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9834BECA-7E16-4777-988F-C57AA40721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F&amp;O)'!$S$1:$S$329</definedName>
  </definedNames>
  <calcPr calcId="181029"/>
</workbook>
</file>

<file path=xl/calcChain.xml><?xml version="1.0" encoding="utf-8"?>
<calcChain xmlns="http://schemas.openxmlformats.org/spreadsheetml/2006/main">
  <c r="K98" i="6" l="1"/>
  <c r="M98" i="6" s="1"/>
  <c r="L49" i="6"/>
  <c r="K49" i="6"/>
  <c r="K95" i="6"/>
  <c r="K94" i="6"/>
  <c r="L52" i="6"/>
  <c r="K52" i="6"/>
  <c r="M45" i="6"/>
  <c r="L45" i="6"/>
  <c r="K45" i="6"/>
  <c r="L50" i="6"/>
  <c r="K50" i="6"/>
  <c r="L51" i="6"/>
  <c r="K51" i="6"/>
  <c r="K90" i="6"/>
  <c r="K89" i="6"/>
  <c r="P27" i="6"/>
  <c r="K93" i="6"/>
  <c r="L106" i="6"/>
  <c r="K106" i="6"/>
  <c r="K43" i="6"/>
  <c r="L43" i="6"/>
  <c r="L20" i="6"/>
  <c r="K20" i="6"/>
  <c r="M20" i="6" s="1"/>
  <c r="M50" i="6" l="1"/>
  <c r="M49" i="6"/>
  <c r="M52" i="6"/>
  <c r="M51" i="6"/>
  <c r="M106" i="6"/>
  <c r="M93" i="6"/>
  <c r="M43" i="6"/>
  <c r="L46" i="6"/>
  <c r="K46" i="6"/>
  <c r="K47" i="6"/>
  <c r="K48" i="6"/>
  <c r="L47" i="6"/>
  <c r="M46" i="6" l="1"/>
  <c r="K92" i="6"/>
  <c r="K91" i="6"/>
  <c r="L24" i="6" l="1"/>
  <c r="K24" i="6"/>
  <c r="P26" i="6"/>
  <c r="K44" i="6"/>
  <c r="L44" i="6"/>
  <c r="K86" i="6"/>
  <c r="K85" i="6"/>
  <c r="K82" i="6"/>
  <c r="K81" i="6"/>
  <c r="M24" i="6" l="1"/>
  <c r="M44" i="6"/>
  <c r="K67" i="6"/>
  <c r="K66" i="6"/>
  <c r="K84" i="6"/>
  <c r="K83" i="6"/>
  <c r="K78" i="6"/>
  <c r="K77" i="6"/>
  <c r="P23" i="6"/>
  <c r="P25" i="6"/>
  <c r="L11" i="6"/>
  <c r="K11" i="6"/>
  <c r="L17" i="6"/>
  <c r="K17" i="6"/>
  <c r="M17" i="6" l="1"/>
  <c r="M11" i="6"/>
  <c r="K76" i="6"/>
  <c r="M76" i="6" s="1"/>
  <c r="K42" i="6"/>
  <c r="L42" i="6"/>
  <c r="K74" i="6"/>
  <c r="M74" i="6" s="1"/>
  <c r="L14" i="6"/>
  <c r="K14" i="6"/>
  <c r="P15" i="6"/>
  <c r="M42" i="6" l="1"/>
  <c r="M14" i="6"/>
  <c r="L41" i="6"/>
  <c r="K41" i="6"/>
  <c r="M41" i="6" l="1"/>
  <c r="L10" i="6"/>
  <c r="K10" i="6"/>
  <c r="K323" i="6"/>
  <c r="L323" i="6" s="1"/>
  <c r="M10" i="6" l="1"/>
  <c r="P22" i="6"/>
  <c r="K75" i="6"/>
  <c r="M75" i="6" s="1"/>
  <c r="L105" i="6"/>
  <c r="K105" i="6"/>
  <c r="K40" i="6"/>
  <c r="L40" i="6"/>
  <c r="M105" i="6" l="1"/>
  <c r="M40" i="6"/>
  <c r="L107" i="6"/>
  <c r="K107" i="6"/>
  <c r="K73" i="6"/>
  <c r="K72" i="6"/>
  <c r="M107" i="6" l="1"/>
  <c r="P21" i="6"/>
  <c r="K71" i="6"/>
  <c r="M71" i="6" s="1"/>
  <c r="K70" i="6"/>
  <c r="M70" i="6" s="1"/>
  <c r="K69" i="6"/>
  <c r="M69" i="6" s="1"/>
  <c r="L13" i="6"/>
  <c r="K13" i="6"/>
  <c r="L19" i="6"/>
  <c r="K19" i="6"/>
  <c r="K68" i="6"/>
  <c r="M68" i="6" s="1"/>
  <c r="K65" i="6"/>
  <c r="M65" i="6" s="1"/>
  <c r="K62" i="6"/>
  <c r="M62" i="6" s="1"/>
  <c r="L16" i="6"/>
  <c r="K16" i="6"/>
  <c r="M16" i="6" l="1"/>
  <c r="M19" i="6"/>
  <c r="M13" i="6"/>
  <c r="K63" i="6"/>
  <c r="M63" i="6" s="1"/>
  <c r="K64" i="6"/>
  <c r="M64" i="6" s="1"/>
  <c r="L12" i="6"/>
  <c r="K12" i="6"/>
  <c r="M12" i="6" l="1"/>
  <c r="K291" i="6"/>
  <c r="L291" i="6" s="1"/>
  <c r="P18" i="6" l="1"/>
  <c r="K292" i="6" l="1"/>
  <c r="L292" i="6" s="1"/>
  <c r="K318" i="6" l="1"/>
  <c r="L318" i="6" s="1"/>
  <c r="K310" i="6" l="1"/>
  <c r="L310" i="6" s="1"/>
  <c r="K314" i="6" l="1"/>
  <c r="L314" i="6" s="1"/>
  <c r="K319" i="6" l="1"/>
  <c r="L319" i="6" s="1"/>
  <c r="K311" i="6" l="1"/>
  <c r="L311" i="6" s="1"/>
  <c r="K305" i="6"/>
  <c r="L305" i="6" s="1"/>
  <c r="K313" i="6" l="1"/>
  <c r="L313" i="6" s="1"/>
  <c r="K301" i="6" l="1"/>
  <c r="L301" i="6" s="1"/>
  <c r="K302" i="6" l="1"/>
  <c r="L302" i="6" s="1"/>
  <c r="K295" i="6"/>
  <c r="L295" i="6" s="1"/>
  <c r="K312" i="6" l="1"/>
  <c r="L312" i="6" s="1"/>
  <c r="K306" i="6"/>
  <c r="L306" i="6" s="1"/>
  <c r="K308" i="6" l="1"/>
  <c r="L308" i="6" s="1"/>
  <c r="L6" i="2" l="1"/>
  <c r="K6" i="3"/>
  <c r="D7" i="5" l="1"/>
  <c r="M7" i="6"/>
  <c r="K303" i="6" l="1"/>
  <c r="L303" i="6" s="1"/>
  <c r="K300" i="6" l="1"/>
  <c r="L300" i="6" s="1"/>
  <c r="K304" i="6" l="1"/>
  <c r="L304" i="6" s="1"/>
  <c r="K299" i="6"/>
  <c r="L299" i="6" s="1"/>
  <c r="K298" i="6"/>
  <c r="L298" i="6" s="1"/>
  <c r="K296" i="6"/>
  <c r="L296" i="6" s="1"/>
  <c r="H294" i="6"/>
  <c r="K294" i="6" s="1"/>
  <c r="L294" i="6" s="1"/>
  <c r="K293" i="6"/>
  <c r="L293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F262" i="6"/>
  <c r="K262" i="6" s="1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F256" i="6"/>
  <c r="K256" i="6" s="1"/>
  <c r="L256" i="6" s="1"/>
  <c r="F255" i="6"/>
  <c r="K255" i="6" s="1"/>
  <c r="L255" i="6" s="1"/>
  <c r="K254" i="6"/>
  <c r="L254" i="6" s="1"/>
  <c r="F253" i="6"/>
  <c r="K253" i="6" s="1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5" i="6"/>
  <c r="L235" i="6" s="1"/>
  <c r="K234" i="6"/>
  <c r="L234" i="6" s="1"/>
  <c r="F233" i="6"/>
  <c r="K233" i="6" s="1"/>
  <c r="L233" i="6" s="1"/>
  <c r="K232" i="6"/>
  <c r="L232" i="6" s="1"/>
  <c r="K229" i="6"/>
  <c r="L229" i="6" s="1"/>
  <c r="K228" i="6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3" i="6"/>
  <c r="L203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L187" i="6" s="1"/>
  <c r="K186" i="6"/>
  <c r="L186" i="6" s="1"/>
  <c r="F185" i="6"/>
  <c r="K185" i="6" s="1"/>
  <c r="L185" i="6" s="1"/>
  <c r="H184" i="6"/>
  <c r="K184" i="6" s="1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H150" i="6"/>
  <c r="K150" i="6" s="1"/>
  <c r="L150" i="6" s="1"/>
  <c r="F149" i="6"/>
  <c r="K149" i="6" s="1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6" i="4"/>
</calcChain>
</file>

<file path=xl/sharedStrings.xml><?xml version="1.0" encoding="utf-8"?>
<sst xmlns="http://schemas.openxmlformats.org/spreadsheetml/2006/main" count="3456" uniqueCount="1292">
  <si>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</si>
  <si>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</si>
  <si>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</si>
  <si>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</si>
  <si>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</si>
  <si>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</si>
  <si>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</si>
  <si>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</si>
  <si>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</si>
  <si>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</si>
  <si>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</si>
  <si>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</si>
  <si>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</si>
  <si>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</si>
  <si>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</si>
  <si>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</si>
  <si>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</si>
  <si>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</si>
  <si>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</si>
  <si>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</si>
  <si>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</si>
  <si>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</si>
  <si>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</si>
  <si>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</si>
  <si>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</si>
  <si>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</si>
  <si>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</si>
  <si>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</si>
  <si>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</si>
  <si>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</si>
  <si>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</si>
  <si>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</si>
  <si>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</si>
  <si>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</si>
  <si>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</si>
  <si>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</si>
  <si>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</si>
  <si>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</si>
  <si>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</si>
  <si>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</si>
  <si>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</si>
  <si>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</si>
  <si>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</si>
  <si>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</si>
  <si>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</si>
  <si>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</si>
  <si>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</si>
  <si>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</si>
  <si>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</si>
  <si>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</si>
  <si>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</si>
  <si>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</si>
  <si>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</si>
  <si>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</si>
  <si>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</si>
  <si>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</si>
  <si>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</si>
  <si>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</si>
  <si>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</si>
  <si>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</si>
  <si>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</si>
  <si>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</si>
  <si>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</si>
  <si>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</si>
  <si>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</si>
  <si>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</si>
  <si>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</si>
  <si>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</si>
  <si>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</si>
  <si>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</si>
  <si>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</si>
  <si>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</si>
  <si>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</si>
  <si>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</si>
  <si>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</si>
  <si>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</si>
  <si>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</si>
  <si>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</si>
  <si>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</si>
  <si>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</si>
  <si>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</si>
  <si>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</si>
  <si>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</si>
  <si>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</si>
  <si>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</si>
  <si>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</si>
  <si>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</si>
  <si>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</si>
  <si>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</si>
  <si>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</si>
  <si>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</si>
  <si>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</si>
  <si>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</si>
  <si>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</si>
  <si>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</si>
  <si>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</si>
  <si>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</si>
  <si>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</si>
  <si>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</si>
  <si>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</si>
  <si>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</si>
  <si>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</si>
  <si>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</si>
  <si>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</si>
  <si>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</si>
  <si>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</si>
  <si>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</si>
  <si>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</si>
  <si>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</si>
  <si>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</si>
  <si>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</si>
  <si>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</si>
  <si>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</si>
  <si>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</si>
  <si>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</si>
  <si>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</si>
  <si>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</si>
  <si>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</si>
  <si>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</si>
  <si>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</si>
  <si>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</si>
  <si>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</si>
  <si>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</si>
  <si>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</si>
  <si>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</si>
  <si>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</si>
  <si>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</si>
  <si>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</si>
  <si>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</si>
  <si>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</si>
  <si>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</si>
  <si>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</si>
  <si>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</si>
  <si>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</si>
  <si>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</si>
  <si>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</si>
  <si>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</si>
  <si>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</si>
  <si>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</si>
  <si>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</si>
  <si>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</si>
  <si>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</si>
  <si>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</si>
  <si>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</si>
  <si>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</si>
  <si>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</si>
  <si>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</si>
  <si>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</si>
  <si>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</si>
  <si>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</si>
  <si>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</si>
  <si>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</si>
  <si>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</si>
  <si>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</si>
  <si>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</si>
  <si>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</si>
  <si>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</si>
  <si>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</si>
  <si>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</si>
  <si>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</si>
  <si>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</si>
  <si>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</si>
  <si>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</si>
  <si>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</si>
  <si>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</si>
  <si>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</si>
  <si>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</si>
  <si>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</si>
  <si>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</si>
  <si>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</si>
  <si>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</si>
  <si>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</si>
  <si>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</si>
  <si>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</si>
  <si>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</si>
  <si>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</si>
  <si>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</si>
  <si>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</si>
  <si>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</si>
  <si>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</si>
  <si>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</si>
  <si>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</si>
  <si>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</si>
  <si>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</si>
  <si>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</si>
  <si>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</si>
  <si>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</si>
  <si>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</si>
  <si>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</si>
  <si>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</si>
  <si>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</si>
  <si>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</si>
  <si>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</si>
  <si>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</si>
  <si>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</si>
  <si>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</si>
  <si>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</si>
  <si>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</si>
  <si>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</si>
  <si>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</si>
  <si>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</si>
  <si>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</si>
  <si>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</si>
  <si>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</si>
  <si>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</si>
  <si>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</si>
  <si>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</si>
  <si>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</si>
  <si>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</si>
  <si>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</si>
  <si>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</si>
  <si>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</si>
  <si>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</si>
  <si>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</si>
  <si>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</si>
  <si>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</si>
  <si>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</si>
  <si>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</si>
  <si>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</si>
  <si>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</si>
  <si>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</si>
  <si>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</si>
  <si>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</si>
  <si>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</si>
  <si>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</si>
  <si>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</si>
  <si>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</si>
  <si>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</si>
  <si>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</si>
  <si>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</si>
  <si>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</si>
  <si>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</si>
  <si>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</si>
  <si>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</si>
  <si>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</si>
  <si>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</si>
  <si>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</si>
  <si>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</si>
  <si>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</si>
  <si>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</si>
  <si>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</si>
  <si>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</si>
  <si>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</si>
  <si>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</si>
  <si>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</si>
  <si>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</si>
  <si>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</si>
  <si>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</si>
  <si>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</si>
  <si>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</si>
  <si>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</si>
  <si>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</si>
  <si>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</si>
  <si>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</si>
  <si>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</si>
  <si>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</si>
  <si>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</si>
  <si>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</si>
  <si>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</si>
  <si>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</si>
  <si>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</si>
  <si>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</si>
  <si>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</si>
  <si>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</si>
  <si>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</si>
  <si>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</si>
  <si>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</si>
  <si>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</si>
  <si>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</si>
  <si>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</si>
  <si>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</si>
  <si>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</si>
  <si>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</si>
  <si>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</si>
  <si>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</si>
  <si>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</si>
  <si>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</si>
  <si>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</si>
  <si>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</si>
  <si>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</si>
  <si>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</si>
  <si>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</si>
  <si>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</si>
  <si>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</si>
  <si>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</si>
  <si>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</si>
  <si>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</si>
  <si>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</si>
  <si>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</si>
  <si>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</si>
  <si>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</si>
  <si>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</si>
  <si>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</si>
  <si>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</si>
  <si>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</si>
  <si>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</si>
  <si>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</si>
  <si>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</si>
  <si>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</si>
  <si>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</si>
  <si>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</si>
  <si>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</si>
  <si>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</si>
  <si>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</si>
  <si>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</si>
  <si>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</si>
  <si>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</si>
  <si>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</si>
  <si>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</si>
  <si>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</si>
  <si>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</si>
  <si>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</si>
  <si>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</si>
  <si>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</si>
  <si>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</si>
  <si>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</si>
  <si>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</si>
  <si>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</si>
  <si>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</si>
  <si>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</si>
  <si>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</si>
  <si>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</si>
  <si>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</si>
  <si>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</si>
  <si>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</si>
  <si>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</si>
  <si>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</si>
  <si>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</si>
  <si>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</si>
  <si>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</si>
  <si>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</si>
  <si>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</si>
  <si>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</si>
  <si>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</si>
  <si>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</si>
  <si>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</si>
  <si>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</si>
  <si>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</si>
  <si>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</si>
  <si>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</si>
  <si>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</si>
  <si>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</si>
  <si>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</si>
  <si>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</si>
  <si>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</si>
  <si>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</si>
  <si>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</si>
  <si>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</si>
  <si>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</si>
  <si>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</si>
  <si>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</si>
  <si>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</si>
  <si>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</si>
  <si>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</si>
  <si>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</si>
  <si>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</si>
  <si>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</si>
  <si>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</si>
  <si>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</si>
  <si>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</si>
  <si>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</si>
  <si>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</si>
  <si>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</si>
  <si>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</si>
  <si>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</si>
  <si>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</si>
  <si>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</si>
  <si>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</si>
  <si>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</si>
  <si>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</si>
  <si>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</si>
  <si>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</si>
  <si>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</si>
  <si>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</si>
  <si>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</si>
  <si>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</si>
  <si>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</si>
  <si>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</si>
  <si>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</si>
  <si>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</si>
  <si>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</si>
  <si>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</si>
  <si>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</si>
  <si>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</si>
  <si>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</si>
  <si>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</si>
  <si>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</si>
  <si>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</si>
  <si>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</si>
  <si>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</si>
  <si>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</si>
  <si>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</si>
  <si>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</si>
  <si>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</si>
  <si>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</si>
  <si>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</si>
  <si>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</si>
  <si>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</si>
  <si>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</si>
  <si>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</si>
  <si>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</si>
  <si>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</si>
  <si>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</si>
  <si>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</si>
  <si>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</si>
  <si>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</si>
  <si>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</si>
  <si>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</si>
  <si>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</si>
  <si>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</si>
  <si>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</si>
  <si>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</si>
  <si>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</si>
  <si>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</si>
  <si>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</si>
  <si>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</si>
  <si>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</si>
  <si>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</si>
  <si>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</si>
  <si>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</si>
  <si>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</si>
  <si>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</si>
  <si>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</si>
  <si>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</si>
  <si>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</si>
  <si>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</si>
  <si>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</si>
  <si>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</si>
  <si>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</si>
  <si>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</si>
  <si>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</si>
  <si>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</si>
  <si>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</si>
  <si>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</si>
  <si>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</si>
  <si>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</si>
  <si>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</si>
  <si>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</si>
  <si>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</si>
  <si>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</si>
  <si>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</si>
  <si>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</si>
  <si>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</si>
  <si>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</si>
  <si>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</si>
  <si>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</si>
  <si>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</si>
  <si>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</si>
  <si>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</si>
  <si>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</si>
  <si>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</si>
  <si>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</si>
  <si>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</si>
  <si>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</si>
  <si>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</si>
  <si>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</si>
  <si>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</si>
  <si>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</si>
  <si>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</si>
  <si>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</si>
  <si>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</si>
  <si>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</si>
  <si>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</si>
  <si>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</si>
  <si>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</si>
  <si>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</si>
  <si>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</si>
  <si>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</si>
  <si>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</si>
  <si>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</si>
  <si>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</si>
  <si>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</si>
  <si>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</si>
  <si>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</si>
  <si>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</si>
  <si>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</si>
  <si>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</si>
  <si>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</si>
  <si>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</si>
  <si>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</si>
  <si>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</si>
  <si>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</si>
  <si>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</si>
  <si>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</si>
  <si>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</si>
  <si>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</si>
  <si>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</si>
  <si>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</si>
  <si>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</si>
  <si>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</si>
  <si>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</si>
  <si>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</si>
  <si>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</si>
  <si>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</si>
  <si>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</si>
  <si>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</si>
  <si>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</si>
  <si>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</si>
  <si>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</si>
  <si>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</si>
  <si>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</si>
  <si>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</si>
  <si>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</si>
  <si>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</si>
  <si>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</si>
  <si>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</si>
  <si>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</si>
  <si>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</si>
  <si>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</si>
  <si>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</si>
  <si>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</si>
  <si>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</si>
  <si>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</si>
  <si>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</si>
  <si>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</si>
  <si>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</si>
  <si>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</si>
  <si>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</si>
  <si>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</si>
  <si>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</si>
  <si>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</si>
  <si>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</si>
  <si>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</si>
  <si>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</si>
  <si>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</si>
  <si>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</si>
  <si>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</si>
  <si>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</si>
  <si>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</si>
  <si>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</si>
  <si>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</si>
  <si>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</si>
  <si>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</si>
  <si>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</si>
  <si>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</si>
  <si>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</si>
  <si>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</si>
  <si>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</si>
  <si>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</si>
  <si>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</si>
  <si>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</si>
  <si>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</si>
  <si>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</si>
  <si>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</si>
  <si>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</si>
  <si>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</si>
  <si>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</si>
  <si>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</si>
  <si>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</si>
  <si>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</si>
  <si>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</si>
  <si>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</si>
  <si>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</si>
  <si>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</si>
  <si>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</si>
  <si>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</si>
  <si>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</si>
  <si>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</si>
  <si>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</si>
  <si>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</si>
  <si>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</si>
  <si>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</si>
  <si>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</si>
  <si>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</si>
  <si>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</si>
  <si>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</si>
  <si>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</si>
  <si>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</si>
  <si>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</si>
  <si>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</si>
  <si>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</si>
  <si>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</si>
  <si>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</si>
  <si>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</si>
  <si>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</si>
  <si>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</si>
  <si>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</si>
  <si>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</si>
  <si>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</si>
  <si>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</si>
  <si>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</si>
  <si>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</si>
  <si>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</si>
  <si>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</si>
  <si>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</si>
  <si>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</si>
  <si>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</si>
  <si>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</si>
  <si>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</si>
  <si>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</si>
  <si>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</si>
  <si>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</si>
  <si>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</si>
  <si>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</si>
  <si>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</si>
  <si>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</si>
  <si>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</si>
  <si>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</si>
  <si>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</si>
  <si>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</si>
  <si>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</si>
  <si>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</si>
  <si>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</si>
  <si>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</si>
  <si>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</si>
  <si>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</si>
  <si>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</si>
  <si>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</si>
  <si>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</si>
  <si>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</si>
  <si>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</si>
  <si>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</si>
  <si>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</si>
  <si>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</si>
  <si>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</si>
  <si>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</si>
  <si>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</si>
  <si>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</si>
  <si>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</si>
  <si>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</si>
  <si>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</si>
  <si>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</si>
  <si>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</si>
  <si>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</si>
  <si>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</si>
  <si>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</si>
  <si>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</si>
  <si>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</si>
  <si>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</si>
  <si>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</si>
  <si>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</si>
  <si>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</si>
  <si>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</si>
  <si>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</si>
  <si>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</si>
  <si>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</si>
  <si>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</si>
  <si>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</si>
  <si>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</si>
  <si>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</si>
  <si>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</si>
  <si>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</si>
  <si>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</si>
  <si>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</si>
  <si>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</si>
  <si>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</si>
  <si>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</si>
  <si>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</si>
  <si>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</si>
  <si>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</si>
  <si>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</si>
  <si>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</si>
  <si>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</si>
  <si>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</si>
  <si>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</si>
  <si>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</si>
  <si>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</si>
  <si>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</si>
  <si>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</si>
  <si>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</si>
  <si>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</si>
  <si>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</si>
  <si>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</si>
  <si>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</si>
  <si>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</si>
  <si>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</si>
  <si>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</si>
  <si>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</si>
  <si>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</si>
  <si>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</si>
  <si>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</si>
  <si>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</si>
  <si>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</si>
  <si>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</si>
  <si>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</si>
  <si>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</si>
  <si>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</si>
  <si>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</si>
  <si>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</si>
  <si>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</si>
  <si>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</si>
  <si>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</si>
  <si>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</si>
  <si>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</si>
  <si>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</si>
  <si>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</si>
  <si>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</si>
  <si>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</si>
  <si>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</si>
  <si>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</si>
  <si>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</si>
  <si>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</si>
  <si>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</si>
  <si>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</si>
  <si>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</si>
  <si>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</si>
  <si>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</si>
  <si>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</si>
  <si>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</si>
  <si>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</si>
  <si>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</si>
  <si>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</si>
  <si>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</si>
  <si>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</si>
  <si>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</si>
  <si>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</si>
  <si>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</si>
  <si>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</si>
  <si>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</si>
  <si>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</si>
  <si>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</si>
  <si>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</si>
  <si>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</si>
  <si>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</si>
  <si>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</si>
  <si>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</si>
  <si>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</si>
  <si>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</si>
  <si>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</si>
  <si>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</si>
  <si>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</si>
  <si>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</si>
  <si>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</si>
  <si>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</si>
  <si>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</si>
  <si>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</si>
  <si>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</si>
  <si>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</si>
  <si>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</si>
  <si>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</si>
  <si>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</si>
  <si>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</si>
  <si>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</si>
  <si>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</si>
  <si>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</si>
  <si>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</si>
  <si>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</si>
  <si>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</si>
  <si>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</si>
  <si>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</si>
  <si>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</si>
  <si>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</si>
  <si>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</si>
  <si>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</si>
  <si>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</si>
  <si>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</si>
  <si>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</si>
  <si>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</si>
  <si>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</si>
  <si>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</si>
  <si>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</si>
  <si>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</si>
  <si>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</si>
  <si>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</si>
  <si>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</si>
  <si>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</si>
  <si>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</si>
  <si>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</si>
  <si>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</si>
  <si>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</si>
  <si>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</si>
  <si>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</si>
  <si>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</si>
  <si>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</si>
  <si>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</si>
  <si>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</si>
  <si>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</si>
  <si>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</si>
  <si>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</si>
  <si>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</si>
  <si>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</si>
  <si>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</si>
  <si>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</si>
  <si>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</si>
  <si>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</si>
  <si>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</si>
  <si>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</si>
  <si>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</si>
  <si>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</si>
  <si>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</si>
  <si>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</si>
  <si>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</si>
  <si>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</si>
  <si>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</si>
  <si>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</si>
  <si>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</si>
  <si>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</si>
  <si>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</si>
  <si>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</si>
  <si>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</si>
  <si>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</si>
  <si>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</si>
  <si>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</si>
  <si>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</si>
  <si>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</si>
  <si>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</si>
  <si>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</si>
  <si>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</si>
  <si>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</si>
  <si>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</si>
  <si>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</si>
  <si>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</si>
  <si>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</si>
  <si>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</si>
  <si>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</si>
  <si>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</si>
  <si>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</si>
  <si>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</si>
  <si>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</si>
  <si>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</si>
  <si>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</si>
  <si>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</si>
  <si>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</si>
  <si>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</si>
  <si>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</si>
  <si>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</si>
  <si>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</si>
  <si>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</si>
  <si>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</si>
  <si>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</si>
  <si>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</si>
  <si>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</si>
  <si>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</si>
  <si>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</si>
  <si>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</si>
  <si>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</si>
  <si>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</si>
  <si>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</si>
  <si>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</si>
  <si>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</si>
  <si>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</si>
  <si>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</si>
  <si>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</si>
  <si>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</si>
  <si>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</si>
  <si>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</si>
  <si>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</si>
  <si>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</si>
  <si>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</si>
  <si>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</si>
  <si>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</si>
  <si>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</si>
  <si>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</si>
  <si>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</si>
  <si>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</si>
  <si>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</si>
  <si>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</si>
  <si>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</si>
  <si>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</si>
  <si>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</si>
  <si>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</si>
  <si>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</si>
  <si>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</si>
  <si>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</si>
  <si>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</si>
  <si>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</si>
  <si>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</si>
  <si>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</si>
  <si>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</si>
  <si>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</si>
  <si>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</si>
  <si>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</si>
  <si>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HRTI PRIVATE LIMITED</t>
  </si>
  <si>
    <t>AHLUCONT</t>
  </si>
  <si>
    <t>800-815</t>
  </si>
  <si>
    <t>3100-3300</t>
  </si>
  <si>
    <t>1500-1520</t>
  </si>
  <si>
    <t>600-650</t>
  </si>
  <si>
    <t>Sell</t>
  </si>
  <si>
    <t>430-440</t>
  </si>
  <si>
    <t>545-625</t>
  </si>
  <si>
    <t>POWERMECH</t>
  </si>
  <si>
    <t>680-720</t>
  </si>
  <si>
    <t>MANSI SHARE AND STOCK ADVISORS PVT LTD</t>
  </si>
  <si>
    <t>1860-1960</t>
  </si>
  <si>
    <t xml:space="preserve">CAPACITE </t>
  </si>
  <si>
    <t>3650-3690</t>
  </si>
  <si>
    <t>10700-11200</t>
  </si>
  <si>
    <t>825-835</t>
  </si>
  <si>
    <t>Profiit of Rs.20/-</t>
  </si>
  <si>
    <t>555-575</t>
  </si>
  <si>
    <t>300-330</t>
  </si>
  <si>
    <t>1495-1505</t>
  </si>
  <si>
    <t>305-325</t>
  </si>
  <si>
    <t>3395-3575</t>
  </si>
  <si>
    <t>3900-4200</t>
  </si>
  <si>
    <t>1650-1750</t>
  </si>
  <si>
    <t>AUTOAXLES</t>
  </si>
  <si>
    <t>2120-2130</t>
  </si>
  <si>
    <t>2870-2790</t>
  </si>
  <si>
    <t>3100-3200</t>
  </si>
  <si>
    <t>124-130</t>
  </si>
  <si>
    <t>NIFTY 21700 PE 08 FEB</t>
  </si>
  <si>
    <t>NIFTY 21450 PE 01 FEB</t>
  </si>
  <si>
    <t>Profit of Rs.472.5/-</t>
  </si>
  <si>
    <t>NIFTY 22500 CE 29 FEB</t>
  </si>
  <si>
    <t>Profit of Rs.35.5/-</t>
  </si>
  <si>
    <t>Retail Research Technical Calls &amp; Fundamental Performance Report for the month of February-2024</t>
  </si>
  <si>
    <t>2040-2140</t>
  </si>
  <si>
    <t>Profit of Rs.17/-</t>
  </si>
  <si>
    <t>Loss of Rs.70.5/-</t>
  </si>
  <si>
    <t>NIFTY 21900 PE 29 FEB</t>
  </si>
  <si>
    <t>NIFTY 21600 PE 29 FEB</t>
  </si>
  <si>
    <t>Loss of Rs.103.5/-</t>
  </si>
  <si>
    <t>SBIN 680 CE FEB</t>
  </si>
  <si>
    <t>16-19</t>
  </si>
  <si>
    <t>Loss of Rs.1.25/-</t>
  </si>
  <si>
    <t>FEDERALBNK FEB FUT</t>
  </si>
  <si>
    <t>149-151</t>
  </si>
  <si>
    <t>Loss of Rs.34.5/-</t>
  </si>
  <si>
    <t>Profit of Rs.50/-</t>
  </si>
  <si>
    <t>1740-1800</t>
  </si>
  <si>
    <t>2000-2100</t>
  </si>
  <si>
    <t>NIFTY 21750 PE 08 FEB</t>
  </si>
  <si>
    <t>140-200</t>
  </si>
  <si>
    <t>Profit of Rs.23.5/-</t>
  </si>
  <si>
    <t>BANKNIFTY 45700 PE 07 FEB</t>
  </si>
  <si>
    <t>400-500</t>
  </si>
  <si>
    <t>FINNIFTY 20200 PE 06 FEB</t>
  </si>
  <si>
    <t>FINNIFTY 20400 CE 06 FEB</t>
  </si>
  <si>
    <t>HEADSUP</t>
  </si>
  <si>
    <t>Heads UP Ventures Limited</t>
  </si>
  <si>
    <t>Profit of Rs.35/-</t>
  </si>
  <si>
    <t>Profit of Rs.29.5/-</t>
  </si>
  <si>
    <t>Profit of Rs.52.5/-</t>
  </si>
  <si>
    <t>Profit of Rs.1.75/-</t>
  </si>
  <si>
    <t>1065-1105</t>
  </si>
  <si>
    <t>1200-1280</t>
  </si>
  <si>
    <t>Profit of Rs.260/-</t>
  </si>
  <si>
    <t>NIFTY 21800 PE 08 FEB</t>
  </si>
  <si>
    <t>110-150</t>
  </si>
  <si>
    <t>Profit of Rs.20/-</t>
  </si>
  <si>
    <t>CIPLA FEB FUT</t>
  </si>
  <si>
    <t>1445-1461</t>
  </si>
  <si>
    <t>Profit of Rs.38/-</t>
  </si>
  <si>
    <t>TIJARIA</t>
  </si>
  <si>
    <t>Tijaria Polypipes Ltd</t>
  </si>
  <si>
    <t>BANK OF INDIA</t>
  </si>
  <si>
    <t>Profit of Rs.7.5/-</t>
  </si>
  <si>
    <t>Profit of Rs.24.5/-</t>
  </si>
  <si>
    <t>Profit of Rs.7/-</t>
  </si>
  <si>
    <t>Profit of Rs.15/-</t>
  </si>
  <si>
    <t>NIFTY FEB FUT</t>
  </si>
  <si>
    <t>21800-21700</t>
  </si>
  <si>
    <t>Profit of Rs.110/-</t>
  </si>
  <si>
    <t>5200-5400</t>
  </si>
  <si>
    <t>5750-6050</t>
  </si>
  <si>
    <t>70-90</t>
  </si>
  <si>
    <t>Profit of Rs.26/-</t>
  </si>
  <si>
    <t>FINNIFTY 20150 CE 13 FEB</t>
  </si>
  <si>
    <t>FINNIFTY 20050 PE 13 FEB</t>
  </si>
  <si>
    <t>CAPACITE</t>
  </si>
  <si>
    <t>295-320</t>
  </si>
  <si>
    <t>1350-1400</t>
  </si>
  <si>
    <t>1500-1600</t>
  </si>
  <si>
    <t>HDFCBANK 1420 CE 29 FEB</t>
  </si>
  <si>
    <t>31-32</t>
  </si>
  <si>
    <t>HDFCBANK 1460 CE 29 FEB</t>
  </si>
  <si>
    <t>15.5-16.5</t>
  </si>
  <si>
    <t>NIFTY 21500 PE 15 FEB</t>
  </si>
  <si>
    <t>NIFTY 21200 PE 15 FEB</t>
  </si>
  <si>
    <t>FINNIFTY 20200 CE 13 FEB</t>
  </si>
  <si>
    <t>FINNIFTY 20000 PE 13 FEB</t>
  </si>
  <si>
    <t>Loss of Rs.3/-</t>
  </si>
  <si>
    <t>3260-3280</t>
  </si>
  <si>
    <t>N</t>
  </si>
  <si>
    <t>Loss of Rs.80/-</t>
  </si>
  <si>
    <t>Loss of Rs.102.5/-</t>
  </si>
  <si>
    <t>Profit of Rs.25.5/-</t>
  </si>
  <si>
    <t>PIDILITIND FEB FUT</t>
  </si>
  <si>
    <t>2702-2744</t>
  </si>
  <si>
    <t>LAURUSLABS FEB FUT</t>
  </si>
  <si>
    <t>400-406</t>
  </si>
  <si>
    <t>FINNIFTY 20050 CE 13 FEB</t>
  </si>
  <si>
    <t>FINNIFTY 19850 PE 13 FEB</t>
  </si>
  <si>
    <t>Profit of Rs.48/-</t>
  </si>
  <si>
    <t>Loss of Rs.0.75/-</t>
  </si>
  <si>
    <t>3000-3200</t>
  </si>
  <si>
    <t>Loss of Rs.19/-</t>
  </si>
  <si>
    <t>BAJFINANCE FEB FUT</t>
  </si>
  <si>
    <t>6720-6820</t>
  </si>
  <si>
    <t>HINDUNILVR FEB FUT</t>
  </si>
  <si>
    <t>2438-2473</t>
  </si>
  <si>
    <t>FINNIFTY 20600 CE 20 FEB</t>
  </si>
  <si>
    <t>FINNIFTY 19800 PE 20 FEB</t>
  </si>
  <si>
    <t>EUPHORIAIT</t>
  </si>
  <si>
    <t>TOPGAIN FINANCE PRIVATE LIMITED</t>
  </si>
  <si>
    <t>905-975</t>
  </si>
  <si>
    <t>1100-1180</t>
  </si>
  <si>
    <t>SANSERA</t>
  </si>
  <si>
    <t>Loss of Rs.2/-</t>
  </si>
  <si>
    <t>NIFTY 22200 CE 29-FEB</t>
  </si>
  <si>
    <t>NIFTY 21000 PE 29-FEB</t>
  </si>
  <si>
    <t>BANKNIFTY 45700 PE 14-FEB</t>
  </si>
  <si>
    <t>BANKNIFTY 45600 PE 14-FEB</t>
  </si>
  <si>
    <t>NIFTY FUT 29-FEB</t>
  </si>
  <si>
    <t>NIFTY 21900 CE 15-FEB</t>
  </si>
  <si>
    <t>MNIL</t>
  </si>
  <si>
    <t>SHREESEC</t>
  </si>
  <si>
    <t>ANKITA VISHAL SHAH</t>
  </si>
  <si>
    <t>Profit of Rs.61.5/-</t>
  </si>
  <si>
    <t>Loss of Rs.40/-</t>
  </si>
  <si>
    <t>MANSI SHARE &amp; STOCK ADVISORS PRIVATE LIMITED</t>
  </si>
  <si>
    <t>PANABYTE</t>
  </si>
  <si>
    <t>DEVCHAND LALJI RAMBHIA</t>
  </si>
  <si>
    <t>PRIMIND</t>
  </si>
  <si>
    <t>RUDRAGAS</t>
  </si>
  <si>
    <t>UHZAVERI</t>
  </si>
  <si>
    <t>COFFEEDAY</t>
  </si>
  <si>
    <t>Coffee Day Enterprise Ltd</t>
  </si>
  <si>
    <t>QE SECURITIES LLP</t>
  </si>
  <si>
    <t>DISHTV</t>
  </si>
  <si>
    <t>Dish TV India Limited</t>
  </si>
  <si>
    <t>SETU SECURITIES PVT LTD</t>
  </si>
  <si>
    <t>Profit of Rs.3/-</t>
  </si>
  <si>
    <t>FINNIFTY 20500 CE 20 FEB</t>
  </si>
  <si>
    <t>150-180</t>
  </si>
  <si>
    <t>Profit of Rs.29/-</t>
  </si>
  <si>
    <t>RELIANCE FEB FUT</t>
  </si>
  <si>
    <t>2975-3017</t>
  </si>
  <si>
    <t>METROPOLIS FEB FUT</t>
  </si>
  <si>
    <t>1805-1832</t>
  </si>
  <si>
    <t>SBILIFE FEB FUT</t>
  </si>
  <si>
    <t>1530-1550</t>
  </si>
  <si>
    <t>FINNIFTY 20300 PE 20 FEB</t>
  </si>
  <si>
    <t>FINNIFTY 20700 CE 20 FEB</t>
  </si>
  <si>
    <t>842-864</t>
  </si>
  <si>
    <t>920-960</t>
  </si>
  <si>
    <t>Loss of Rs.48/-</t>
  </si>
  <si>
    <t>Accu &lt;&gt;</t>
  </si>
  <si>
    <t>2678-2788</t>
  </si>
  <si>
    <t>AFEL</t>
  </si>
  <si>
    <t>ANUPREET KAUR SARABJIT KEER</t>
  </si>
  <si>
    <t>CAMELLIA TRADEX PRIVATE LIMITED</t>
  </si>
  <si>
    <t>BRANDBUCKT</t>
  </si>
  <si>
    <t>YOGESH JOTIRAM KALE</t>
  </si>
  <si>
    <t>KOTAK MAHINDRA MUTUAL FUND</t>
  </si>
  <si>
    <t>NCLRESE</t>
  </si>
  <si>
    <t>VIBRANT SECURITIES PRIVATE LIMITED</t>
  </si>
  <si>
    <t>SUNIL KUMAR MALIK</t>
  </si>
  <si>
    <t>BYTES AND PIXELS FINSOFT LLP .</t>
  </si>
  <si>
    <t>YUGA STOCKS AND COMMODITIES PRIVATE LIMITED .</t>
  </si>
  <si>
    <t>SETU SECURITIES PVT. LTD.</t>
  </si>
  <si>
    <t>SAHASTRAA ADVISORS PRIVATE LIMITED</t>
  </si>
  <si>
    <t>SOFCOM</t>
  </si>
  <si>
    <t>DHYANVI UMESH PATEL</t>
  </si>
  <si>
    <t>HITESH MAHENDRAKUMAR SHAH</t>
  </si>
  <si>
    <t>AKG</t>
  </si>
  <si>
    <t>AKG Exim Limited</t>
  </si>
  <si>
    <t>CONFIPET</t>
  </si>
  <si>
    <t>Confidence Petro Ind Ltd.</t>
  </si>
  <si>
    <t>DHTL</t>
  </si>
  <si>
    <t>Docmode Health Tech Ltd</t>
  </si>
  <si>
    <t>POLYSIL</t>
  </si>
  <si>
    <t>Polysil Irrigation Syst L</t>
  </si>
  <si>
    <t>Rain Industries Limited</t>
  </si>
  <si>
    <t>UNIINFO</t>
  </si>
  <si>
    <t>Uniinfo Telecom Servi Ltd</t>
  </si>
  <si>
    <t>DAVANGERE</t>
  </si>
  <si>
    <t>Davangere Sugar Company L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</si>
  <si>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</si>
  <si>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</si>
  <si>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</si>
  <si>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</si>
  <si>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</si>
  <si>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</si>
  <si>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</si>
  <si>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</si>
  <si>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</si>
  <si>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</si>
  <si>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</si>
  <si>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</si>
  <si>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</si>
  <si>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</si>
  <si>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</si>
  <si>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</si>
  <si>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</si>
  <si>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Rs.13/-</t>
  </si>
  <si>
    <t>Profit of Rs.22/-</t>
  </si>
  <si>
    <t>Profit of Rs.57.5/-</t>
  </si>
  <si>
    <t>WIPRO FEB FUT</t>
  </si>
  <si>
    <t>545-555</t>
  </si>
  <si>
    <t>Profit of Rs.6/-</t>
  </si>
  <si>
    <t>BAJAJ-AUTO 9200 CE 29 FEB</t>
  </si>
  <si>
    <t>BAJAJ-AUTO 8000 PE 29 FEB</t>
  </si>
  <si>
    <t>42-44</t>
  </si>
  <si>
    <t>43-45</t>
  </si>
  <si>
    <t>LT FEB FUT</t>
  </si>
  <si>
    <t>3345-3351</t>
  </si>
  <si>
    <t>3380-3400</t>
  </si>
  <si>
    <t>ASIANPAINT FEB FUT</t>
  </si>
  <si>
    <t>3014-3017</t>
  </si>
  <si>
    <t>3068-3121</t>
  </si>
  <si>
    <t>1460-1463</t>
  </si>
  <si>
    <t>1478-1494</t>
  </si>
  <si>
    <t>FINNIFTY 20400 PE 20 FEB</t>
  </si>
  <si>
    <t>FINNIFTY 20650 CE 20 FEB</t>
  </si>
  <si>
    <t>36-38</t>
  </si>
  <si>
    <t>27-30</t>
  </si>
  <si>
    <t>ACCELERATE</t>
  </si>
  <si>
    <t>RNR WEALTH MANAGEMENT PRIVATE LIMITED</t>
  </si>
  <si>
    <t>ADCON</t>
  </si>
  <si>
    <t>NEXUS NIWAS PRIVATE LIMITED</t>
  </si>
  <si>
    <t>KAPISH</t>
  </si>
  <si>
    <t>HEARTILE TRADING PRIVATE LIMITED</t>
  </si>
  <si>
    <t>SAURASHTRA PROPERTIES LLP</t>
  </si>
  <si>
    <t>NISHA AGARWAL</t>
  </si>
  <si>
    <t>BAJAJST</t>
  </si>
  <si>
    <t>DHANTERASH SUPPLIERS PRIVATE LIMITED</t>
  </si>
  <si>
    <t>SIDHI VINIMAY PRIVATE LIMITED</t>
  </si>
  <si>
    <t>BFLAFL</t>
  </si>
  <si>
    <t>ROHIT KUMAR NOLKHA</t>
  </si>
  <si>
    <t>TRADESWIFT DEVELOPERS PRIVATE LIMITED</t>
  </si>
  <si>
    <t>BRIDGESE</t>
  </si>
  <si>
    <t>B.M. HOUSE (INDIA) LIMITED</t>
  </si>
  <si>
    <t>CASPIAN</t>
  </si>
  <si>
    <t>GOLI MANASWINI REDDY</t>
  </si>
  <si>
    <t>AGRAWAL NIKUNJ</t>
  </si>
  <si>
    <t>CGFL</t>
  </si>
  <si>
    <t>AMAN KUMAR KATARIA</t>
  </si>
  <si>
    <t>AMAYSHA TEXTILES PRIVATE LIMITED</t>
  </si>
  <si>
    <t>DARSHANORNA</t>
  </si>
  <si>
    <t>DUROPLY</t>
  </si>
  <si>
    <t>PAHARPUR COOLING TOWERS LTD</t>
  </si>
  <si>
    <t>ENBETRD</t>
  </si>
  <si>
    <t>DAMYANTI JIVANDAS GOKALGANDHI</t>
  </si>
  <si>
    <t>NIKUNJ KAUSHIK SHAH</t>
  </si>
  <si>
    <t>FRANKLININD</t>
  </si>
  <si>
    <t>HANSABEN NITINBHAI CHAUHAN</t>
  </si>
  <si>
    <t>HARSHADKUMAR CHHANABHAI RATHOD</t>
  </si>
  <si>
    <t>GALACTICO</t>
  </si>
  <si>
    <t>VIPUL DILEEP LATHI</t>
  </si>
  <si>
    <t>IISL</t>
  </si>
  <si>
    <t>JASH SUMIT AGARWAL</t>
  </si>
  <si>
    <t>MANJULABEN BABULAL MUNGARA</t>
  </si>
  <si>
    <t>JAIPAN</t>
  </si>
  <si>
    <t>GEORGE MATHEW</t>
  </si>
  <si>
    <t>MEHAI</t>
  </si>
  <si>
    <t>MOHAN NAIK RAMAVATH</t>
  </si>
  <si>
    <t>BELA AGARWAL</t>
  </si>
  <si>
    <t>MOTILAL OSWAL MUTUAL FUND</t>
  </si>
  <si>
    <t>MINFY</t>
  </si>
  <si>
    <t>PRAVEEN ARORA</t>
  </si>
  <si>
    <t>PARASMAL KOTHARI</t>
  </si>
  <si>
    <t>RUCHIRA GOYAL</t>
  </si>
  <si>
    <t>OMANSH</t>
  </si>
  <si>
    <t>SHAILABH KUMAR</t>
  </si>
  <si>
    <t>VIJAYAKUMAR BOOBESH KUMAR</t>
  </si>
  <si>
    <t>SHARANAPPA</t>
  </si>
  <si>
    <t>CHETAN NANJI DEDHIA</t>
  </si>
  <si>
    <t>CHETNA CHETAN DEDHIA</t>
  </si>
  <si>
    <t>PANORAMA</t>
  </si>
  <si>
    <t>ADITYA CHOWKSEY</t>
  </si>
  <si>
    <t>RAVINDRA APPA AUTI</t>
  </si>
  <si>
    <t>SANTOSH APPA AUTI</t>
  </si>
  <si>
    <t>PNC</t>
  </si>
  <si>
    <t>POOJA</t>
  </si>
  <si>
    <t>SATYA PRAKASH MITTAL</t>
  </si>
  <si>
    <t>PORWAL</t>
  </si>
  <si>
    <t>HASMUKH PAREKH</t>
  </si>
  <si>
    <t>RAJINDER KUMAR SINGHANIA</t>
  </si>
  <si>
    <t>HARNEESH KAUR ARORA</t>
  </si>
  <si>
    <t>RELIABVEN</t>
  </si>
  <si>
    <t>SHANTILAL AMBALAL MEHTA</t>
  </si>
  <si>
    <t>RISAINTL</t>
  </si>
  <si>
    <t>MANISH GYANDCHAND MEHTA</t>
  </si>
  <si>
    <t>GREEN PEAKS ENTERPRISES LLP</t>
  </si>
  <si>
    <t>ASHWIN STOCKS AND INVESTMENT PRIVATE LIMITED</t>
  </si>
  <si>
    <t>VISHAL BIPINCHANDRA DOSHI</t>
  </si>
  <si>
    <t>PARESH DHIRAJLAL SHAH</t>
  </si>
  <si>
    <t>SHALPRO</t>
  </si>
  <si>
    <t>SOMAPPR</t>
  </si>
  <si>
    <t>STANLEY EVERESTANTONY MENEZES</t>
  </si>
  <si>
    <t>PREETI MUKUL SINGHAL</t>
  </si>
  <si>
    <t>SPAR</t>
  </si>
  <si>
    <t>RAVIRAJ GANESH PALIWAL</t>
  </si>
  <si>
    <t>SSLEL</t>
  </si>
  <si>
    <t>CEE NOTE CREDIT CAPLEASE LIMITED</t>
  </si>
  <si>
    <t>HIRAL MANISHKUMAR SHAH</t>
  </si>
  <si>
    <t>TECHKGREEN</t>
  </si>
  <si>
    <t>ALACRITY SECURITIES LIMITED</t>
  </si>
  <si>
    <t>TILAK</t>
  </si>
  <si>
    <t>PRITHVI FINMART PRIVATE LIMITED</t>
  </si>
  <si>
    <t>BANAS FINANCE LIMITED</t>
  </si>
  <si>
    <t>PRAVEEN PARASMAL BHANSALI (HUF)</t>
  </si>
  <si>
    <t>VEDANTASSET</t>
  </si>
  <si>
    <t>MILAN ARVINDKUMAR SHAH HUF</t>
  </si>
  <si>
    <t>AARTECH</t>
  </si>
  <si>
    <t>Aartech Solonics Limited</t>
  </si>
  <si>
    <t>MAYADEVI K KABRA</t>
  </si>
  <si>
    <t>YASHWI SECURITIES PVT. LTD.</t>
  </si>
  <si>
    <t>ANMOL</t>
  </si>
  <si>
    <t>Anmol India Limited</t>
  </si>
  <si>
    <t>SKSE SECURITIES LTD</t>
  </si>
  <si>
    <t>ANTGRAPHIC</t>
  </si>
  <si>
    <t>Antarctica Graphics Ltd</t>
  </si>
  <si>
    <t>ARENTERP</t>
  </si>
  <si>
    <t>Rajdharshan Inds Ltd</t>
  </si>
  <si>
    <t>ORION STOCKS LTD</t>
  </si>
  <si>
    <t>BLBLIMITED</t>
  </si>
  <si>
    <t>BLB Limited</t>
  </si>
  <si>
    <t>SAMEER VASANT MORDE</t>
  </si>
  <si>
    <t>AAKANKSHA TIWARI</t>
  </si>
  <si>
    <t>EMUDHRA</t>
  </si>
  <si>
    <t>eMudhra Limited</t>
  </si>
  <si>
    <t>ESSENTIA</t>
  </si>
  <si>
    <t>Integra Essentia Limited</t>
  </si>
  <si>
    <t>GODHA</t>
  </si>
  <si>
    <t>Godha Cabcon Insulat Ltd</t>
  </si>
  <si>
    <t>GTLINFRA</t>
  </si>
  <si>
    <t>GTL Infrastructure Limite</t>
  </si>
  <si>
    <t>SABALE HARSHAWARDHAN HANMANT</t>
  </si>
  <si>
    <t>HITECH</t>
  </si>
  <si>
    <t>Hi-Tech Pipes Limited</t>
  </si>
  <si>
    <t>INSPIRE</t>
  </si>
  <si>
    <t>Inspire Films Limited</t>
  </si>
  <si>
    <t>PRRSAAR COMMODITIES PVT LTD</t>
  </si>
  <si>
    <t>KAMOPAINTS</t>
  </si>
  <si>
    <t>Kamdhenu Ventures Limited</t>
  </si>
  <si>
    <t>L7 HITECH PRIVATE LIMITED</t>
  </si>
  <si>
    <t>KARNIKA</t>
  </si>
  <si>
    <t>Karnika Industries Ltd</t>
  </si>
  <si>
    <t>UMESH PARASMAL PAGARIYA</t>
  </si>
  <si>
    <t>MCLEODRUSS</t>
  </si>
  <si>
    <t>Mcleod Russel India Limit</t>
  </si>
  <si>
    <t>GOYAL PIYUSH</t>
  </si>
  <si>
    <t>ORIENTALTL</t>
  </si>
  <si>
    <t>Oriental Trimex Limited</t>
  </si>
  <si>
    <t>MITTAL PUNEET</t>
  </si>
  <si>
    <t>Pritish Nandy Comm. Ltd.</t>
  </si>
  <si>
    <t>J P INVESTMENTS</t>
  </si>
  <si>
    <t>JYOTI PORTFOLIO PRIVATE LIMITED</t>
  </si>
  <si>
    <t>RHFL</t>
  </si>
  <si>
    <t>Reliance Home Finance Ltd</t>
  </si>
  <si>
    <t>SABAR</t>
  </si>
  <si>
    <t>Sabar Flex India Limited</t>
  </si>
  <si>
    <t>SOMANI VENTURES AND INNOVATIONS LIMITED</t>
  </si>
  <si>
    <t>SHILPAMED</t>
  </si>
  <si>
    <t>Shilpa Medicare Ltd</t>
  </si>
  <si>
    <t>SULA</t>
  </si>
  <si>
    <t>Sula Vineyards Limited</t>
  </si>
  <si>
    <t>F3 ADVISORS PRIVATE LIMITED</t>
  </si>
  <si>
    <t>MORGAN STANLEY ASIA SINGAPORE PTE</t>
  </si>
  <si>
    <t>MOHIT VINODKUMAR AGRAWAL</t>
  </si>
  <si>
    <t>JYOTIKA DEEPAK SHENOY</t>
  </si>
  <si>
    <t>TRU</t>
  </si>
  <si>
    <t>TruCap Finance Limited</t>
  </si>
  <si>
    <t>QUANTSEYE AI PRIVATE LIMITED</t>
  </si>
  <si>
    <t>URJA</t>
  </si>
  <si>
    <t>Urja Global Limited</t>
  </si>
  <si>
    <t>WTICAB</t>
  </si>
  <si>
    <t>Wise Travel India Limited</t>
  </si>
  <si>
    <t>VIJIT GLOBAL SECURITIES PRIVATE LIMITED</t>
  </si>
  <si>
    <t>MOHTA SARITA</t>
  </si>
  <si>
    <t>AHLADA</t>
  </si>
  <si>
    <t>Ahlada Engineers Limited</t>
  </si>
  <si>
    <t>LAKSHMANA RAO  NADIMINTI</t>
  </si>
  <si>
    <t>ATALREAL</t>
  </si>
  <si>
    <t>Atal Realtech Limited</t>
  </si>
  <si>
    <t>KAUSHIK MAHESH WAGHELA</t>
  </si>
  <si>
    <t>VISHAKA PANDIA</t>
  </si>
  <si>
    <t>VIMALA DEVI DAMANI</t>
  </si>
  <si>
    <t>MALAVIKA SIDDHARTHA HEGDE</t>
  </si>
  <si>
    <t>GANESH S S</t>
  </si>
  <si>
    <t>SHANTILAL NAGAJI KORDIA HUF</t>
  </si>
  <si>
    <t>GATECH</t>
  </si>
  <si>
    <t>GACM Technologies Limited</t>
  </si>
  <si>
    <t>NAVEEN PARASHAR</t>
  </si>
  <si>
    <t>AUTHUM INVESTMENT &amp; INFRASTRUCTURE LIMITED</t>
  </si>
  <si>
    <t>HNDFDS</t>
  </si>
  <si>
    <t>Hindustan Foods Limited</t>
  </si>
  <si>
    <t>SIXTH SENSE INDIA OPPORTUNITIES 11</t>
  </si>
  <si>
    <t>ARC FINANCE LIMITED</t>
  </si>
  <si>
    <t>MAXPOSURE</t>
  </si>
  <si>
    <t>Maxposure Limited</t>
  </si>
  <si>
    <t>VIKASA GLOBAL FUND PCC - EUBILIA CAPITAL PARTNERS FUND I</t>
  </si>
  <si>
    <t>RAJMET</t>
  </si>
  <si>
    <t>Rajnandini Metal Limited</t>
  </si>
  <si>
    <t>HET RAM</t>
  </si>
  <si>
    <t>THAKOR NAYANA CHANDUBHAI</t>
  </si>
  <si>
    <t>TA FII INVESTORS LIMITED</t>
  </si>
  <si>
    <t>SSFL</t>
  </si>
  <si>
    <t>Srivari Spices N Foods L</t>
  </si>
  <si>
    <t>AVNEESH KUMAR RANA</t>
  </si>
  <si>
    <t>MOUSSERENA LP</t>
  </si>
  <si>
    <t>VERLINVEST ASIA PTE. LTD.</t>
  </si>
  <si>
    <t>TPHQ</t>
  </si>
  <si>
    <t>Teamo Productions HQ Ltd</t>
  </si>
  <si>
    <t>VRINDAA ADVANCED MATERIALS LIMITED</t>
  </si>
  <si>
    <t>URBAN</t>
  </si>
  <si>
    <t>Urban Enviro Waste Mgmt L</t>
  </si>
  <si>
    <t>HARISH KUMAR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</si>
</sst>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1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16" fontId="36" fillId="0" borderId="30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24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center" vertical="center"/>
    </xf>
    <xf numFmtId="16" fontId="36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/>
    <xf numFmtId="0" fontId="37" fillId="43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36" fillId="44" borderId="5" xfId="0" applyFont="1" applyFill="1" applyBorder="1" applyAlignment="1">
      <alignment horizontal="center" vertical="center"/>
    </xf>
    <xf numFmtId="2" fontId="36" fillId="43" borderId="2" xfId="0" applyNumberFormat="1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" fillId="43" borderId="30" xfId="0" applyFont="1" applyFill="1" applyBorder="1" applyAlignment="1">
      <alignment horizontal="center" vertical="center"/>
    </xf>
    <xf numFmtId="166" fontId="36" fillId="43" borderId="30" xfId="0" applyNumberFormat="1" applyFont="1" applyFill="1" applyBorder="1" applyAlignment="1">
      <alignment horizontal="center" vertical="center"/>
    </xf>
    <xf numFmtId="15" fontId="3" fillId="43" borderId="30" xfId="0" applyNumberFormat="1" applyFont="1" applyFill="1" applyBorder="1" applyAlignment="1">
      <alignment horizontal="center" vertical="center"/>
    </xf>
    <xf numFmtId="0" fontId="36" fillId="43" borderId="30" xfId="0" applyFont="1" applyFill="1" applyBorder="1" applyAlignment="1">
      <alignment horizontal="left"/>
    </xf>
    <xf numFmtId="164" fontId="36" fillId="43" borderId="30" xfId="0" applyNumberFormat="1" applyFont="1" applyFill="1" applyBorder="1" applyAlignment="1">
      <alignment horizontal="center" vertical="top"/>
    </xf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7" fillId="6" borderId="2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left"/>
    </xf>
    <xf numFmtId="0" fontId="36" fillId="45" borderId="30" xfId="0" applyFont="1" applyFill="1" applyBorder="1"/>
    <xf numFmtId="0" fontId="36" fillId="45" borderId="30" xfId="0" applyFont="1" applyFill="1" applyBorder="1" applyAlignment="1">
      <alignment horizontal="center" vertical="center"/>
    </xf>
    <xf numFmtId="0" fontId="37" fillId="45" borderId="30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6" fillId="45" borderId="2" xfId="0" applyFont="1" applyFill="1" applyBorder="1" applyAlignment="1">
      <alignment horizontal="center" vertical="center"/>
    </xf>
    <xf numFmtId="166" fontId="36" fillId="45" borderId="2" xfId="0" applyNumberFormat="1" applyFont="1" applyFill="1" applyBorder="1" applyAlignment="1">
      <alignment horizontal="center" vertical="center"/>
    </xf>
    <xf numFmtId="0" fontId="36" fillId="45" borderId="2" xfId="0" applyFont="1" applyFill="1" applyBorder="1"/>
    <xf numFmtId="0" fontId="36" fillId="46" borderId="30" xfId="0" applyFont="1" applyFill="1" applyBorder="1" applyAlignment="1">
      <alignment horizontal="center" vertical="center"/>
    </xf>
    <xf numFmtId="2" fontId="36" fillId="46" borderId="30" xfId="0" applyNumberFormat="1" applyFont="1" applyFill="1" applyBorder="1" applyAlignment="1">
      <alignment horizontal="center" vertical="center"/>
    </xf>
    <xf numFmtId="10" fontId="36" fillId="46" borderId="30" xfId="0" applyNumberFormat="1" applyFont="1" applyFill="1" applyBorder="1" applyAlignment="1">
      <alignment horizontal="center" vertical="center" wrapText="1"/>
    </xf>
    <xf numFmtId="16" fontId="36" fillId="46" borderId="30" xfId="0" applyNumberFormat="1" applyFont="1" applyFill="1" applyBorder="1" applyAlignment="1">
      <alignment horizontal="center" vertical="center"/>
    </xf>
    <xf numFmtId="0" fontId="37" fillId="6" borderId="29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2" fontId="37" fillId="6" borderId="7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43" xfId="0" applyNumberFormat="1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7" fillId="44" borderId="44" xfId="0" applyFont="1" applyFill="1" applyBorder="1" applyAlignment="1">
      <alignment horizontal="center" vertical="center"/>
    </xf>
    <xf numFmtId="0" fontId="37" fillId="44" borderId="45" xfId="0" applyFont="1" applyFill="1" applyBorder="1" applyAlignment="1">
      <alignment horizontal="center" vertical="center"/>
    </xf>
    <xf numFmtId="167" fontId="36" fillId="44" borderId="47" xfId="0" applyNumberFormat="1" applyFont="1" applyFill="1" applyBorder="1" applyAlignment="1">
      <alignment horizontal="center" vertical="center"/>
    </xf>
    <xf numFmtId="167" fontId="36" fillId="44" borderId="4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1" xfId="0" applyFont="1" applyFill="1" applyBorder="1" applyAlignment="1">
      <alignment horizontal="center" vertical="center"/>
    </xf>
    <xf numFmtId="167" fontId="36" fillId="6" borderId="47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6" fillId="43" borderId="31" xfId="0" applyFont="1" applyFill="1" applyBorder="1" applyAlignment="1">
      <alignment horizontal="center" vertical="center"/>
    </xf>
    <xf numFmtId="0" fontId="36" fillId="43" borderId="41" xfId="0" applyFont="1" applyFill="1" applyBorder="1" applyAlignment="1">
      <alignment horizontal="center" vertical="center"/>
    </xf>
    <xf numFmtId="16" fontId="36" fillId="43" borderId="31" xfId="0" applyNumberFormat="1" applyFont="1" applyFill="1" applyBorder="1" applyAlignment="1">
      <alignment horizontal="center" vertical="center"/>
    </xf>
    <xf numFmtId="16" fontId="36" fillId="43" borderId="41" xfId="0" applyNumberFormat="1" applyFont="1" applyFill="1" applyBorder="1" applyAlignment="1">
      <alignment horizontal="center" vertical="center"/>
    </xf>
    <xf numFmtId="0" fontId="37" fillId="44" borderId="31" xfId="0" applyFont="1" applyFill="1" applyBorder="1" applyAlignment="1">
      <alignment horizontal="center" vertical="center"/>
    </xf>
    <xf numFmtId="0" fontId="37" fillId="44" borderId="41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7" fillId="6" borderId="52" xfId="0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0" fillId="11" borderId="46" xfId="0" applyFill="1" applyBorder="1"/>
    <xf numFmtId="0" fontId="37" fillId="46" borderId="31" xfId="0" applyFont="1" applyFill="1" applyBorder="1" applyAlignment="1">
      <alignment horizontal="center" vertical="center"/>
    </xf>
    <xf numFmtId="0" fontId="37" fillId="46" borderId="41" xfId="0" applyFont="1" applyFill="1" applyBorder="1" applyAlignment="1">
      <alignment horizontal="center" vertical="center"/>
    </xf>
    <xf numFmtId="16" fontId="36" fillId="45" borderId="31" xfId="0" applyNumberFormat="1" applyFont="1" applyFill="1" applyBorder="1" applyAlignment="1">
      <alignment horizontal="center" vertical="center"/>
    </xf>
    <xf numFmtId="16" fontId="36" fillId="45" borderId="41" xfId="0" applyNumberFormat="1" applyFont="1" applyFill="1" applyBorder="1" applyAlignment="1">
      <alignment horizontal="center" vertical="center"/>
    </xf>
    <xf numFmtId="167" fontId="36" fillId="46" borderId="47" xfId="0" applyNumberFormat="1" applyFont="1" applyFill="1" applyBorder="1" applyAlignment="1">
      <alignment horizontal="center" vertical="center"/>
    </xf>
    <xf numFmtId="167" fontId="36" fillId="46" borderId="43" xfId="0" applyNumberFormat="1" applyFont="1" applyFill="1" applyBorder="1" applyAlignment="1">
      <alignment horizontal="center" vertical="center"/>
    </xf>
    <xf numFmtId="0" fontId="36" fillId="46" borderId="50" xfId="0" applyFont="1" applyFill="1" applyBorder="1" applyAlignment="1">
      <alignment horizontal="center" vertical="center"/>
    </xf>
    <xf numFmtId="0" fontId="36" fillId="46" borderId="51" xfId="0" applyFont="1" applyFill="1" applyBorder="1" applyAlignment="1">
      <alignment horizontal="center" vertical="center"/>
    </xf>
    <xf numFmtId="0" fontId="37" fillId="46" borderId="48" xfId="0" applyFont="1" applyFill="1" applyBorder="1" applyAlignment="1">
      <alignment horizontal="center" vertical="center"/>
    </xf>
    <xf numFmtId="0" fontId="37" fillId="46" borderId="45" xfId="0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41" xfId="0" applyFont="1" applyFill="1" applyBorder="1" applyAlignment="1">
      <alignment horizontal="center" vertical="center"/>
    </xf>
    <xf numFmtId="167" fontId="36" fillId="44" borderId="7" xfId="0" applyNumberFormat="1" applyFont="1" applyFill="1" applyBorder="1" applyAlignment="1">
      <alignment horizontal="center" vertical="center"/>
    </xf>
    <xf numFmtId="0" fontId="0" fillId="11" borderId="41" xfId="0" applyFill="1" applyBorder="1"/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16" fontId="36" fillId="43" borderId="7" xfId="0" applyNumberFormat="1" applyFont="1" applyFill="1" applyBorder="1" applyAlignment="1">
      <alignment horizontal="center" vertical="center"/>
    </xf>
    <xf numFmtId="16" fontId="36" fillId="43" borderId="26" xfId="0" applyNumberFormat="1" applyFont="1" applyFill="1" applyBorder="1" applyAlignment="1">
      <alignment horizontal="center" vertical="center"/>
    </xf>
    <xf numFmtId="0" fontId="36" fillId="45" borderId="31" xfId="0" applyFont="1" applyFill="1" applyBorder="1" applyAlignment="1">
      <alignment horizontal="center" vertical="center"/>
    </xf>
    <xf numFmtId="0" fontId="36" fillId="45" borderId="41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45342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45342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9" t="s">
        <v>16</v>
      </c>
      <c r="B9" s="351" t="s">
        <v>17</v>
      </c>
      <c r="C9" s="351" t="s">
        <v>18</v>
      </c>
      <c r="D9" s="351" t="s">
        <v>19</v>
      </c>
      <c r="E9" s="26" t="s">
        <v>20</v>
      </c>
      <c r="F9" s="26" t="s">
        <v>21</v>
      </c>
      <c r="G9" s="346" t="s">
        <v>22</v>
      </c>
      <c r="H9" s="347"/>
      <c r="I9" s="348"/>
      <c r="J9" s="346" t="s">
        <v>23</v>
      </c>
      <c r="K9" s="347"/>
      <c r="L9" s="348"/>
      <c r="M9" s="26"/>
      <c r="N9" s="27"/>
      <c r="O9" s="27"/>
      <c r="P9" s="27"/>
    </row>
    <row r="10" spans="1:16" ht="38.25">
      <c r="A10" s="350"/>
      <c r="B10" s="352"/>
      <c r="C10" s="352"/>
      <c r="D10" s="352"/>
      <c r="E10" s="28" t="s">
        <v>24</v>
      </c>
      <c r="F10" s="28" t="s">
        <v>24</v>
      </c>
      <c r="G10" s="243" t="s">
        <v>25</v>
      </c>
      <c r="H10" s="243" t="s">
        <v>26</v>
      </c>
      <c r="I10" s="243" t="s">
        <v>27</v>
      </c>
      <c r="J10" s="243" t="s">
        <v>28</v>
      </c>
      <c r="K10" s="243" t="s">
        <v>29</v>
      </c>
      <c r="L10" s="243" t="s">
        <v>30</v>
      </c>
      <c r="M10" s="243" t="s">
        <v>31</v>
      </c>
      <c r="N10" s="29" t="s">
        <v>32</v>
      </c>
      <c r="O10" s="29" t="s">
        <v>33</v>
      </c>
      <c r="P10" s="30" t="s">
        <v>842</v>
      </c>
    </row>
    <row r="11" spans="1:16" ht="12.75" customHeight="1">
      <c r="A11" s="250">
        <v>1</v>
      </c>
      <c r="B11" s="263" t="s">
        <v>34</v>
      </c>
      <c r="C11" s="240" t="s">
        <v>35</v>
      </c>
      <c r="D11" s="254">
        <v>45351</v>
      </c>
      <c r="E11" s="240">
        <v>22171.4</v>
      </c>
      <c r="F11" s="240">
        <v>22162.116666666669</v>
      </c>
      <c r="G11" s="239">
        <v>22064.283333333336</v>
      </c>
      <c r="H11" s="239">
        <v>21957.166666666668</v>
      </c>
      <c r="I11" s="239">
        <v>21859.333333333336</v>
      </c>
      <c r="J11" s="239">
        <v>22269.233333333337</v>
      </c>
      <c r="K11" s="239">
        <v>22367.066666666666</v>
      </c>
      <c r="L11" s="239">
        <v>22474.183333333338</v>
      </c>
      <c r="M11" s="238">
        <v>22259.95</v>
      </c>
      <c r="N11" s="238">
        <v>22055</v>
      </c>
      <c r="O11" s="238">
        <v>13720900</v>
      </c>
      <c r="P11" s="241">
        <v>2.2734218352849975E-2</v>
      </c>
    </row>
    <row r="12" spans="1:16" ht="12.75" customHeight="1">
      <c r="A12" s="250">
        <v>2</v>
      </c>
      <c r="B12" s="263" t="s">
        <v>34</v>
      </c>
      <c r="C12" s="240" t="s">
        <v>36</v>
      </c>
      <c r="D12" s="254">
        <v>45351</v>
      </c>
      <c r="E12" s="240">
        <v>46638.9</v>
      </c>
      <c r="F12" s="240">
        <v>46642.299999999996</v>
      </c>
      <c r="G12" s="239">
        <v>46399.599999999991</v>
      </c>
      <c r="H12" s="239">
        <v>46160.299999999996</v>
      </c>
      <c r="I12" s="239">
        <v>45917.599999999991</v>
      </c>
      <c r="J12" s="239">
        <v>46881.599999999991</v>
      </c>
      <c r="K12" s="239">
        <v>47124.299999999988</v>
      </c>
      <c r="L12" s="239">
        <v>47363.599999999991</v>
      </c>
      <c r="M12" s="238">
        <v>46885</v>
      </c>
      <c r="N12" s="238">
        <v>46403</v>
      </c>
      <c r="O12" s="238">
        <v>3080955</v>
      </c>
      <c r="P12" s="241">
        <v>-3.5939245449510451E-2</v>
      </c>
    </row>
    <row r="13" spans="1:16" ht="12.75" customHeight="1">
      <c r="A13" s="250">
        <v>3</v>
      </c>
      <c r="B13" s="263" t="s">
        <v>34</v>
      </c>
      <c r="C13" s="262" t="s">
        <v>37</v>
      </c>
      <c r="D13" s="256">
        <v>45349</v>
      </c>
      <c r="E13" s="255">
        <v>20574.45</v>
      </c>
      <c r="F13" s="255">
        <v>20572.633333333335</v>
      </c>
      <c r="G13" s="257">
        <v>20501.816666666669</v>
      </c>
      <c r="H13" s="257">
        <v>20429.183333333334</v>
      </c>
      <c r="I13" s="257">
        <v>20358.366666666669</v>
      </c>
      <c r="J13" s="257">
        <v>20645.26666666667</v>
      </c>
      <c r="K13" s="257">
        <v>20716.083333333336</v>
      </c>
      <c r="L13" s="257">
        <v>20788.716666666671</v>
      </c>
      <c r="M13" s="258">
        <v>20643.45</v>
      </c>
      <c r="N13" s="258">
        <v>20500</v>
      </c>
      <c r="O13" s="258">
        <v>82640</v>
      </c>
      <c r="P13" s="259">
        <v>3.8872691933916422E-3</v>
      </c>
    </row>
    <row r="14" spans="1:16" ht="12.75" customHeight="1">
      <c r="A14" s="250">
        <v>4</v>
      </c>
      <c r="B14" s="263" t="s">
        <v>34</v>
      </c>
      <c r="C14" s="262" t="s">
        <v>38</v>
      </c>
      <c r="D14" s="256">
        <v>45348</v>
      </c>
      <c r="E14" s="255">
        <v>11026.95</v>
      </c>
      <c r="F14" s="255">
        <v>11026.516666666668</v>
      </c>
      <c r="G14" s="257">
        <v>10999.383333333337</v>
      </c>
      <c r="H14" s="257">
        <v>10971.816666666669</v>
      </c>
      <c r="I14" s="257">
        <v>10944.683333333338</v>
      </c>
      <c r="J14" s="257">
        <v>11054.083333333336</v>
      </c>
      <c r="K14" s="257">
        <v>11081.216666666667</v>
      </c>
      <c r="L14" s="257">
        <v>11108.783333333335</v>
      </c>
      <c r="M14" s="258">
        <v>11053.65</v>
      </c>
      <c r="N14" s="258">
        <v>10998.95</v>
      </c>
      <c r="O14" s="258">
        <v>759300</v>
      </c>
      <c r="P14" s="259">
        <v>7.1776413296633493E-2</v>
      </c>
    </row>
    <row r="15" spans="1:16" ht="12.75" customHeight="1">
      <c r="A15" s="250">
        <v>5</v>
      </c>
      <c r="B15" s="263" t="s">
        <v>39</v>
      </c>
      <c r="C15" s="255" t="s">
        <v>40</v>
      </c>
      <c r="D15" s="256">
        <v>45351</v>
      </c>
      <c r="E15" s="255">
        <v>689.75</v>
      </c>
      <c r="F15" s="255">
        <v>689.65</v>
      </c>
      <c r="G15" s="257">
        <v>682.09999999999991</v>
      </c>
      <c r="H15" s="257">
        <v>674.44999999999993</v>
      </c>
      <c r="I15" s="257">
        <v>666.89999999999986</v>
      </c>
      <c r="J15" s="257">
        <v>697.3</v>
      </c>
      <c r="K15" s="257">
        <v>704.84999999999991</v>
      </c>
      <c r="L15" s="257">
        <v>712.5</v>
      </c>
      <c r="M15" s="258">
        <v>697.2</v>
      </c>
      <c r="N15" s="258">
        <v>682</v>
      </c>
      <c r="O15" s="258">
        <v>12694000</v>
      </c>
      <c r="P15" s="259">
        <v>3.8750494266508503E-3</v>
      </c>
    </row>
    <row r="16" spans="1:16" ht="12.75" customHeight="1">
      <c r="A16" s="250">
        <v>6</v>
      </c>
      <c r="B16" s="263" t="s">
        <v>41</v>
      </c>
      <c r="C16" s="260" t="s">
        <v>42</v>
      </c>
      <c r="D16" s="256">
        <v>45351</v>
      </c>
      <c r="E16" s="255">
        <v>4501.6499999999996</v>
      </c>
      <c r="F16" s="255">
        <v>4496.2333333333336</v>
      </c>
      <c r="G16" s="257">
        <v>4459.416666666667</v>
      </c>
      <c r="H16" s="257">
        <v>4417.1833333333334</v>
      </c>
      <c r="I16" s="257">
        <v>4380.3666666666668</v>
      </c>
      <c r="J16" s="257">
        <v>4538.4666666666672</v>
      </c>
      <c r="K16" s="257">
        <v>4575.2833333333328</v>
      </c>
      <c r="L16" s="257">
        <v>4617.5166666666673</v>
      </c>
      <c r="M16" s="258">
        <v>4533.05</v>
      </c>
      <c r="N16" s="258">
        <v>4454</v>
      </c>
      <c r="O16" s="258">
        <v>1575625</v>
      </c>
      <c r="P16" s="259">
        <v>2.8475848563968668E-2</v>
      </c>
    </row>
    <row r="17" spans="1:16" ht="12.75" customHeight="1">
      <c r="A17" s="250">
        <v>7</v>
      </c>
      <c r="B17" s="263" t="s">
        <v>43</v>
      </c>
      <c r="C17" s="260" t="s">
        <v>44</v>
      </c>
      <c r="D17" s="256">
        <v>45351</v>
      </c>
      <c r="E17" s="255">
        <v>29562.6</v>
      </c>
      <c r="F17" s="255">
        <v>29540.333333333332</v>
      </c>
      <c r="G17" s="257">
        <v>29372.266666666663</v>
      </c>
      <c r="H17" s="257">
        <v>29181.933333333331</v>
      </c>
      <c r="I17" s="257">
        <v>29013.866666666661</v>
      </c>
      <c r="J17" s="257">
        <v>29730.666666666664</v>
      </c>
      <c r="K17" s="257">
        <v>29898.733333333337</v>
      </c>
      <c r="L17" s="257">
        <v>30089.066666666666</v>
      </c>
      <c r="M17" s="258">
        <v>29708.400000000001</v>
      </c>
      <c r="N17" s="258">
        <v>29350</v>
      </c>
      <c r="O17" s="258">
        <v>190280</v>
      </c>
      <c r="P17" s="259">
        <v>-2.9975530179445351E-2</v>
      </c>
    </row>
    <row r="18" spans="1:16" ht="12.75" customHeight="1">
      <c r="A18" s="250">
        <v>8</v>
      </c>
      <c r="B18" s="263" t="s">
        <v>45</v>
      </c>
      <c r="C18" s="261" t="s">
        <v>46</v>
      </c>
      <c r="D18" s="256">
        <v>45351</v>
      </c>
      <c r="E18" s="255">
        <v>184.75</v>
      </c>
      <c r="F18" s="255">
        <v>185.5</v>
      </c>
      <c r="G18" s="257">
        <v>183.25</v>
      </c>
      <c r="H18" s="257">
        <v>181.75</v>
      </c>
      <c r="I18" s="257">
        <v>179.5</v>
      </c>
      <c r="J18" s="257">
        <v>187</v>
      </c>
      <c r="K18" s="257">
        <v>189.25</v>
      </c>
      <c r="L18" s="257">
        <v>190.75</v>
      </c>
      <c r="M18" s="258">
        <v>187.75</v>
      </c>
      <c r="N18" s="258">
        <v>184</v>
      </c>
      <c r="O18" s="258">
        <v>65696400</v>
      </c>
      <c r="P18" s="259">
        <v>1.3579938348746146E-2</v>
      </c>
    </row>
    <row r="19" spans="1:16" ht="12.75" customHeight="1">
      <c r="A19" s="250">
        <v>9</v>
      </c>
      <c r="B19" s="263" t="s">
        <v>47</v>
      </c>
      <c r="C19" s="258" t="s">
        <v>48</v>
      </c>
      <c r="D19" s="256">
        <v>45351</v>
      </c>
      <c r="E19" s="255">
        <v>235.8</v>
      </c>
      <c r="F19" s="255">
        <v>234.93333333333337</v>
      </c>
      <c r="G19" s="257">
        <v>230.96666666666673</v>
      </c>
      <c r="H19" s="257">
        <v>226.13333333333335</v>
      </c>
      <c r="I19" s="257">
        <v>222.16666666666671</v>
      </c>
      <c r="J19" s="257">
        <v>239.76666666666674</v>
      </c>
      <c r="K19" s="257">
        <v>243.73333333333338</v>
      </c>
      <c r="L19" s="257">
        <v>248.56666666666675</v>
      </c>
      <c r="M19" s="258">
        <v>238.9</v>
      </c>
      <c r="N19" s="258">
        <v>230.1</v>
      </c>
      <c r="O19" s="258">
        <v>43596800</v>
      </c>
      <c r="P19" s="259">
        <v>-2.2900763358778626E-2</v>
      </c>
    </row>
    <row r="20" spans="1:16" ht="12.75" customHeight="1">
      <c r="A20" s="250">
        <v>10</v>
      </c>
      <c r="B20" s="263" t="s">
        <v>49</v>
      </c>
      <c r="C20" s="255" t="s">
        <v>50</v>
      </c>
      <c r="D20" s="256">
        <v>45351</v>
      </c>
      <c r="E20" s="255">
        <v>2677.2</v>
      </c>
      <c r="F20" s="255">
        <v>2696.8833333333332</v>
      </c>
      <c r="G20" s="257">
        <v>2648.7666666666664</v>
      </c>
      <c r="H20" s="257">
        <v>2620.333333333333</v>
      </c>
      <c r="I20" s="257">
        <v>2572.2166666666662</v>
      </c>
      <c r="J20" s="257">
        <v>2725.3166666666666</v>
      </c>
      <c r="K20" s="257">
        <v>2773.4333333333334</v>
      </c>
      <c r="L20" s="257">
        <v>2801.8666666666668</v>
      </c>
      <c r="M20" s="258">
        <v>2745</v>
      </c>
      <c r="N20" s="258">
        <v>2668.45</v>
      </c>
      <c r="O20" s="258">
        <v>4768500</v>
      </c>
      <c r="P20" s="259">
        <v>1.8388006150691954E-2</v>
      </c>
    </row>
    <row r="21" spans="1:16" ht="12.75" customHeight="1">
      <c r="A21" s="250">
        <v>11</v>
      </c>
      <c r="B21" s="263" t="s">
        <v>45</v>
      </c>
      <c r="C21" s="255" t="s">
        <v>51</v>
      </c>
      <c r="D21" s="256">
        <v>45351</v>
      </c>
      <c r="E21" s="255">
        <v>3261.8</v>
      </c>
      <c r="F21" s="255">
        <v>3275.6166666666668</v>
      </c>
      <c r="G21" s="257">
        <v>3230.2833333333338</v>
      </c>
      <c r="H21" s="257">
        <v>3198.7666666666669</v>
      </c>
      <c r="I21" s="257">
        <v>3153.4333333333338</v>
      </c>
      <c r="J21" s="257">
        <v>3307.1333333333337</v>
      </c>
      <c r="K21" s="257">
        <v>3352.4666666666667</v>
      </c>
      <c r="L21" s="257">
        <v>3383.9833333333336</v>
      </c>
      <c r="M21" s="258">
        <v>3320.95</v>
      </c>
      <c r="N21" s="258">
        <v>3244.1</v>
      </c>
      <c r="O21" s="258">
        <v>15135000</v>
      </c>
      <c r="P21" s="259">
        <v>-5.7350071933939028E-3</v>
      </c>
    </row>
    <row r="22" spans="1:16" ht="12.75" customHeight="1">
      <c r="A22" s="250">
        <v>12</v>
      </c>
      <c r="B22" s="263" t="s">
        <v>45</v>
      </c>
      <c r="C22" s="255" t="s">
        <v>52</v>
      </c>
      <c r="D22" s="256">
        <v>45351</v>
      </c>
      <c r="E22" s="255">
        <v>1308.2</v>
      </c>
      <c r="F22" s="255">
        <v>1313.4166666666667</v>
      </c>
      <c r="G22" s="257">
        <v>1297.7833333333335</v>
      </c>
      <c r="H22" s="257">
        <v>1287.3666666666668</v>
      </c>
      <c r="I22" s="257">
        <v>1271.7333333333336</v>
      </c>
      <c r="J22" s="257">
        <v>1323.8333333333335</v>
      </c>
      <c r="K22" s="257">
        <v>1339.4666666666667</v>
      </c>
      <c r="L22" s="257">
        <v>1349.8833333333334</v>
      </c>
      <c r="M22" s="258">
        <v>1329.05</v>
      </c>
      <c r="N22" s="258">
        <v>1303</v>
      </c>
      <c r="O22" s="258">
        <v>38848800</v>
      </c>
      <c r="P22" s="259">
        <v>-9.5453711068959179E-3</v>
      </c>
    </row>
    <row r="23" spans="1:16" ht="12.75" customHeight="1">
      <c r="A23" s="250">
        <v>13</v>
      </c>
      <c r="B23" s="263" t="s">
        <v>43</v>
      </c>
      <c r="C23" s="255" t="s">
        <v>53</v>
      </c>
      <c r="D23" s="256">
        <v>45351</v>
      </c>
      <c r="E23" s="255">
        <v>5482.4</v>
      </c>
      <c r="F23" s="255">
        <v>5474.333333333333</v>
      </c>
      <c r="G23" s="257">
        <v>5426.2166666666662</v>
      </c>
      <c r="H23" s="257">
        <v>5370.0333333333328</v>
      </c>
      <c r="I23" s="257">
        <v>5321.9166666666661</v>
      </c>
      <c r="J23" s="257">
        <v>5530.5166666666664</v>
      </c>
      <c r="K23" s="257">
        <v>5578.6333333333332</v>
      </c>
      <c r="L23" s="257">
        <v>5634.8166666666666</v>
      </c>
      <c r="M23" s="258">
        <v>5522.45</v>
      </c>
      <c r="N23" s="258">
        <v>5418.15</v>
      </c>
      <c r="O23" s="258">
        <v>1593000</v>
      </c>
      <c r="P23" s="259">
        <v>-1.3791374122367102E-3</v>
      </c>
    </row>
    <row r="24" spans="1:16" ht="12.75" customHeight="1">
      <c r="A24" s="250">
        <v>14</v>
      </c>
      <c r="B24" s="263" t="s">
        <v>49</v>
      </c>
      <c r="C24" s="255" t="s">
        <v>54</v>
      </c>
      <c r="D24" s="256">
        <v>45351</v>
      </c>
      <c r="E24" s="255">
        <v>585.15</v>
      </c>
      <c r="F24" s="255">
        <v>587.26666666666665</v>
      </c>
      <c r="G24" s="257">
        <v>580.08333333333326</v>
      </c>
      <c r="H24" s="257">
        <v>575.01666666666665</v>
      </c>
      <c r="I24" s="257">
        <v>567.83333333333326</v>
      </c>
      <c r="J24" s="257">
        <v>592.33333333333326</v>
      </c>
      <c r="K24" s="257">
        <v>599.51666666666665</v>
      </c>
      <c r="L24" s="257">
        <v>604.58333333333326</v>
      </c>
      <c r="M24" s="258">
        <v>594.45000000000005</v>
      </c>
      <c r="N24" s="258">
        <v>582.20000000000005</v>
      </c>
      <c r="O24" s="258">
        <v>53616600</v>
      </c>
      <c r="P24" s="259">
        <v>7.3725861544184784E-3</v>
      </c>
    </row>
    <row r="25" spans="1:16" ht="12.75" customHeight="1">
      <c r="A25" s="250">
        <v>15</v>
      </c>
      <c r="B25" s="263" t="s">
        <v>45</v>
      </c>
      <c r="C25" s="255" t="s">
        <v>55</v>
      </c>
      <c r="D25" s="256">
        <v>45351</v>
      </c>
      <c r="E25" s="255">
        <v>6654.75</v>
      </c>
      <c r="F25" s="255">
        <v>6619.083333333333</v>
      </c>
      <c r="G25" s="257">
        <v>6564.9666666666662</v>
      </c>
      <c r="H25" s="257">
        <v>6475.1833333333334</v>
      </c>
      <c r="I25" s="257">
        <v>6421.0666666666666</v>
      </c>
      <c r="J25" s="257">
        <v>6708.8666666666659</v>
      </c>
      <c r="K25" s="257">
        <v>6762.9833333333327</v>
      </c>
      <c r="L25" s="257">
        <v>6852.7666666666655</v>
      </c>
      <c r="M25" s="258">
        <v>6673.2</v>
      </c>
      <c r="N25" s="258">
        <v>6529.3</v>
      </c>
      <c r="O25" s="258">
        <v>1966875</v>
      </c>
      <c r="P25" s="259">
        <v>-1.938177739000374E-2</v>
      </c>
    </row>
    <row r="26" spans="1:16" ht="12.75" customHeight="1">
      <c r="A26" s="250">
        <v>16</v>
      </c>
      <c r="B26" s="263" t="s">
        <v>56</v>
      </c>
      <c r="C26" s="255" t="s">
        <v>57</v>
      </c>
      <c r="D26" s="256">
        <v>45351</v>
      </c>
      <c r="E26" s="255">
        <v>532.75</v>
      </c>
      <c r="F26" s="255">
        <v>532.6</v>
      </c>
      <c r="G26" s="257">
        <v>527.75</v>
      </c>
      <c r="H26" s="257">
        <v>522.75</v>
      </c>
      <c r="I26" s="257">
        <v>517.9</v>
      </c>
      <c r="J26" s="257">
        <v>537.6</v>
      </c>
      <c r="K26" s="257">
        <v>542.45000000000016</v>
      </c>
      <c r="L26" s="257">
        <v>547.45000000000005</v>
      </c>
      <c r="M26" s="258">
        <v>537.45000000000005</v>
      </c>
      <c r="N26" s="258">
        <v>527.6</v>
      </c>
      <c r="O26" s="258">
        <v>10759300</v>
      </c>
      <c r="P26" s="259">
        <v>-1.1093749999999999E-2</v>
      </c>
    </row>
    <row r="27" spans="1:16" ht="12.75" customHeight="1">
      <c r="A27" s="250">
        <v>17</v>
      </c>
      <c r="B27" s="263" t="s">
        <v>56</v>
      </c>
      <c r="C27" s="255" t="s">
        <v>58</v>
      </c>
      <c r="D27" s="256">
        <v>45351</v>
      </c>
      <c r="E27" s="255">
        <v>172.85</v>
      </c>
      <c r="F27" s="255">
        <v>172.76666666666665</v>
      </c>
      <c r="G27" s="257">
        <v>171.5333333333333</v>
      </c>
      <c r="H27" s="257">
        <v>170.21666666666664</v>
      </c>
      <c r="I27" s="257">
        <v>168.98333333333329</v>
      </c>
      <c r="J27" s="257">
        <v>174.08333333333331</v>
      </c>
      <c r="K27" s="257">
        <v>175.31666666666666</v>
      </c>
      <c r="L27" s="257">
        <v>176.63333333333333</v>
      </c>
      <c r="M27" s="258">
        <v>174</v>
      </c>
      <c r="N27" s="258">
        <v>171.45</v>
      </c>
      <c r="O27" s="258">
        <v>105575000</v>
      </c>
      <c r="P27" s="259">
        <v>-1.1747636431713938E-2</v>
      </c>
    </row>
    <row r="28" spans="1:16" ht="12.75" customHeight="1">
      <c r="A28" s="250">
        <v>18</v>
      </c>
      <c r="B28" s="263" t="s">
        <v>59</v>
      </c>
      <c r="C28" s="255" t="s">
        <v>60</v>
      </c>
      <c r="D28" s="256">
        <v>45351</v>
      </c>
      <c r="E28" s="255">
        <v>3002.1</v>
      </c>
      <c r="F28" s="255">
        <v>3004.9</v>
      </c>
      <c r="G28" s="257">
        <v>2988.25</v>
      </c>
      <c r="H28" s="257">
        <v>2974.4</v>
      </c>
      <c r="I28" s="257">
        <v>2957.75</v>
      </c>
      <c r="J28" s="257">
        <v>3018.75</v>
      </c>
      <c r="K28" s="257">
        <v>3035.4000000000005</v>
      </c>
      <c r="L28" s="257">
        <v>3049.25</v>
      </c>
      <c r="M28" s="258">
        <v>3021.55</v>
      </c>
      <c r="N28" s="258">
        <v>2991.05</v>
      </c>
      <c r="O28" s="258">
        <v>8615000</v>
      </c>
      <c r="P28" s="259">
        <v>1.0557184750733138E-2</v>
      </c>
    </row>
    <row r="29" spans="1:16" ht="12.75" customHeight="1">
      <c r="A29" s="250">
        <v>19</v>
      </c>
      <c r="B29" s="263" t="s">
        <v>45</v>
      </c>
      <c r="C29" s="255" t="s">
        <v>61</v>
      </c>
      <c r="D29" s="256">
        <v>45351</v>
      </c>
      <c r="E29" s="255">
        <v>1970.25</v>
      </c>
      <c r="F29" s="255">
        <v>1967.5666666666666</v>
      </c>
      <c r="G29" s="257">
        <v>1955.3833333333332</v>
      </c>
      <c r="H29" s="257">
        <v>1940.5166666666667</v>
      </c>
      <c r="I29" s="257">
        <v>1928.3333333333333</v>
      </c>
      <c r="J29" s="257">
        <v>1982.4333333333332</v>
      </c>
      <c r="K29" s="257">
        <v>1994.6166666666666</v>
      </c>
      <c r="L29" s="257">
        <v>2009.4833333333331</v>
      </c>
      <c r="M29" s="258">
        <v>1979.75</v>
      </c>
      <c r="N29" s="258">
        <v>1952.7</v>
      </c>
      <c r="O29" s="258">
        <v>3206479</v>
      </c>
      <c r="P29" s="259">
        <v>-9.1480846197827326E-4</v>
      </c>
    </row>
    <row r="30" spans="1:16" ht="12.75" customHeight="1">
      <c r="A30" s="250">
        <v>20</v>
      </c>
      <c r="B30" s="263" t="s">
        <v>45</v>
      </c>
      <c r="C30" s="260" t="s">
        <v>62</v>
      </c>
      <c r="D30" s="256">
        <v>45351</v>
      </c>
      <c r="E30" s="255">
        <v>6330.55</v>
      </c>
      <c r="F30" s="255">
        <v>6335.666666666667</v>
      </c>
      <c r="G30" s="257">
        <v>6270.1333333333341</v>
      </c>
      <c r="H30" s="257">
        <v>6209.7166666666672</v>
      </c>
      <c r="I30" s="257">
        <v>6144.1833333333343</v>
      </c>
      <c r="J30" s="257">
        <v>6396.0833333333339</v>
      </c>
      <c r="K30" s="257">
        <v>6461.6166666666668</v>
      </c>
      <c r="L30" s="257">
        <v>6522.0333333333338</v>
      </c>
      <c r="M30" s="258">
        <v>6401.2</v>
      </c>
      <c r="N30" s="258">
        <v>6275.25</v>
      </c>
      <c r="O30" s="258">
        <v>346500</v>
      </c>
      <c r="P30" s="259">
        <v>-1.8483110261312937E-2</v>
      </c>
    </row>
    <row r="31" spans="1:16" ht="12.75" customHeight="1">
      <c r="A31" s="250">
        <v>21</v>
      </c>
      <c r="B31" s="263" t="s">
        <v>63</v>
      </c>
      <c r="C31" s="255" t="s">
        <v>64</v>
      </c>
      <c r="D31" s="256">
        <v>45351</v>
      </c>
      <c r="E31" s="255">
        <v>600.75</v>
      </c>
      <c r="F31" s="255">
        <v>596.7833333333333</v>
      </c>
      <c r="G31" s="257">
        <v>587.06666666666661</v>
      </c>
      <c r="H31" s="257">
        <v>573.38333333333333</v>
      </c>
      <c r="I31" s="257">
        <v>563.66666666666663</v>
      </c>
      <c r="J31" s="257">
        <v>610.46666666666658</v>
      </c>
      <c r="K31" s="257">
        <v>620.18333333333328</v>
      </c>
      <c r="L31" s="257">
        <v>633.86666666666656</v>
      </c>
      <c r="M31" s="258">
        <v>606.5</v>
      </c>
      <c r="N31" s="258">
        <v>583.1</v>
      </c>
      <c r="O31" s="258">
        <v>23675000</v>
      </c>
      <c r="P31" s="259">
        <v>-1.1317130209638353E-2</v>
      </c>
    </row>
    <row r="32" spans="1:16" ht="12.75" customHeight="1">
      <c r="A32" s="250">
        <v>22</v>
      </c>
      <c r="B32" s="263" t="s">
        <v>43</v>
      </c>
      <c r="C32" s="255" t="s">
        <v>65</v>
      </c>
      <c r="D32" s="256">
        <v>45351</v>
      </c>
      <c r="E32" s="255">
        <v>1040.3499999999999</v>
      </c>
      <c r="F32" s="255">
        <v>1044.6166666666666</v>
      </c>
      <c r="G32" s="257">
        <v>1032.8833333333332</v>
      </c>
      <c r="H32" s="257">
        <v>1025.4166666666667</v>
      </c>
      <c r="I32" s="257">
        <v>1013.6833333333334</v>
      </c>
      <c r="J32" s="257">
        <v>1052.083333333333</v>
      </c>
      <c r="K32" s="257">
        <v>1063.8166666666662</v>
      </c>
      <c r="L32" s="257">
        <v>1071.2833333333328</v>
      </c>
      <c r="M32" s="258">
        <v>1056.3499999999999</v>
      </c>
      <c r="N32" s="258">
        <v>1037.1500000000001</v>
      </c>
      <c r="O32" s="258">
        <v>23466300</v>
      </c>
      <c r="P32" s="259">
        <v>-2.18707015130674E-2</v>
      </c>
    </row>
    <row r="33" spans="1:16" ht="12.75" customHeight="1">
      <c r="A33" s="250">
        <v>23</v>
      </c>
      <c r="B33" s="263" t="s">
        <v>63</v>
      </c>
      <c r="C33" s="255" t="s">
        <v>66</v>
      </c>
      <c r="D33" s="256">
        <v>45351</v>
      </c>
      <c r="E33" s="255">
        <v>1066.2</v>
      </c>
      <c r="F33" s="255">
        <v>1067.6166666666666</v>
      </c>
      <c r="G33" s="257">
        <v>1061.9833333333331</v>
      </c>
      <c r="H33" s="257">
        <v>1057.7666666666667</v>
      </c>
      <c r="I33" s="257">
        <v>1052.1333333333332</v>
      </c>
      <c r="J33" s="257">
        <v>1071.833333333333</v>
      </c>
      <c r="K33" s="257">
        <v>1077.4666666666667</v>
      </c>
      <c r="L33" s="257">
        <v>1081.6833333333329</v>
      </c>
      <c r="M33" s="258">
        <v>1073.25</v>
      </c>
      <c r="N33" s="258">
        <v>1063.4000000000001</v>
      </c>
      <c r="O33" s="258">
        <v>49322500</v>
      </c>
      <c r="P33" s="259">
        <v>3.526263315317206E-2</v>
      </c>
    </row>
    <row r="34" spans="1:16" ht="12.75" customHeight="1">
      <c r="A34" s="250">
        <v>24</v>
      </c>
      <c r="B34" s="263" t="s">
        <v>56</v>
      </c>
      <c r="C34" s="255" t="s">
        <v>67</v>
      </c>
      <c r="D34" s="256">
        <v>45351</v>
      </c>
      <c r="E34" s="255">
        <v>8370.35</v>
      </c>
      <c r="F34" s="255">
        <v>8406.6833333333343</v>
      </c>
      <c r="G34" s="257">
        <v>8263.9166666666679</v>
      </c>
      <c r="H34" s="257">
        <v>8157.4833333333336</v>
      </c>
      <c r="I34" s="257">
        <v>8014.7166666666672</v>
      </c>
      <c r="J34" s="257">
        <v>8513.1166666666686</v>
      </c>
      <c r="K34" s="257">
        <v>8655.883333333335</v>
      </c>
      <c r="L34" s="257">
        <v>8762.3166666666693</v>
      </c>
      <c r="M34" s="258">
        <v>8549.4500000000007</v>
      </c>
      <c r="N34" s="258">
        <v>8300.25</v>
      </c>
      <c r="O34" s="258">
        <v>2233875</v>
      </c>
      <c r="P34" s="259">
        <v>0.10986212892808347</v>
      </c>
    </row>
    <row r="35" spans="1:16" ht="12.75" customHeight="1">
      <c r="A35" s="250">
        <v>25</v>
      </c>
      <c r="B35" s="263" t="s">
        <v>68</v>
      </c>
      <c r="C35" s="255" t="s">
        <v>69</v>
      </c>
      <c r="D35" s="256">
        <v>45351</v>
      </c>
      <c r="E35" s="255">
        <v>1622.2</v>
      </c>
      <c r="F35" s="255">
        <v>1609.2666666666664</v>
      </c>
      <c r="G35" s="257">
        <v>1589.5333333333328</v>
      </c>
      <c r="H35" s="257">
        <v>1556.8666666666663</v>
      </c>
      <c r="I35" s="257">
        <v>1537.1333333333328</v>
      </c>
      <c r="J35" s="257">
        <v>1641.9333333333329</v>
      </c>
      <c r="K35" s="257">
        <v>1661.6666666666665</v>
      </c>
      <c r="L35" s="257">
        <v>1694.333333333333</v>
      </c>
      <c r="M35" s="258">
        <v>1629</v>
      </c>
      <c r="N35" s="258">
        <v>1576.6</v>
      </c>
      <c r="O35" s="258">
        <v>9510500</v>
      </c>
      <c r="P35" s="259">
        <v>-3.0399916138162376E-3</v>
      </c>
    </row>
    <row r="36" spans="1:16" ht="12.75" customHeight="1">
      <c r="A36" s="250">
        <v>26</v>
      </c>
      <c r="B36" s="263" t="s">
        <v>68</v>
      </c>
      <c r="C36" s="255" t="s">
        <v>70</v>
      </c>
      <c r="D36" s="256">
        <v>45351</v>
      </c>
      <c r="E36" s="255">
        <v>6735.85</v>
      </c>
      <c r="F36" s="255">
        <v>6730</v>
      </c>
      <c r="G36" s="257">
        <v>6646.4</v>
      </c>
      <c r="H36" s="257">
        <v>6556.95</v>
      </c>
      <c r="I36" s="257">
        <v>6473.3499999999995</v>
      </c>
      <c r="J36" s="257">
        <v>6819.45</v>
      </c>
      <c r="K36" s="257">
        <v>6903.05</v>
      </c>
      <c r="L36" s="257">
        <v>6992.5</v>
      </c>
      <c r="M36" s="258">
        <v>6813.6</v>
      </c>
      <c r="N36" s="258">
        <v>6640.55</v>
      </c>
      <c r="O36" s="258">
        <v>8546875</v>
      </c>
      <c r="P36" s="259">
        <v>-2.2909006011790113E-3</v>
      </c>
    </row>
    <row r="37" spans="1:16" ht="12.75" customHeight="1">
      <c r="A37" s="250">
        <v>27</v>
      </c>
      <c r="B37" s="263" t="s">
        <v>56</v>
      </c>
      <c r="C37" s="255" t="s">
        <v>71</v>
      </c>
      <c r="D37" s="256">
        <v>45351</v>
      </c>
      <c r="E37" s="255">
        <v>2327.9499999999998</v>
      </c>
      <c r="F37" s="255">
        <v>2333.1666666666665</v>
      </c>
      <c r="G37" s="257">
        <v>2315.333333333333</v>
      </c>
      <c r="H37" s="257">
        <v>2302.7166666666667</v>
      </c>
      <c r="I37" s="257">
        <v>2284.8833333333332</v>
      </c>
      <c r="J37" s="257">
        <v>2345.7833333333328</v>
      </c>
      <c r="K37" s="257">
        <v>2363.6166666666659</v>
      </c>
      <c r="L37" s="257">
        <v>2376.2333333333327</v>
      </c>
      <c r="M37" s="258">
        <v>2351</v>
      </c>
      <c r="N37" s="258">
        <v>2320.5500000000002</v>
      </c>
      <c r="O37" s="258">
        <v>2445600</v>
      </c>
      <c r="P37" s="259">
        <v>2.6958931720836483E-2</v>
      </c>
    </row>
    <row r="38" spans="1:16" ht="12.75" customHeight="1">
      <c r="A38" s="250">
        <v>28</v>
      </c>
      <c r="B38" s="263" t="s">
        <v>45</v>
      </c>
      <c r="C38" s="261" t="s">
        <v>72</v>
      </c>
      <c r="D38" s="256">
        <v>45351</v>
      </c>
      <c r="E38" s="255">
        <v>386.05</v>
      </c>
      <c r="F38" s="255">
        <v>385.56666666666666</v>
      </c>
      <c r="G38" s="257">
        <v>380.18333333333334</v>
      </c>
      <c r="H38" s="257">
        <v>374.31666666666666</v>
      </c>
      <c r="I38" s="257">
        <v>368.93333333333334</v>
      </c>
      <c r="J38" s="257">
        <v>391.43333333333334</v>
      </c>
      <c r="K38" s="257">
        <v>396.81666666666666</v>
      </c>
      <c r="L38" s="257">
        <v>402.68333333333334</v>
      </c>
      <c r="M38" s="258">
        <v>390.95</v>
      </c>
      <c r="N38" s="258">
        <v>379.7</v>
      </c>
      <c r="O38" s="258">
        <v>11307200</v>
      </c>
      <c r="P38" s="259">
        <v>-5.1154672395273902E-2</v>
      </c>
    </row>
    <row r="39" spans="1:16" ht="12.75" customHeight="1">
      <c r="A39" s="250">
        <v>29</v>
      </c>
      <c r="B39" s="263" t="s">
        <v>63</v>
      </c>
      <c r="C39" s="255" t="s">
        <v>73</v>
      </c>
      <c r="D39" s="256">
        <v>45351</v>
      </c>
      <c r="E39" s="255">
        <v>203.95</v>
      </c>
      <c r="F39" s="255">
        <v>204.31666666666669</v>
      </c>
      <c r="G39" s="257">
        <v>203.13333333333338</v>
      </c>
      <c r="H39" s="257">
        <v>202.31666666666669</v>
      </c>
      <c r="I39" s="257">
        <v>201.13333333333338</v>
      </c>
      <c r="J39" s="257">
        <v>205.13333333333338</v>
      </c>
      <c r="K39" s="257">
        <v>206.31666666666672</v>
      </c>
      <c r="L39" s="257">
        <v>207.13333333333338</v>
      </c>
      <c r="M39" s="258">
        <v>205.5</v>
      </c>
      <c r="N39" s="258">
        <v>203.5</v>
      </c>
      <c r="O39" s="258">
        <v>105740000</v>
      </c>
      <c r="P39" s="259">
        <v>-1.428604721620173E-2</v>
      </c>
    </row>
    <row r="40" spans="1:16" ht="12.75" customHeight="1">
      <c r="A40" s="250">
        <v>30</v>
      </c>
      <c r="B40" s="263" t="s">
        <v>63</v>
      </c>
      <c r="C40" s="255" t="s">
        <v>74</v>
      </c>
      <c r="D40" s="256">
        <v>45351</v>
      </c>
      <c r="E40" s="255">
        <v>271.55</v>
      </c>
      <c r="F40" s="255">
        <v>273.2166666666667</v>
      </c>
      <c r="G40" s="257">
        <v>269.03333333333342</v>
      </c>
      <c r="H40" s="257">
        <v>266.51666666666671</v>
      </c>
      <c r="I40" s="257">
        <v>262.33333333333343</v>
      </c>
      <c r="J40" s="257">
        <v>275.73333333333341</v>
      </c>
      <c r="K40" s="257">
        <v>279.91666666666669</v>
      </c>
      <c r="L40" s="257">
        <v>282.43333333333339</v>
      </c>
      <c r="M40" s="258">
        <v>277.39999999999998</v>
      </c>
      <c r="N40" s="258">
        <v>270.7</v>
      </c>
      <c r="O40" s="258">
        <v>139712625</v>
      </c>
      <c r="P40" s="259">
        <v>-3.0880353845841702E-2</v>
      </c>
    </row>
    <row r="41" spans="1:16" ht="12.75" customHeight="1">
      <c r="A41" s="250">
        <v>31</v>
      </c>
      <c r="B41" s="263" t="s">
        <v>59</v>
      </c>
      <c r="C41" s="255" t="s">
        <v>75</v>
      </c>
      <c r="D41" s="256">
        <v>45351</v>
      </c>
      <c r="E41" s="255">
        <v>1435.45</v>
      </c>
      <c r="F41" s="255">
        <v>1440.4666666666669</v>
      </c>
      <c r="G41" s="257">
        <v>1427.5333333333338</v>
      </c>
      <c r="H41" s="257">
        <v>1419.6166666666668</v>
      </c>
      <c r="I41" s="257">
        <v>1406.6833333333336</v>
      </c>
      <c r="J41" s="257">
        <v>1448.3833333333339</v>
      </c>
      <c r="K41" s="257">
        <v>1461.3166666666668</v>
      </c>
      <c r="L41" s="257">
        <v>1469.233333333334</v>
      </c>
      <c r="M41" s="258">
        <v>1453.4</v>
      </c>
      <c r="N41" s="258">
        <v>1432.55</v>
      </c>
      <c r="O41" s="258">
        <v>3037125</v>
      </c>
      <c r="P41" s="259">
        <v>6.4677270934665437E-2</v>
      </c>
    </row>
    <row r="42" spans="1:16" ht="12.75" customHeight="1">
      <c r="A42" s="250">
        <v>32</v>
      </c>
      <c r="B42" s="263" t="s">
        <v>41</v>
      </c>
      <c r="C42" s="255" t="s">
        <v>76</v>
      </c>
      <c r="D42" s="256">
        <v>45351</v>
      </c>
      <c r="E42" s="255">
        <v>189.35</v>
      </c>
      <c r="F42" s="255">
        <v>190.28333333333333</v>
      </c>
      <c r="G42" s="257">
        <v>187.96666666666667</v>
      </c>
      <c r="H42" s="257">
        <v>186.58333333333334</v>
      </c>
      <c r="I42" s="257">
        <v>184.26666666666668</v>
      </c>
      <c r="J42" s="257">
        <v>191.66666666666666</v>
      </c>
      <c r="K42" s="257">
        <v>193.98333333333332</v>
      </c>
      <c r="L42" s="257">
        <v>195.36666666666665</v>
      </c>
      <c r="M42" s="258">
        <v>192.6</v>
      </c>
      <c r="N42" s="258">
        <v>188.9</v>
      </c>
      <c r="O42" s="258">
        <v>115983600</v>
      </c>
      <c r="P42" s="259">
        <v>-1.6291999033115786E-2</v>
      </c>
    </row>
    <row r="43" spans="1:16" ht="12.75" customHeight="1">
      <c r="A43" s="250">
        <v>33</v>
      </c>
      <c r="B43" s="263" t="s">
        <v>59</v>
      </c>
      <c r="C43" s="255" t="s">
        <v>77</v>
      </c>
      <c r="D43" s="256">
        <v>45351</v>
      </c>
      <c r="E43" s="255">
        <v>550.75</v>
      </c>
      <c r="F43" s="255">
        <v>552.91666666666663</v>
      </c>
      <c r="G43" s="257">
        <v>547.83333333333326</v>
      </c>
      <c r="H43" s="257">
        <v>544.91666666666663</v>
      </c>
      <c r="I43" s="257">
        <v>539.83333333333326</v>
      </c>
      <c r="J43" s="257">
        <v>555.83333333333326</v>
      </c>
      <c r="K43" s="257">
        <v>560.91666666666652</v>
      </c>
      <c r="L43" s="257">
        <v>563.83333333333326</v>
      </c>
      <c r="M43" s="258">
        <v>558</v>
      </c>
      <c r="N43" s="258">
        <v>550</v>
      </c>
      <c r="O43" s="258">
        <v>16247880</v>
      </c>
      <c r="P43" s="259">
        <v>2.1409011700273838E-2</v>
      </c>
    </row>
    <row r="44" spans="1:16" ht="12.75" customHeight="1">
      <c r="A44" s="250">
        <v>34</v>
      </c>
      <c r="B44" s="263" t="s">
        <v>56</v>
      </c>
      <c r="C44" s="255" t="s">
        <v>78</v>
      </c>
      <c r="D44" s="256">
        <v>45351</v>
      </c>
      <c r="E44" s="255">
        <v>1125.3499999999999</v>
      </c>
      <c r="F44" s="255">
        <v>1128.5166666666667</v>
      </c>
      <c r="G44" s="257">
        <v>1114.8333333333333</v>
      </c>
      <c r="H44" s="257">
        <v>1104.3166666666666</v>
      </c>
      <c r="I44" s="257">
        <v>1090.6333333333332</v>
      </c>
      <c r="J44" s="257">
        <v>1139.0333333333333</v>
      </c>
      <c r="K44" s="257">
        <v>1152.7166666666667</v>
      </c>
      <c r="L44" s="257">
        <v>1163.2333333333333</v>
      </c>
      <c r="M44" s="258">
        <v>1142.2</v>
      </c>
      <c r="N44" s="258">
        <v>1118</v>
      </c>
      <c r="O44" s="258">
        <v>8702000</v>
      </c>
      <c r="P44" s="259">
        <v>-1.6889792690504436E-2</v>
      </c>
    </row>
    <row r="45" spans="1:16" ht="12.75" customHeight="1">
      <c r="A45" s="250">
        <v>35</v>
      </c>
      <c r="B45" s="263" t="s">
        <v>79</v>
      </c>
      <c r="C45" s="255" t="s">
        <v>80</v>
      </c>
      <c r="D45" s="256">
        <v>45351</v>
      </c>
      <c r="E45" s="255">
        <v>1144.75</v>
      </c>
      <c r="F45" s="255">
        <v>1138</v>
      </c>
      <c r="G45" s="257">
        <v>1129</v>
      </c>
      <c r="H45" s="257">
        <v>1113.25</v>
      </c>
      <c r="I45" s="257">
        <v>1104.25</v>
      </c>
      <c r="J45" s="257">
        <v>1153.75</v>
      </c>
      <c r="K45" s="257">
        <v>1162.75</v>
      </c>
      <c r="L45" s="257">
        <v>1178.5</v>
      </c>
      <c r="M45" s="258">
        <v>1147</v>
      </c>
      <c r="N45" s="258">
        <v>1122.25</v>
      </c>
      <c r="O45" s="258">
        <v>33874150</v>
      </c>
      <c r="P45" s="259">
        <v>5.6122736758982454E-3</v>
      </c>
    </row>
    <row r="46" spans="1:16" ht="12.75" customHeight="1">
      <c r="A46" s="250">
        <v>36</v>
      </c>
      <c r="B46" s="263" t="s">
        <v>41</v>
      </c>
      <c r="C46" s="255" t="s">
        <v>81</v>
      </c>
      <c r="D46" s="256">
        <v>45351</v>
      </c>
      <c r="E46" s="255">
        <v>226.1</v>
      </c>
      <c r="F46" s="255">
        <v>227.45000000000002</v>
      </c>
      <c r="G46" s="257">
        <v>224.00000000000003</v>
      </c>
      <c r="H46" s="257">
        <v>221.9</v>
      </c>
      <c r="I46" s="257">
        <v>218.45000000000002</v>
      </c>
      <c r="J46" s="257">
        <v>229.55000000000004</v>
      </c>
      <c r="K46" s="257">
        <v>233.00000000000003</v>
      </c>
      <c r="L46" s="257">
        <v>235.10000000000005</v>
      </c>
      <c r="M46" s="258">
        <v>230.9</v>
      </c>
      <c r="N46" s="258">
        <v>225.35</v>
      </c>
      <c r="O46" s="258">
        <v>95681250</v>
      </c>
      <c r="P46" s="259">
        <v>2.7442371020856203E-4</v>
      </c>
    </row>
    <row r="47" spans="1:16" ht="12.75" customHeight="1">
      <c r="A47" s="250">
        <v>37</v>
      </c>
      <c r="B47" s="263" t="s">
        <v>43</v>
      </c>
      <c r="C47" s="255" t="s">
        <v>82</v>
      </c>
      <c r="D47" s="256">
        <v>45351</v>
      </c>
      <c r="E47" s="255">
        <v>291.89999999999998</v>
      </c>
      <c r="F47" s="255">
        <v>293.81666666666666</v>
      </c>
      <c r="G47" s="257">
        <v>283.63333333333333</v>
      </c>
      <c r="H47" s="257">
        <v>275.36666666666667</v>
      </c>
      <c r="I47" s="257">
        <v>265.18333333333334</v>
      </c>
      <c r="J47" s="257">
        <v>302.08333333333331</v>
      </c>
      <c r="K47" s="257">
        <v>312.26666666666659</v>
      </c>
      <c r="L47" s="257">
        <v>320.5333333333333</v>
      </c>
      <c r="M47" s="258">
        <v>304</v>
      </c>
      <c r="N47" s="258">
        <v>285.55</v>
      </c>
      <c r="O47" s="258">
        <v>47435000</v>
      </c>
      <c r="P47" s="259">
        <v>0.21386987396839613</v>
      </c>
    </row>
    <row r="48" spans="1:16" ht="12.75" customHeight="1">
      <c r="A48" s="250">
        <v>38</v>
      </c>
      <c r="B48" s="263" t="s">
        <v>56</v>
      </c>
      <c r="C48" s="255" t="s">
        <v>83</v>
      </c>
      <c r="D48" s="256">
        <v>45351</v>
      </c>
      <c r="E48" s="255">
        <v>28854.75</v>
      </c>
      <c r="F48" s="255">
        <v>28565.533333333336</v>
      </c>
      <c r="G48" s="257">
        <v>28175.866666666672</v>
      </c>
      <c r="H48" s="257">
        <v>27496.983333333337</v>
      </c>
      <c r="I48" s="257">
        <v>27107.316666666673</v>
      </c>
      <c r="J48" s="257">
        <v>29244.416666666672</v>
      </c>
      <c r="K48" s="257">
        <v>29634.083333333336</v>
      </c>
      <c r="L48" s="257">
        <v>30312.966666666671</v>
      </c>
      <c r="M48" s="258">
        <v>28955.200000000001</v>
      </c>
      <c r="N48" s="258">
        <v>27886.65</v>
      </c>
      <c r="O48" s="258">
        <v>208200</v>
      </c>
      <c r="P48" s="259">
        <v>4.8338368580060423E-2</v>
      </c>
    </row>
    <row r="49" spans="1:16" ht="12.75" customHeight="1">
      <c r="A49" s="250">
        <v>39</v>
      </c>
      <c r="B49" s="263" t="s">
        <v>84</v>
      </c>
      <c r="C49" s="255" t="s">
        <v>85</v>
      </c>
      <c r="D49" s="256">
        <v>45351</v>
      </c>
      <c r="E49" s="255">
        <v>654.29999999999995</v>
      </c>
      <c r="F49" s="255">
        <v>658.4666666666667</v>
      </c>
      <c r="G49" s="257">
        <v>648.43333333333339</v>
      </c>
      <c r="H49" s="257">
        <v>642.56666666666672</v>
      </c>
      <c r="I49" s="257">
        <v>632.53333333333342</v>
      </c>
      <c r="J49" s="257">
        <v>664.33333333333337</v>
      </c>
      <c r="K49" s="257">
        <v>674.36666666666667</v>
      </c>
      <c r="L49" s="257">
        <v>680.23333333333335</v>
      </c>
      <c r="M49" s="258">
        <v>668.5</v>
      </c>
      <c r="N49" s="258">
        <v>652.6</v>
      </c>
      <c r="O49" s="258">
        <v>32182200</v>
      </c>
      <c r="P49" s="259">
        <v>2.8474459272894617E-2</v>
      </c>
    </row>
    <row r="50" spans="1:16" ht="12.75" customHeight="1">
      <c r="A50" s="250">
        <v>40</v>
      </c>
      <c r="B50" s="263" t="s">
        <v>59</v>
      </c>
      <c r="C50" s="255" t="s">
        <v>86</v>
      </c>
      <c r="D50" s="256">
        <v>45351</v>
      </c>
      <c r="E50" s="255">
        <v>4937.5</v>
      </c>
      <c r="F50" s="255">
        <v>4937.7666666666664</v>
      </c>
      <c r="G50" s="257">
        <v>4902.9833333333327</v>
      </c>
      <c r="H50" s="257">
        <v>4868.4666666666662</v>
      </c>
      <c r="I50" s="257">
        <v>4833.6833333333325</v>
      </c>
      <c r="J50" s="257">
        <v>4972.2833333333328</v>
      </c>
      <c r="K50" s="257">
        <v>5007.0666666666657</v>
      </c>
      <c r="L50" s="257">
        <v>5041.583333333333</v>
      </c>
      <c r="M50" s="258">
        <v>4972.55</v>
      </c>
      <c r="N50" s="258">
        <v>4903.25</v>
      </c>
      <c r="O50" s="258">
        <v>2582000</v>
      </c>
      <c r="P50" s="259">
        <v>-1.0727969348659003E-2</v>
      </c>
    </row>
    <row r="51" spans="1:16" ht="12.75" customHeight="1">
      <c r="A51" s="250">
        <v>41</v>
      </c>
      <c r="B51" s="263" t="s">
        <v>87</v>
      </c>
      <c r="C51" s="260" t="s">
        <v>88</v>
      </c>
      <c r="D51" s="256">
        <v>45351</v>
      </c>
      <c r="E51" s="255">
        <v>833.7</v>
      </c>
      <c r="F51" s="255">
        <v>836.83333333333337</v>
      </c>
      <c r="G51" s="257">
        <v>827.9666666666667</v>
      </c>
      <c r="H51" s="257">
        <v>822.23333333333335</v>
      </c>
      <c r="I51" s="257">
        <v>813.36666666666667</v>
      </c>
      <c r="J51" s="257">
        <v>842.56666666666672</v>
      </c>
      <c r="K51" s="257">
        <v>851.43333333333328</v>
      </c>
      <c r="L51" s="257">
        <v>857.16666666666674</v>
      </c>
      <c r="M51" s="258">
        <v>845.7</v>
      </c>
      <c r="N51" s="258">
        <v>831.1</v>
      </c>
      <c r="O51" s="258">
        <v>7146000</v>
      </c>
      <c r="P51" s="259">
        <v>4.0932265112891476E-2</v>
      </c>
    </row>
    <row r="52" spans="1:16" ht="12.75" customHeight="1">
      <c r="A52" s="250">
        <v>42</v>
      </c>
      <c r="B52" s="263" t="s">
        <v>63</v>
      </c>
      <c r="C52" s="255" t="s">
        <v>89</v>
      </c>
      <c r="D52" s="256">
        <v>45351</v>
      </c>
      <c r="E52" s="255">
        <v>572.95000000000005</v>
      </c>
      <c r="F52" s="255">
        <v>576.98333333333346</v>
      </c>
      <c r="G52" s="257">
        <v>566.6166666666669</v>
      </c>
      <c r="H52" s="257">
        <v>560.28333333333342</v>
      </c>
      <c r="I52" s="257">
        <v>549.91666666666686</v>
      </c>
      <c r="J52" s="257">
        <v>583.31666666666695</v>
      </c>
      <c r="K52" s="257">
        <v>593.68333333333351</v>
      </c>
      <c r="L52" s="257">
        <v>600.01666666666699</v>
      </c>
      <c r="M52" s="258">
        <v>587.35</v>
      </c>
      <c r="N52" s="258">
        <v>570.65</v>
      </c>
      <c r="O52" s="258">
        <v>50700600</v>
      </c>
      <c r="P52" s="259">
        <v>-5.3719008264462811E-2</v>
      </c>
    </row>
    <row r="53" spans="1:16" ht="12.75" customHeight="1">
      <c r="A53" s="250">
        <v>43</v>
      </c>
      <c r="B53" s="263" t="s">
        <v>68</v>
      </c>
      <c r="C53" s="262" t="s">
        <v>90</v>
      </c>
      <c r="D53" s="256">
        <v>45351</v>
      </c>
      <c r="E53" s="255">
        <v>802.9</v>
      </c>
      <c r="F53" s="255">
        <v>806.94999999999993</v>
      </c>
      <c r="G53" s="257">
        <v>797.19999999999982</v>
      </c>
      <c r="H53" s="257">
        <v>791.49999999999989</v>
      </c>
      <c r="I53" s="257">
        <v>781.74999999999977</v>
      </c>
      <c r="J53" s="257">
        <v>812.64999999999986</v>
      </c>
      <c r="K53" s="257">
        <v>822.40000000000009</v>
      </c>
      <c r="L53" s="257">
        <v>828.09999999999991</v>
      </c>
      <c r="M53" s="258">
        <v>816.7</v>
      </c>
      <c r="N53" s="258">
        <v>801.25</v>
      </c>
      <c r="O53" s="258">
        <v>4288050</v>
      </c>
      <c r="P53" s="259">
        <v>-6.5507115428055113E-3</v>
      </c>
    </row>
    <row r="54" spans="1:16" ht="12.75" customHeight="1">
      <c r="A54" s="250">
        <v>44</v>
      </c>
      <c r="B54" s="263" t="s">
        <v>45</v>
      </c>
      <c r="C54" s="260" t="s">
        <v>91</v>
      </c>
      <c r="D54" s="256">
        <v>45351</v>
      </c>
      <c r="E54" s="255">
        <v>366.9</v>
      </c>
      <c r="F54" s="255">
        <v>368.25</v>
      </c>
      <c r="G54" s="257">
        <v>364.55</v>
      </c>
      <c r="H54" s="257">
        <v>362.2</v>
      </c>
      <c r="I54" s="257">
        <v>358.5</v>
      </c>
      <c r="J54" s="257">
        <v>370.6</v>
      </c>
      <c r="K54" s="257">
        <v>374.30000000000007</v>
      </c>
      <c r="L54" s="257">
        <v>376.65000000000003</v>
      </c>
      <c r="M54" s="258">
        <v>371.95</v>
      </c>
      <c r="N54" s="258">
        <v>365.9</v>
      </c>
      <c r="O54" s="258">
        <v>9190300</v>
      </c>
      <c r="P54" s="259">
        <v>4.7777316161196513E-3</v>
      </c>
    </row>
    <row r="55" spans="1:16" ht="12.75" customHeight="1">
      <c r="A55" s="250">
        <v>45</v>
      </c>
      <c r="B55" s="263" t="s">
        <v>68</v>
      </c>
      <c r="C55" s="255" t="s">
        <v>92</v>
      </c>
      <c r="D55" s="256">
        <v>45351</v>
      </c>
      <c r="E55" s="255">
        <v>1133.8</v>
      </c>
      <c r="F55" s="255">
        <v>1140.0333333333333</v>
      </c>
      <c r="G55" s="257">
        <v>1122.7666666666667</v>
      </c>
      <c r="H55" s="257">
        <v>1111.7333333333333</v>
      </c>
      <c r="I55" s="257">
        <v>1094.4666666666667</v>
      </c>
      <c r="J55" s="257">
        <v>1151.0666666666666</v>
      </c>
      <c r="K55" s="257">
        <v>1168.333333333333</v>
      </c>
      <c r="L55" s="257">
        <v>1179.3666666666666</v>
      </c>
      <c r="M55" s="258">
        <v>1157.3</v>
      </c>
      <c r="N55" s="258">
        <v>1129</v>
      </c>
      <c r="O55" s="258">
        <v>13284375</v>
      </c>
      <c r="P55" s="259">
        <v>2.1482122260668972E-2</v>
      </c>
    </row>
    <row r="56" spans="1:16" ht="12.75" customHeight="1">
      <c r="A56" s="250">
        <v>46</v>
      </c>
      <c r="B56" s="263" t="s">
        <v>43</v>
      </c>
      <c r="C56" s="255" t="s">
        <v>93</v>
      </c>
      <c r="D56" s="256">
        <v>45351</v>
      </c>
      <c r="E56" s="255">
        <v>1469.1</v>
      </c>
      <c r="F56" s="255">
        <v>1458.6166666666668</v>
      </c>
      <c r="G56" s="257">
        <v>1445.5333333333335</v>
      </c>
      <c r="H56" s="257">
        <v>1421.9666666666667</v>
      </c>
      <c r="I56" s="257">
        <v>1408.8833333333334</v>
      </c>
      <c r="J56" s="257">
        <v>1482.1833333333336</v>
      </c>
      <c r="K56" s="257">
        <v>1495.2666666666667</v>
      </c>
      <c r="L56" s="257">
        <v>1518.8333333333337</v>
      </c>
      <c r="M56" s="258">
        <v>1471.7</v>
      </c>
      <c r="N56" s="258">
        <v>1435.05</v>
      </c>
      <c r="O56" s="258">
        <v>9213750</v>
      </c>
      <c r="P56" s="259">
        <v>4.3583891629242436E-2</v>
      </c>
    </row>
    <row r="57" spans="1:16" ht="12.75" customHeight="1">
      <c r="A57" s="250">
        <v>47</v>
      </c>
      <c r="B57" s="263" t="s">
        <v>45</v>
      </c>
      <c r="C57" s="255" t="s">
        <v>94</v>
      </c>
      <c r="D57" s="256">
        <v>45351</v>
      </c>
      <c r="E57" s="255">
        <v>455.8</v>
      </c>
      <c r="F57" s="255">
        <v>462.9666666666667</v>
      </c>
      <c r="G57" s="257">
        <v>443.48333333333341</v>
      </c>
      <c r="H57" s="257">
        <v>431.16666666666669</v>
      </c>
      <c r="I57" s="257">
        <v>411.68333333333339</v>
      </c>
      <c r="J57" s="257">
        <v>475.28333333333342</v>
      </c>
      <c r="K57" s="257">
        <v>494.76666666666677</v>
      </c>
      <c r="L57" s="257">
        <v>507.08333333333343</v>
      </c>
      <c r="M57" s="258">
        <v>482.45</v>
      </c>
      <c r="N57" s="258">
        <v>450.65</v>
      </c>
      <c r="O57" s="258">
        <v>66906000</v>
      </c>
      <c r="P57" s="259">
        <v>3.3744321868916287E-2</v>
      </c>
    </row>
    <row r="58" spans="1:16" ht="12.75" customHeight="1">
      <c r="A58" s="250">
        <v>48</v>
      </c>
      <c r="B58" s="263" t="s">
        <v>87</v>
      </c>
      <c r="C58" s="255" t="s">
        <v>95</v>
      </c>
      <c r="D58" s="256">
        <v>45351</v>
      </c>
      <c r="E58" s="255">
        <v>6763.95</v>
      </c>
      <c r="F58" s="255">
        <v>6740.2833333333328</v>
      </c>
      <c r="G58" s="257">
        <v>6609.0666666666657</v>
      </c>
      <c r="H58" s="257">
        <v>6454.1833333333325</v>
      </c>
      <c r="I58" s="257">
        <v>6322.9666666666653</v>
      </c>
      <c r="J58" s="257">
        <v>6895.1666666666661</v>
      </c>
      <c r="K58" s="257">
        <v>7026.3833333333332</v>
      </c>
      <c r="L58" s="257">
        <v>7181.2666666666664</v>
      </c>
      <c r="M58" s="258">
        <v>6871.5</v>
      </c>
      <c r="N58" s="258">
        <v>6585.4</v>
      </c>
      <c r="O58" s="258">
        <v>1428450</v>
      </c>
      <c r="P58" s="259">
        <v>4.0063257775434895E-3</v>
      </c>
    </row>
    <row r="59" spans="1:16" ht="12.75" customHeight="1">
      <c r="A59" s="250">
        <v>49</v>
      </c>
      <c r="B59" s="263" t="s">
        <v>59</v>
      </c>
      <c r="C59" s="255" t="s">
        <v>96</v>
      </c>
      <c r="D59" s="256">
        <v>45351</v>
      </c>
      <c r="E59" s="255">
        <v>2572.75</v>
      </c>
      <c r="F59" s="255">
        <v>2578.4333333333329</v>
      </c>
      <c r="G59" s="257">
        <v>2560.4666666666658</v>
      </c>
      <c r="H59" s="257">
        <v>2548.1833333333329</v>
      </c>
      <c r="I59" s="257">
        <v>2530.2166666666658</v>
      </c>
      <c r="J59" s="257">
        <v>2590.7166666666658</v>
      </c>
      <c r="K59" s="257">
        <v>2608.6833333333329</v>
      </c>
      <c r="L59" s="257">
        <v>2620.9666666666658</v>
      </c>
      <c r="M59" s="258">
        <v>2596.4</v>
      </c>
      <c r="N59" s="258">
        <v>2566.15</v>
      </c>
      <c r="O59" s="258">
        <v>3494750</v>
      </c>
      <c r="P59" s="259">
        <v>8.7896544756516475E-3</v>
      </c>
    </row>
    <row r="60" spans="1:16" ht="12.75" customHeight="1">
      <c r="A60" s="250">
        <v>50</v>
      </c>
      <c r="B60" s="263" t="s">
        <v>45</v>
      </c>
      <c r="C60" s="255" t="s">
        <v>97</v>
      </c>
      <c r="D60" s="256">
        <v>45351</v>
      </c>
      <c r="E60" s="255">
        <v>1011</v>
      </c>
      <c r="F60" s="255">
        <v>998.11666666666667</v>
      </c>
      <c r="G60" s="257">
        <v>981.38333333333333</v>
      </c>
      <c r="H60" s="257">
        <v>951.76666666666665</v>
      </c>
      <c r="I60" s="257">
        <v>935.0333333333333</v>
      </c>
      <c r="J60" s="257">
        <v>1027.7333333333333</v>
      </c>
      <c r="K60" s="257">
        <v>1044.4666666666667</v>
      </c>
      <c r="L60" s="257">
        <v>1074.0833333333335</v>
      </c>
      <c r="M60" s="258">
        <v>1014.85</v>
      </c>
      <c r="N60" s="258">
        <v>968.5</v>
      </c>
      <c r="O60" s="258">
        <v>18300000</v>
      </c>
      <c r="P60" s="259">
        <v>1.5031338399245659E-2</v>
      </c>
    </row>
    <row r="61" spans="1:16" ht="12.75" customHeight="1">
      <c r="A61" s="250">
        <v>51</v>
      </c>
      <c r="B61" s="263" t="s">
        <v>45</v>
      </c>
      <c r="C61" s="262" t="s">
        <v>98</v>
      </c>
      <c r="D61" s="256">
        <v>45351</v>
      </c>
      <c r="E61" s="255">
        <v>1109.8</v>
      </c>
      <c r="F61" s="255">
        <v>1099.8333333333333</v>
      </c>
      <c r="G61" s="257">
        <v>1087.0666666666666</v>
      </c>
      <c r="H61" s="257">
        <v>1064.3333333333333</v>
      </c>
      <c r="I61" s="257">
        <v>1051.5666666666666</v>
      </c>
      <c r="J61" s="257">
        <v>1122.5666666666666</v>
      </c>
      <c r="K61" s="257">
        <v>1135.3333333333335</v>
      </c>
      <c r="L61" s="257">
        <v>1158.0666666666666</v>
      </c>
      <c r="M61" s="258">
        <v>1112.5999999999999</v>
      </c>
      <c r="N61" s="258">
        <v>1077.0999999999999</v>
      </c>
      <c r="O61" s="258">
        <v>1549100</v>
      </c>
      <c r="P61" s="259">
        <v>4.9312470365101946E-2</v>
      </c>
    </row>
    <row r="62" spans="1:16" ht="12.75" customHeight="1">
      <c r="A62" s="250">
        <v>52</v>
      </c>
      <c r="B62" s="263" t="s">
        <v>41</v>
      </c>
      <c r="C62" s="260" t="s">
        <v>99</v>
      </c>
      <c r="D62" s="256">
        <v>45351</v>
      </c>
      <c r="E62" s="255">
        <v>291.05</v>
      </c>
      <c r="F62" s="255">
        <v>289.68333333333334</v>
      </c>
      <c r="G62" s="257">
        <v>286.76666666666665</v>
      </c>
      <c r="H62" s="257">
        <v>282.48333333333329</v>
      </c>
      <c r="I62" s="257">
        <v>279.56666666666661</v>
      </c>
      <c r="J62" s="257">
        <v>293.9666666666667</v>
      </c>
      <c r="K62" s="257">
        <v>296.88333333333333</v>
      </c>
      <c r="L62" s="257">
        <v>301.16666666666674</v>
      </c>
      <c r="M62" s="258">
        <v>292.60000000000002</v>
      </c>
      <c r="N62" s="258">
        <v>285.39999999999998</v>
      </c>
      <c r="O62" s="258">
        <v>16995600</v>
      </c>
      <c r="P62" s="259">
        <v>-2.6095925734914906E-2</v>
      </c>
    </row>
    <row r="63" spans="1:16" ht="12.75" customHeight="1">
      <c r="A63" s="250">
        <v>53</v>
      </c>
      <c r="B63" s="263" t="s">
        <v>63</v>
      </c>
      <c r="C63" s="255" t="s">
        <v>100</v>
      </c>
      <c r="D63" s="256">
        <v>45351</v>
      </c>
      <c r="E63" s="255">
        <v>137.94999999999999</v>
      </c>
      <c r="F63" s="255">
        <v>138.86666666666665</v>
      </c>
      <c r="G63" s="257">
        <v>136.5333333333333</v>
      </c>
      <c r="H63" s="257">
        <v>135.11666666666665</v>
      </c>
      <c r="I63" s="257">
        <v>132.7833333333333</v>
      </c>
      <c r="J63" s="257">
        <v>140.2833333333333</v>
      </c>
      <c r="K63" s="257">
        <v>142.61666666666662</v>
      </c>
      <c r="L63" s="257">
        <v>144.0333333333333</v>
      </c>
      <c r="M63" s="258">
        <v>141.19999999999999</v>
      </c>
      <c r="N63" s="258">
        <v>137.44999999999999</v>
      </c>
      <c r="O63" s="258">
        <v>42070000</v>
      </c>
      <c r="P63" s="259">
        <v>2.6347889729202243E-2</v>
      </c>
    </row>
    <row r="64" spans="1:16" ht="12.75" customHeight="1">
      <c r="A64" s="250">
        <v>54</v>
      </c>
      <c r="B64" s="263" t="s">
        <v>41</v>
      </c>
      <c r="C64" s="255" t="s">
        <v>101</v>
      </c>
      <c r="D64" s="256">
        <v>45351</v>
      </c>
      <c r="E64" s="255">
        <v>2648.6</v>
      </c>
      <c r="F64" s="255">
        <v>2633.6166666666663</v>
      </c>
      <c r="G64" s="257">
        <v>2610.0333333333328</v>
      </c>
      <c r="H64" s="257">
        <v>2571.4666666666667</v>
      </c>
      <c r="I64" s="257">
        <v>2547.8833333333332</v>
      </c>
      <c r="J64" s="257">
        <v>2672.1833333333325</v>
      </c>
      <c r="K64" s="257">
        <v>2695.7666666666655</v>
      </c>
      <c r="L64" s="257">
        <v>2734.3333333333321</v>
      </c>
      <c r="M64" s="258">
        <v>2657.2</v>
      </c>
      <c r="N64" s="258">
        <v>2595.0500000000002</v>
      </c>
      <c r="O64" s="258">
        <v>4468500</v>
      </c>
      <c r="P64" s="259">
        <v>-1.6831683168316833E-2</v>
      </c>
    </row>
    <row r="65" spans="1:16" ht="12.75" customHeight="1">
      <c r="A65" s="250">
        <v>55</v>
      </c>
      <c r="B65" s="263" t="s">
        <v>59</v>
      </c>
      <c r="C65" s="255" t="s">
        <v>102</v>
      </c>
      <c r="D65" s="256">
        <v>45351</v>
      </c>
      <c r="E65" s="255">
        <v>547.95000000000005</v>
      </c>
      <c r="F65" s="255">
        <v>546.43333333333328</v>
      </c>
      <c r="G65" s="257">
        <v>542.21666666666658</v>
      </c>
      <c r="H65" s="257">
        <v>536.48333333333335</v>
      </c>
      <c r="I65" s="257">
        <v>532.26666666666665</v>
      </c>
      <c r="J65" s="257">
        <v>552.16666666666652</v>
      </c>
      <c r="K65" s="257">
        <v>556.38333333333321</v>
      </c>
      <c r="L65" s="257">
        <v>562.11666666666645</v>
      </c>
      <c r="M65" s="258">
        <v>550.65</v>
      </c>
      <c r="N65" s="258">
        <v>540.70000000000005</v>
      </c>
      <c r="O65" s="258">
        <v>22332500</v>
      </c>
      <c r="P65" s="259">
        <v>-1.9483014104604578E-2</v>
      </c>
    </row>
    <row r="66" spans="1:16" ht="12.75" customHeight="1">
      <c r="A66" s="250">
        <v>56</v>
      </c>
      <c r="B66" s="263" t="s">
        <v>49</v>
      </c>
      <c r="C66" s="260" t="s">
        <v>103</v>
      </c>
      <c r="D66" s="256">
        <v>45351</v>
      </c>
      <c r="E66" s="255">
        <v>2105.8000000000002</v>
      </c>
      <c r="F66" s="255">
        <v>2111.2166666666667</v>
      </c>
      <c r="G66" s="257">
        <v>2089.9333333333334</v>
      </c>
      <c r="H66" s="257">
        <v>2074.0666666666666</v>
      </c>
      <c r="I66" s="257">
        <v>2052.7833333333333</v>
      </c>
      <c r="J66" s="257">
        <v>2127.0833333333335</v>
      </c>
      <c r="K66" s="257">
        <v>2148.3666666666672</v>
      </c>
      <c r="L66" s="257">
        <v>2164.2333333333336</v>
      </c>
      <c r="M66" s="258">
        <v>2132.5</v>
      </c>
      <c r="N66" s="258">
        <v>2095.35</v>
      </c>
      <c r="O66" s="258">
        <v>3338250</v>
      </c>
      <c r="P66" s="259">
        <v>5.9947545897339827E-4</v>
      </c>
    </row>
    <row r="67" spans="1:16" ht="12.75" customHeight="1">
      <c r="A67" s="250">
        <v>57</v>
      </c>
      <c r="B67" s="263" t="s">
        <v>39</v>
      </c>
      <c r="C67" s="255" t="s">
        <v>104</v>
      </c>
      <c r="D67" s="256">
        <v>45351</v>
      </c>
      <c r="E67" s="255">
        <v>2289.4499999999998</v>
      </c>
      <c r="F67" s="255">
        <v>2299.6833333333329</v>
      </c>
      <c r="G67" s="257">
        <v>2275.1166666666659</v>
      </c>
      <c r="H67" s="257">
        <v>2260.7833333333328</v>
      </c>
      <c r="I67" s="257">
        <v>2236.2166666666658</v>
      </c>
      <c r="J67" s="257">
        <v>2314.016666666666</v>
      </c>
      <c r="K67" s="257">
        <v>2338.5833333333326</v>
      </c>
      <c r="L67" s="257">
        <v>2352.9166666666661</v>
      </c>
      <c r="M67" s="258">
        <v>2324.25</v>
      </c>
      <c r="N67" s="258">
        <v>2285.35</v>
      </c>
      <c r="O67" s="258">
        <v>2688000</v>
      </c>
      <c r="P67" s="259">
        <v>3.6317372195234787E-2</v>
      </c>
    </row>
    <row r="68" spans="1:16" ht="12.75" customHeight="1">
      <c r="A68" s="250">
        <v>58</v>
      </c>
      <c r="B68" s="263" t="s">
        <v>45</v>
      </c>
      <c r="C68" s="260" t="s">
        <v>105</v>
      </c>
      <c r="D68" s="256">
        <v>45351</v>
      </c>
      <c r="E68" s="255">
        <v>146.65</v>
      </c>
      <c r="F68" s="255">
        <v>145.33333333333334</v>
      </c>
      <c r="G68" s="257">
        <v>142.91666666666669</v>
      </c>
      <c r="H68" s="257">
        <v>139.18333333333334</v>
      </c>
      <c r="I68" s="257">
        <v>136.76666666666668</v>
      </c>
      <c r="J68" s="257">
        <v>149.06666666666669</v>
      </c>
      <c r="K68" s="257">
        <v>151.48333333333338</v>
      </c>
      <c r="L68" s="257">
        <v>155.2166666666667</v>
      </c>
      <c r="M68" s="258">
        <v>147.75</v>
      </c>
      <c r="N68" s="258">
        <v>141.6</v>
      </c>
      <c r="O68" s="258">
        <v>15927000</v>
      </c>
      <c r="P68" s="259">
        <v>-5.7183448765760966E-2</v>
      </c>
    </row>
    <row r="69" spans="1:16" ht="12.75" customHeight="1">
      <c r="A69" s="250">
        <v>59</v>
      </c>
      <c r="B69" s="263" t="s">
        <v>43</v>
      </c>
      <c r="C69" s="255" t="s">
        <v>106</v>
      </c>
      <c r="D69" s="256">
        <v>45351</v>
      </c>
      <c r="E69" s="255">
        <v>3729.95</v>
      </c>
      <c r="F69" s="255">
        <v>3741.25</v>
      </c>
      <c r="G69" s="257">
        <v>3710.7</v>
      </c>
      <c r="H69" s="257">
        <v>3691.45</v>
      </c>
      <c r="I69" s="257">
        <v>3660.8999999999996</v>
      </c>
      <c r="J69" s="257">
        <v>3760.5</v>
      </c>
      <c r="K69" s="257">
        <v>3791.05</v>
      </c>
      <c r="L69" s="257">
        <v>3810.3</v>
      </c>
      <c r="M69" s="258">
        <v>3771.8</v>
      </c>
      <c r="N69" s="258">
        <v>3722</v>
      </c>
      <c r="O69" s="258">
        <v>3554200</v>
      </c>
      <c r="P69" s="259">
        <v>2.1028440103418557E-2</v>
      </c>
    </row>
    <row r="70" spans="1:16" ht="12.75" customHeight="1">
      <c r="A70" s="250">
        <v>60</v>
      </c>
      <c r="B70" s="263" t="s">
        <v>45</v>
      </c>
      <c r="C70" s="262" t="s">
        <v>107</v>
      </c>
      <c r="D70" s="256">
        <v>45351</v>
      </c>
      <c r="E70" s="255">
        <v>6775.85</v>
      </c>
      <c r="F70" s="255">
        <v>6682.583333333333</v>
      </c>
      <c r="G70" s="257">
        <v>6533.2666666666664</v>
      </c>
      <c r="H70" s="257">
        <v>6290.6833333333334</v>
      </c>
      <c r="I70" s="257">
        <v>6141.3666666666668</v>
      </c>
      <c r="J70" s="257">
        <v>6925.1666666666661</v>
      </c>
      <c r="K70" s="257">
        <v>7074.4833333333336</v>
      </c>
      <c r="L70" s="257">
        <v>7317.0666666666657</v>
      </c>
      <c r="M70" s="258">
        <v>6831.9</v>
      </c>
      <c r="N70" s="258">
        <v>6440</v>
      </c>
      <c r="O70" s="258">
        <v>1520900</v>
      </c>
      <c r="P70" s="259">
        <v>9.205141092841243E-2</v>
      </c>
    </row>
    <row r="71" spans="1:16" ht="12.75" customHeight="1">
      <c r="A71" s="250">
        <v>61</v>
      </c>
      <c r="B71" s="263" t="s">
        <v>108</v>
      </c>
      <c r="C71" s="255" t="s">
        <v>109</v>
      </c>
      <c r="D71" s="256">
        <v>45351</v>
      </c>
      <c r="E71" s="255">
        <v>849.2</v>
      </c>
      <c r="F71" s="255">
        <v>853.69999999999993</v>
      </c>
      <c r="G71" s="257">
        <v>841.34999999999991</v>
      </c>
      <c r="H71" s="257">
        <v>833.5</v>
      </c>
      <c r="I71" s="257">
        <v>821.15</v>
      </c>
      <c r="J71" s="257">
        <v>861.54999999999984</v>
      </c>
      <c r="K71" s="257">
        <v>873.9</v>
      </c>
      <c r="L71" s="257">
        <v>881.74999999999977</v>
      </c>
      <c r="M71" s="258">
        <v>866.05</v>
      </c>
      <c r="N71" s="258">
        <v>845.85</v>
      </c>
      <c r="O71" s="258">
        <v>35273700</v>
      </c>
      <c r="P71" s="259">
        <v>-3.5332340598348451E-2</v>
      </c>
    </row>
    <row r="72" spans="1:16" ht="12.75" customHeight="1">
      <c r="A72" s="250">
        <v>62</v>
      </c>
      <c r="B72" s="263" t="s">
        <v>43</v>
      </c>
      <c r="C72" s="255" t="s">
        <v>110</v>
      </c>
      <c r="D72" s="256">
        <v>45351</v>
      </c>
      <c r="E72" s="255">
        <v>6411.1</v>
      </c>
      <c r="F72" s="255">
        <v>6399.3166666666666</v>
      </c>
      <c r="G72" s="257">
        <v>6351.8833333333332</v>
      </c>
      <c r="H72" s="257">
        <v>6292.666666666667</v>
      </c>
      <c r="I72" s="257">
        <v>6245.2333333333336</v>
      </c>
      <c r="J72" s="257">
        <v>6458.5333333333328</v>
      </c>
      <c r="K72" s="257">
        <v>6505.9666666666653</v>
      </c>
      <c r="L72" s="257">
        <v>6565.1833333333325</v>
      </c>
      <c r="M72" s="258">
        <v>6446.75</v>
      </c>
      <c r="N72" s="258">
        <v>6340.1</v>
      </c>
      <c r="O72" s="258">
        <v>1799250</v>
      </c>
      <c r="P72" s="259">
        <v>2.4556907964979714E-2</v>
      </c>
    </row>
    <row r="73" spans="1:16" ht="12.75" customHeight="1">
      <c r="A73" s="250">
        <v>63</v>
      </c>
      <c r="B73" s="263" t="s">
        <v>56</v>
      </c>
      <c r="C73" s="255" t="s">
        <v>111</v>
      </c>
      <c r="D73" s="256">
        <v>45351</v>
      </c>
      <c r="E73" s="255">
        <v>3911.55</v>
      </c>
      <c r="F73" s="255">
        <v>3926.85</v>
      </c>
      <c r="G73" s="257">
        <v>3886.7</v>
      </c>
      <c r="H73" s="257">
        <v>3861.85</v>
      </c>
      <c r="I73" s="257">
        <v>3821.7</v>
      </c>
      <c r="J73" s="257">
        <v>3951.7</v>
      </c>
      <c r="K73" s="257">
        <v>3991.8500000000004</v>
      </c>
      <c r="L73" s="257">
        <v>4016.7</v>
      </c>
      <c r="M73" s="258">
        <v>3967</v>
      </c>
      <c r="N73" s="258">
        <v>3902</v>
      </c>
      <c r="O73" s="258">
        <v>3554425</v>
      </c>
      <c r="P73" s="259">
        <v>1.0145720395882031E-2</v>
      </c>
    </row>
    <row r="74" spans="1:16" ht="12.75" customHeight="1">
      <c r="A74" s="250">
        <v>64</v>
      </c>
      <c r="B74" s="263" t="s">
        <v>56</v>
      </c>
      <c r="C74" s="255" t="s">
        <v>112</v>
      </c>
      <c r="D74" s="256">
        <v>45351</v>
      </c>
      <c r="E74" s="255">
        <v>2963.95</v>
      </c>
      <c r="F74" s="255">
        <v>2952.0333333333333</v>
      </c>
      <c r="G74" s="257">
        <v>2923.1666666666665</v>
      </c>
      <c r="H74" s="257">
        <v>2882.3833333333332</v>
      </c>
      <c r="I74" s="257">
        <v>2853.5166666666664</v>
      </c>
      <c r="J74" s="257">
        <v>2992.8166666666666</v>
      </c>
      <c r="K74" s="257">
        <v>3021.6833333333334</v>
      </c>
      <c r="L74" s="257">
        <v>3062.4666666666667</v>
      </c>
      <c r="M74" s="258">
        <v>2980.9</v>
      </c>
      <c r="N74" s="258">
        <v>2911.25</v>
      </c>
      <c r="O74" s="258">
        <v>2508275</v>
      </c>
      <c r="P74" s="259">
        <v>-3.112385808370512E-2</v>
      </c>
    </row>
    <row r="75" spans="1:16" ht="12.75" customHeight="1">
      <c r="A75" s="250">
        <v>65</v>
      </c>
      <c r="B75" s="263" t="s">
        <v>56</v>
      </c>
      <c r="C75" s="255" t="s">
        <v>113</v>
      </c>
      <c r="D75" s="256">
        <v>45351</v>
      </c>
      <c r="E75" s="255">
        <v>337.8</v>
      </c>
      <c r="F75" s="255">
        <v>339.75</v>
      </c>
      <c r="G75" s="257">
        <v>335</v>
      </c>
      <c r="H75" s="257">
        <v>332.2</v>
      </c>
      <c r="I75" s="257">
        <v>327.45</v>
      </c>
      <c r="J75" s="257">
        <v>342.55</v>
      </c>
      <c r="K75" s="257">
        <v>347.3</v>
      </c>
      <c r="L75" s="257">
        <v>350.1</v>
      </c>
      <c r="M75" s="258">
        <v>344.5</v>
      </c>
      <c r="N75" s="258">
        <v>336.95</v>
      </c>
      <c r="O75" s="258">
        <v>18388800</v>
      </c>
      <c r="P75" s="259">
        <v>-1.7503366031929216E-2</v>
      </c>
    </row>
    <row r="76" spans="1:16" ht="12.75" customHeight="1">
      <c r="A76" s="250">
        <v>66</v>
      </c>
      <c r="B76" s="263" t="s">
        <v>63</v>
      </c>
      <c r="C76" s="255" t="s">
        <v>114</v>
      </c>
      <c r="D76" s="256">
        <v>45351</v>
      </c>
      <c r="E76" s="255">
        <v>163.1</v>
      </c>
      <c r="F76" s="255">
        <v>164.06666666666666</v>
      </c>
      <c r="G76" s="257">
        <v>161.58333333333331</v>
      </c>
      <c r="H76" s="257">
        <v>160.06666666666666</v>
      </c>
      <c r="I76" s="257">
        <v>157.58333333333331</v>
      </c>
      <c r="J76" s="257">
        <v>165.58333333333331</v>
      </c>
      <c r="K76" s="257">
        <v>168.06666666666666</v>
      </c>
      <c r="L76" s="257">
        <v>169.58333333333331</v>
      </c>
      <c r="M76" s="258">
        <v>166.55</v>
      </c>
      <c r="N76" s="258">
        <v>162.55000000000001</v>
      </c>
      <c r="O76" s="258">
        <v>92300000</v>
      </c>
      <c r="P76" s="259">
        <v>-6.2325392390917868E-2</v>
      </c>
    </row>
    <row r="77" spans="1:16" ht="12.75" customHeight="1">
      <c r="A77" s="250">
        <v>67</v>
      </c>
      <c r="B77" s="263" t="s">
        <v>84</v>
      </c>
      <c r="C77" s="255" t="s">
        <v>115</v>
      </c>
      <c r="D77" s="256">
        <v>45351</v>
      </c>
      <c r="E77" s="255">
        <v>183.9</v>
      </c>
      <c r="F77" s="255">
        <v>184.71666666666667</v>
      </c>
      <c r="G77" s="257">
        <v>181.53333333333333</v>
      </c>
      <c r="H77" s="257">
        <v>179.16666666666666</v>
      </c>
      <c r="I77" s="257">
        <v>175.98333333333332</v>
      </c>
      <c r="J77" s="257">
        <v>187.08333333333334</v>
      </c>
      <c r="K77" s="257">
        <v>190.26666666666668</v>
      </c>
      <c r="L77" s="257">
        <v>192.63333333333335</v>
      </c>
      <c r="M77" s="258">
        <v>187.9</v>
      </c>
      <c r="N77" s="258">
        <v>182.35</v>
      </c>
      <c r="O77" s="258">
        <v>132217500</v>
      </c>
      <c r="P77" s="259">
        <v>3.1700699700128517E-2</v>
      </c>
    </row>
    <row r="78" spans="1:16" ht="12.75" customHeight="1">
      <c r="A78" s="250">
        <v>68</v>
      </c>
      <c r="B78" s="263" t="s">
        <v>43</v>
      </c>
      <c r="C78" s="255" t="s">
        <v>116</v>
      </c>
      <c r="D78" s="256">
        <v>45351</v>
      </c>
      <c r="E78" s="255">
        <v>863.75</v>
      </c>
      <c r="F78" s="255">
        <v>865.61666666666679</v>
      </c>
      <c r="G78" s="257">
        <v>852.5833333333336</v>
      </c>
      <c r="H78" s="257">
        <v>841.41666666666686</v>
      </c>
      <c r="I78" s="257">
        <v>828.38333333333367</v>
      </c>
      <c r="J78" s="257">
        <v>876.78333333333353</v>
      </c>
      <c r="K78" s="257">
        <v>889.81666666666683</v>
      </c>
      <c r="L78" s="257">
        <v>900.98333333333346</v>
      </c>
      <c r="M78" s="258">
        <v>878.65</v>
      </c>
      <c r="N78" s="258">
        <v>854.45</v>
      </c>
      <c r="O78" s="258">
        <v>15276475</v>
      </c>
      <c r="P78" s="259">
        <v>-1.5327819056965279E-2</v>
      </c>
    </row>
    <row r="79" spans="1:16" ht="12.75" customHeight="1">
      <c r="A79" s="250">
        <v>69</v>
      </c>
      <c r="B79" s="263" t="s">
        <v>117</v>
      </c>
      <c r="C79" s="255" t="s">
        <v>118</v>
      </c>
      <c r="D79" s="256">
        <v>45351</v>
      </c>
      <c r="E79" s="255">
        <v>92.45</v>
      </c>
      <c r="F79" s="255">
        <v>91.216666666666654</v>
      </c>
      <c r="G79" s="257">
        <v>89.233333333333306</v>
      </c>
      <c r="H79" s="257">
        <v>86.016666666666652</v>
      </c>
      <c r="I79" s="257">
        <v>84.033333333333303</v>
      </c>
      <c r="J79" s="257">
        <v>94.433333333333309</v>
      </c>
      <c r="K79" s="257">
        <v>96.416666666666657</v>
      </c>
      <c r="L79" s="257">
        <v>99.633333333333312</v>
      </c>
      <c r="M79" s="258">
        <v>93.2</v>
      </c>
      <c r="N79" s="258">
        <v>88</v>
      </c>
      <c r="O79" s="258">
        <v>244102500</v>
      </c>
      <c r="P79" s="259">
        <v>3.2746311280342694E-2</v>
      </c>
    </row>
    <row r="80" spans="1:16" ht="12.75" customHeight="1">
      <c r="A80" s="250">
        <v>70</v>
      </c>
      <c r="B80" s="263" t="s">
        <v>45</v>
      </c>
      <c r="C80" s="261" t="s">
        <v>119</v>
      </c>
      <c r="D80" s="256">
        <v>45351</v>
      </c>
      <c r="E80" s="255">
        <v>675.3</v>
      </c>
      <c r="F80" s="255">
        <v>672.05000000000007</v>
      </c>
      <c r="G80" s="257">
        <v>665.75000000000011</v>
      </c>
      <c r="H80" s="257">
        <v>656.2</v>
      </c>
      <c r="I80" s="257">
        <v>649.90000000000009</v>
      </c>
      <c r="J80" s="257">
        <v>681.60000000000014</v>
      </c>
      <c r="K80" s="257">
        <v>687.90000000000009</v>
      </c>
      <c r="L80" s="257">
        <v>697.45000000000016</v>
      </c>
      <c r="M80" s="258">
        <v>678.35</v>
      </c>
      <c r="N80" s="258">
        <v>662.5</v>
      </c>
      <c r="O80" s="258">
        <v>8927100</v>
      </c>
      <c r="P80" s="259">
        <v>4.9197860962566842E-2</v>
      </c>
    </row>
    <row r="81" spans="1:16" ht="12.75" customHeight="1">
      <c r="A81" s="250">
        <v>71</v>
      </c>
      <c r="B81" s="263" t="s">
        <v>59</v>
      </c>
      <c r="C81" s="255" t="s">
        <v>120</v>
      </c>
      <c r="D81" s="256">
        <v>45351</v>
      </c>
      <c r="E81" s="255">
        <v>1233.6500000000001</v>
      </c>
      <c r="F81" s="255">
        <v>1234.6666666666667</v>
      </c>
      <c r="G81" s="257">
        <v>1226.3333333333335</v>
      </c>
      <c r="H81" s="257">
        <v>1219.0166666666667</v>
      </c>
      <c r="I81" s="257">
        <v>1210.6833333333334</v>
      </c>
      <c r="J81" s="257">
        <v>1241.9833333333336</v>
      </c>
      <c r="K81" s="257">
        <v>1250.3166666666671</v>
      </c>
      <c r="L81" s="257">
        <v>1257.6333333333337</v>
      </c>
      <c r="M81" s="258">
        <v>1243</v>
      </c>
      <c r="N81" s="258">
        <v>1227.3499999999999</v>
      </c>
      <c r="O81" s="258">
        <v>7147500</v>
      </c>
      <c r="P81" s="259">
        <v>-1.887439945092656E-2</v>
      </c>
    </row>
    <row r="82" spans="1:16" ht="12.75" customHeight="1">
      <c r="A82" s="250">
        <v>72</v>
      </c>
      <c r="B82" s="263" t="s">
        <v>108</v>
      </c>
      <c r="C82" s="255" t="s">
        <v>121</v>
      </c>
      <c r="D82" s="256">
        <v>45351</v>
      </c>
      <c r="E82" s="255">
        <v>2287.65</v>
      </c>
      <c r="F82" s="255">
        <v>2293.0833333333335</v>
      </c>
      <c r="G82" s="257">
        <v>2272.8166666666671</v>
      </c>
      <c r="H82" s="257">
        <v>2257.9833333333336</v>
      </c>
      <c r="I82" s="257">
        <v>2237.7166666666672</v>
      </c>
      <c r="J82" s="257">
        <v>2307.916666666667</v>
      </c>
      <c r="K82" s="257">
        <v>2328.1833333333334</v>
      </c>
      <c r="L82" s="257">
        <v>2343.0166666666669</v>
      </c>
      <c r="M82" s="258">
        <v>2313.35</v>
      </c>
      <c r="N82" s="258">
        <v>2278.25</v>
      </c>
      <c r="O82" s="258">
        <v>4759500</v>
      </c>
      <c r="P82" s="259">
        <v>4.3099127994387088E-3</v>
      </c>
    </row>
    <row r="83" spans="1:16" ht="12.75" customHeight="1">
      <c r="A83" s="250">
        <v>73</v>
      </c>
      <c r="B83" s="263" t="s">
        <v>43</v>
      </c>
      <c r="C83" s="255" t="s">
        <v>122</v>
      </c>
      <c r="D83" s="256">
        <v>45351</v>
      </c>
      <c r="E83" s="255">
        <v>466.25</v>
      </c>
      <c r="F83" s="255">
        <v>466.2833333333333</v>
      </c>
      <c r="G83" s="257">
        <v>458.56666666666661</v>
      </c>
      <c r="H83" s="257">
        <v>450.88333333333333</v>
      </c>
      <c r="I83" s="257">
        <v>443.16666666666663</v>
      </c>
      <c r="J83" s="257">
        <v>473.96666666666658</v>
      </c>
      <c r="K83" s="257">
        <v>481.68333333333328</v>
      </c>
      <c r="L83" s="257">
        <v>489.36666666666656</v>
      </c>
      <c r="M83" s="258">
        <v>474</v>
      </c>
      <c r="N83" s="258">
        <v>458.6</v>
      </c>
      <c r="O83" s="258">
        <v>11134000</v>
      </c>
      <c r="P83" s="259">
        <v>-1.1190053285968029E-2</v>
      </c>
    </row>
    <row r="84" spans="1:16" ht="12.75" customHeight="1">
      <c r="A84" s="250">
        <v>74</v>
      </c>
      <c r="B84" s="263" t="s">
        <v>49</v>
      </c>
      <c r="C84" s="255" t="s">
        <v>123</v>
      </c>
      <c r="D84" s="256">
        <v>45351</v>
      </c>
      <c r="E84" s="255">
        <v>2172.9</v>
      </c>
      <c r="F84" s="255">
        <v>2157.9</v>
      </c>
      <c r="G84" s="257">
        <v>2121.9</v>
      </c>
      <c r="H84" s="257">
        <v>2070.9</v>
      </c>
      <c r="I84" s="257">
        <v>2034.9</v>
      </c>
      <c r="J84" s="257">
        <v>2208.9</v>
      </c>
      <c r="K84" s="257">
        <v>2244.9</v>
      </c>
      <c r="L84" s="257">
        <v>2295.9</v>
      </c>
      <c r="M84" s="258">
        <v>2193.9</v>
      </c>
      <c r="N84" s="258">
        <v>2106.9</v>
      </c>
      <c r="O84" s="258">
        <v>8379936</v>
      </c>
      <c r="P84" s="259">
        <v>-6.1099796334012219E-3</v>
      </c>
    </row>
    <row r="85" spans="1:16" ht="12.75" customHeight="1">
      <c r="A85" s="250">
        <v>75</v>
      </c>
      <c r="B85" s="263" t="s">
        <v>84</v>
      </c>
      <c r="C85" s="255" t="s">
        <v>124</v>
      </c>
      <c r="D85" s="256">
        <v>45351</v>
      </c>
      <c r="E85" s="255">
        <v>551.95000000000005</v>
      </c>
      <c r="F85" s="255">
        <v>552.19999999999993</v>
      </c>
      <c r="G85" s="257">
        <v>539.84999999999991</v>
      </c>
      <c r="H85" s="257">
        <v>527.75</v>
      </c>
      <c r="I85" s="257">
        <v>515.4</v>
      </c>
      <c r="J85" s="257">
        <v>564.29999999999984</v>
      </c>
      <c r="K85" s="257">
        <v>576.65</v>
      </c>
      <c r="L85" s="257">
        <v>588.74999999999977</v>
      </c>
      <c r="M85" s="258">
        <v>564.54999999999995</v>
      </c>
      <c r="N85" s="258">
        <v>540.1</v>
      </c>
      <c r="O85" s="258">
        <v>8660000</v>
      </c>
      <c r="P85" s="259">
        <v>-2.3812878681132871E-2</v>
      </c>
    </row>
    <row r="86" spans="1:16" ht="12.75" customHeight="1">
      <c r="A86" s="250">
        <v>76</v>
      </c>
      <c r="B86" s="263" t="s">
        <v>45</v>
      </c>
      <c r="C86" s="262" t="s">
        <v>125</v>
      </c>
      <c r="D86" s="256">
        <v>45351</v>
      </c>
      <c r="E86" s="255">
        <v>3004.45</v>
      </c>
      <c r="F86" s="255">
        <v>3033.0166666666664</v>
      </c>
      <c r="G86" s="257">
        <v>2970.333333333333</v>
      </c>
      <c r="H86" s="257">
        <v>2936.2166666666667</v>
      </c>
      <c r="I86" s="257">
        <v>2873.5333333333333</v>
      </c>
      <c r="J86" s="257">
        <v>3067.1333333333328</v>
      </c>
      <c r="K86" s="257">
        <v>3129.8166666666662</v>
      </c>
      <c r="L86" s="257">
        <v>3163.9333333333325</v>
      </c>
      <c r="M86" s="258">
        <v>3095.7</v>
      </c>
      <c r="N86" s="258">
        <v>2998.9</v>
      </c>
      <c r="O86" s="258">
        <v>8989500</v>
      </c>
      <c r="P86" s="259">
        <v>1.0317273003135641E-2</v>
      </c>
    </row>
    <row r="87" spans="1:16" ht="12.75" customHeight="1">
      <c r="A87" s="250">
        <v>77</v>
      </c>
      <c r="B87" s="263" t="s">
        <v>41</v>
      </c>
      <c r="C87" s="255" t="s">
        <v>126</v>
      </c>
      <c r="D87" s="256">
        <v>45351</v>
      </c>
      <c r="E87" s="255">
        <v>1414.65</v>
      </c>
      <c r="F87" s="255">
        <v>1411.4166666666667</v>
      </c>
      <c r="G87" s="257">
        <v>1396.2333333333336</v>
      </c>
      <c r="H87" s="257">
        <v>1377.8166666666668</v>
      </c>
      <c r="I87" s="257">
        <v>1362.6333333333337</v>
      </c>
      <c r="J87" s="257">
        <v>1429.8333333333335</v>
      </c>
      <c r="K87" s="257">
        <v>1445.0166666666664</v>
      </c>
      <c r="L87" s="257">
        <v>1463.4333333333334</v>
      </c>
      <c r="M87" s="258">
        <v>1426.6</v>
      </c>
      <c r="N87" s="258">
        <v>1393</v>
      </c>
      <c r="O87" s="258">
        <v>4283500</v>
      </c>
      <c r="P87" s="259">
        <v>5.044580009385265E-3</v>
      </c>
    </row>
    <row r="88" spans="1:16" ht="12.75" customHeight="1">
      <c r="A88" s="250">
        <v>78</v>
      </c>
      <c r="B88" s="263" t="s">
        <v>87</v>
      </c>
      <c r="C88" s="255" t="s">
        <v>127</v>
      </c>
      <c r="D88" s="256">
        <v>45351</v>
      </c>
      <c r="E88" s="255">
        <v>1677.85</v>
      </c>
      <c r="F88" s="255">
        <v>1675.4333333333334</v>
      </c>
      <c r="G88" s="257">
        <v>1665.4666666666667</v>
      </c>
      <c r="H88" s="257">
        <v>1653.0833333333333</v>
      </c>
      <c r="I88" s="257">
        <v>1643.1166666666666</v>
      </c>
      <c r="J88" s="257">
        <v>1687.8166666666668</v>
      </c>
      <c r="K88" s="257">
        <v>1697.7833333333335</v>
      </c>
      <c r="L88" s="257">
        <v>1710.166666666667</v>
      </c>
      <c r="M88" s="258">
        <v>1685.4</v>
      </c>
      <c r="N88" s="258">
        <v>1663.05</v>
      </c>
      <c r="O88" s="258">
        <v>13820800</v>
      </c>
      <c r="P88" s="259">
        <v>-1.7695535669144042E-3</v>
      </c>
    </row>
    <row r="89" spans="1:16" ht="12.75" customHeight="1">
      <c r="A89" s="250">
        <v>79</v>
      </c>
      <c r="B89" s="263" t="s">
        <v>68</v>
      </c>
      <c r="C89" s="255" t="s">
        <v>128</v>
      </c>
      <c r="D89" s="256">
        <v>45351</v>
      </c>
      <c r="E89" s="255">
        <v>3744.85</v>
      </c>
      <c r="F89" s="255">
        <v>3778.0666666666671</v>
      </c>
      <c r="G89" s="257">
        <v>3666.8333333333339</v>
      </c>
      <c r="H89" s="257">
        <v>3588.8166666666671</v>
      </c>
      <c r="I89" s="257">
        <v>3477.5833333333339</v>
      </c>
      <c r="J89" s="257">
        <v>3856.0833333333339</v>
      </c>
      <c r="K89" s="257">
        <v>3967.3166666666666</v>
      </c>
      <c r="L89" s="257">
        <v>4045.3333333333339</v>
      </c>
      <c r="M89" s="258">
        <v>3889.3</v>
      </c>
      <c r="N89" s="258">
        <v>3700.05</v>
      </c>
      <c r="O89" s="258">
        <v>3119100</v>
      </c>
      <c r="P89" s="259">
        <v>8.3246509689518647E-2</v>
      </c>
    </row>
    <row r="90" spans="1:16" ht="12.75" customHeight="1">
      <c r="A90" s="250">
        <v>80</v>
      </c>
      <c r="B90" s="263" t="s">
        <v>63</v>
      </c>
      <c r="C90" s="255" t="s">
        <v>129</v>
      </c>
      <c r="D90" s="256">
        <v>45351</v>
      </c>
      <c r="E90" s="255">
        <v>1423.35</v>
      </c>
      <c r="F90" s="255">
        <v>1426.1166666666668</v>
      </c>
      <c r="G90" s="257">
        <v>1417.8333333333335</v>
      </c>
      <c r="H90" s="257">
        <v>1412.3166666666666</v>
      </c>
      <c r="I90" s="257">
        <v>1404.0333333333333</v>
      </c>
      <c r="J90" s="257">
        <v>1431.6333333333337</v>
      </c>
      <c r="K90" s="257">
        <v>1439.916666666667</v>
      </c>
      <c r="L90" s="257">
        <v>1445.4333333333338</v>
      </c>
      <c r="M90" s="258">
        <v>1434.4</v>
      </c>
      <c r="N90" s="258">
        <v>1420.6</v>
      </c>
      <c r="O90" s="258">
        <v>229552400</v>
      </c>
      <c r="P90" s="259">
        <v>7.5803663682802707E-3</v>
      </c>
    </row>
    <row r="91" spans="1:16" ht="12.75" customHeight="1">
      <c r="A91" s="250">
        <v>81</v>
      </c>
      <c r="B91" s="263" t="s">
        <v>68</v>
      </c>
      <c r="C91" s="255" t="s">
        <v>130</v>
      </c>
      <c r="D91" s="256">
        <v>45351</v>
      </c>
      <c r="E91" s="255">
        <v>587.25</v>
      </c>
      <c r="F91" s="255">
        <v>589.88333333333333</v>
      </c>
      <c r="G91" s="257">
        <v>583.76666666666665</v>
      </c>
      <c r="H91" s="257">
        <v>580.2833333333333</v>
      </c>
      <c r="I91" s="257">
        <v>574.16666666666663</v>
      </c>
      <c r="J91" s="257">
        <v>593.36666666666667</v>
      </c>
      <c r="K91" s="257">
        <v>599.48333333333323</v>
      </c>
      <c r="L91" s="257">
        <v>602.9666666666667</v>
      </c>
      <c r="M91" s="258">
        <v>596</v>
      </c>
      <c r="N91" s="258">
        <v>586.4</v>
      </c>
      <c r="O91" s="258">
        <v>31072800</v>
      </c>
      <c r="P91" s="259">
        <v>4.8163265306122451E-2</v>
      </c>
    </row>
    <row r="92" spans="1:16" ht="12.75" customHeight="1">
      <c r="A92" s="250">
        <v>82</v>
      </c>
      <c r="B92" s="263" t="s">
        <v>56</v>
      </c>
      <c r="C92" s="255" t="s">
        <v>131</v>
      </c>
      <c r="D92" s="256">
        <v>45351</v>
      </c>
      <c r="E92" s="255">
        <v>4866.6499999999996</v>
      </c>
      <c r="F92" s="255">
        <v>4894.3166666666666</v>
      </c>
      <c r="G92" s="257">
        <v>4832.333333333333</v>
      </c>
      <c r="H92" s="257">
        <v>4798.0166666666664</v>
      </c>
      <c r="I92" s="257">
        <v>4736.0333333333328</v>
      </c>
      <c r="J92" s="257">
        <v>4928.6333333333332</v>
      </c>
      <c r="K92" s="257">
        <v>4990.6166666666668</v>
      </c>
      <c r="L92" s="257">
        <v>5024.9333333333334</v>
      </c>
      <c r="M92" s="258">
        <v>4956.3</v>
      </c>
      <c r="N92" s="258">
        <v>4860</v>
      </c>
      <c r="O92" s="258">
        <v>3577800</v>
      </c>
      <c r="P92" s="259">
        <v>-4.1750167000668007E-3</v>
      </c>
    </row>
    <row r="93" spans="1:16" ht="12.75" customHeight="1">
      <c r="A93" s="250">
        <v>83</v>
      </c>
      <c r="B93" s="263" t="s">
        <v>132</v>
      </c>
      <c r="C93" s="255" t="s">
        <v>133</v>
      </c>
      <c r="D93" s="256">
        <v>45351</v>
      </c>
      <c r="E93" s="255">
        <v>513.20000000000005</v>
      </c>
      <c r="F93" s="255">
        <v>514.94999999999993</v>
      </c>
      <c r="G93" s="257">
        <v>510.59999999999991</v>
      </c>
      <c r="H93" s="257">
        <v>508</v>
      </c>
      <c r="I93" s="257">
        <v>503.65</v>
      </c>
      <c r="J93" s="257">
        <v>517.54999999999984</v>
      </c>
      <c r="K93" s="257">
        <v>521.9</v>
      </c>
      <c r="L93" s="257">
        <v>524.49999999999977</v>
      </c>
      <c r="M93" s="258">
        <v>519.29999999999995</v>
      </c>
      <c r="N93" s="258">
        <v>512.35</v>
      </c>
      <c r="O93" s="258">
        <v>47048400</v>
      </c>
      <c r="P93" s="259">
        <v>5.1144010767160165E-3</v>
      </c>
    </row>
    <row r="94" spans="1:16" ht="12.75" customHeight="1">
      <c r="A94" s="250">
        <v>84</v>
      </c>
      <c r="B94" s="263" t="s">
        <v>132</v>
      </c>
      <c r="C94" s="261" t="s">
        <v>134</v>
      </c>
      <c r="D94" s="256">
        <v>45351</v>
      </c>
      <c r="E94" s="255">
        <v>254.85</v>
      </c>
      <c r="F94" s="255">
        <v>257.4666666666667</v>
      </c>
      <c r="G94" s="257">
        <v>250.93333333333339</v>
      </c>
      <c r="H94" s="257">
        <v>247.01666666666671</v>
      </c>
      <c r="I94" s="257">
        <v>240.48333333333341</v>
      </c>
      <c r="J94" s="257">
        <v>261.38333333333338</v>
      </c>
      <c r="K94" s="257">
        <v>267.91666666666669</v>
      </c>
      <c r="L94" s="257">
        <v>271.83333333333337</v>
      </c>
      <c r="M94" s="258">
        <v>264</v>
      </c>
      <c r="N94" s="258">
        <v>253.55</v>
      </c>
      <c r="O94" s="258">
        <v>35287400</v>
      </c>
      <c r="P94" s="259">
        <v>-4.0910400460962261E-2</v>
      </c>
    </row>
    <row r="95" spans="1:16" ht="12.75" customHeight="1">
      <c r="A95" s="250">
        <v>85</v>
      </c>
      <c r="B95" s="263" t="s">
        <v>84</v>
      </c>
      <c r="C95" s="255" t="s">
        <v>135</v>
      </c>
      <c r="D95" s="256">
        <v>45351</v>
      </c>
      <c r="E95" s="255">
        <v>556.45000000000005</v>
      </c>
      <c r="F95" s="255">
        <v>560.7166666666667</v>
      </c>
      <c r="G95" s="257">
        <v>550.23333333333335</v>
      </c>
      <c r="H95" s="257">
        <v>544.01666666666665</v>
      </c>
      <c r="I95" s="257">
        <v>533.5333333333333</v>
      </c>
      <c r="J95" s="257">
        <v>566.93333333333339</v>
      </c>
      <c r="K95" s="257">
        <v>577.41666666666674</v>
      </c>
      <c r="L95" s="257">
        <v>583.63333333333344</v>
      </c>
      <c r="M95" s="258">
        <v>571.20000000000005</v>
      </c>
      <c r="N95" s="258">
        <v>554.5</v>
      </c>
      <c r="O95" s="258">
        <v>35483400</v>
      </c>
      <c r="P95" s="259">
        <v>3.1311308169190928E-2</v>
      </c>
    </row>
    <row r="96" spans="1:16" ht="12.75" customHeight="1">
      <c r="A96" s="250">
        <v>86</v>
      </c>
      <c r="B96" s="263" t="s">
        <v>59</v>
      </c>
      <c r="C96" s="255" t="s">
        <v>136</v>
      </c>
      <c r="D96" s="256">
        <v>45351</v>
      </c>
      <c r="E96" s="255">
        <v>2394.65</v>
      </c>
      <c r="F96" s="255">
        <v>2391.2000000000003</v>
      </c>
      <c r="G96" s="257">
        <v>2379.6000000000004</v>
      </c>
      <c r="H96" s="257">
        <v>2364.5500000000002</v>
      </c>
      <c r="I96" s="257">
        <v>2352.9500000000003</v>
      </c>
      <c r="J96" s="257">
        <v>2406.2500000000005</v>
      </c>
      <c r="K96" s="257">
        <v>2417.85</v>
      </c>
      <c r="L96" s="257">
        <v>2432.9000000000005</v>
      </c>
      <c r="M96" s="258">
        <v>2402.8000000000002</v>
      </c>
      <c r="N96" s="258">
        <v>2376.15</v>
      </c>
      <c r="O96" s="258">
        <v>12420600</v>
      </c>
      <c r="P96" s="259">
        <v>-2.1946091516855261E-2</v>
      </c>
    </row>
    <row r="97" spans="1:16" ht="12.75" customHeight="1">
      <c r="A97" s="250">
        <v>87</v>
      </c>
      <c r="B97" s="263" t="s">
        <v>63</v>
      </c>
      <c r="C97" s="255" t="s">
        <v>138</v>
      </c>
      <c r="D97" s="256">
        <v>45351</v>
      </c>
      <c r="E97" s="255">
        <v>1042.1500000000001</v>
      </c>
      <c r="F97" s="255">
        <v>1038.0666666666666</v>
      </c>
      <c r="G97" s="257">
        <v>1029.7833333333333</v>
      </c>
      <c r="H97" s="257">
        <v>1017.4166666666667</v>
      </c>
      <c r="I97" s="257">
        <v>1009.1333333333334</v>
      </c>
      <c r="J97" s="257">
        <v>1050.4333333333332</v>
      </c>
      <c r="K97" s="257">
        <v>1058.7166666666665</v>
      </c>
      <c r="L97" s="257">
        <v>1071.083333333333</v>
      </c>
      <c r="M97" s="258">
        <v>1046.3499999999999</v>
      </c>
      <c r="N97" s="258">
        <v>1025.7</v>
      </c>
      <c r="O97" s="258">
        <v>85910300</v>
      </c>
      <c r="P97" s="259">
        <v>-1.5294873776613488E-3</v>
      </c>
    </row>
    <row r="98" spans="1:16" ht="12.75" customHeight="1">
      <c r="A98" s="250">
        <v>88</v>
      </c>
      <c r="B98" s="263" t="s">
        <v>68</v>
      </c>
      <c r="C98" s="255" t="s">
        <v>139</v>
      </c>
      <c r="D98" s="256">
        <v>45351</v>
      </c>
      <c r="E98" s="255">
        <v>1648.45</v>
      </c>
      <c r="F98" s="255">
        <v>1646.0166666666667</v>
      </c>
      <c r="G98" s="257">
        <v>1636.4333333333334</v>
      </c>
      <c r="H98" s="257">
        <v>1624.4166666666667</v>
      </c>
      <c r="I98" s="257">
        <v>1614.8333333333335</v>
      </c>
      <c r="J98" s="257">
        <v>1658.0333333333333</v>
      </c>
      <c r="K98" s="257">
        <v>1667.6166666666668</v>
      </c>
      <c r="L98" s="257">
        <v>1679.6333333333332</v>
      </c>
      <c r="M98" s="258">
        <v>1655.6</v>
      </c>
      <c r="N98" s="258">
        <v>1634</v>
      </c>
      <c r="O98" s="258">
        <v>3087000</v>
      </c>
      <c r="P98" s="259">
        <v>3.1578947368421054E-2</v>
      </c>
    </row>
    <row r="99" spans="1:16" ht="12.75" customHeight="1">
      <c r="A99" s="250">
        <v>89</v>
      </c>
      <c r="B99" s="263" t="s">
        <v>68</v>
      </c>
      <c r="C99" s="255" t="s">
        <v>140</v>
      </c>
      <c r="D99" s="256">
        <v>45351</v>
      </c>
      <c r="E99" s="255">
        <v>515.70000000000005</v>
      </c>
      <c r="F99" s="255">
        <v>515.11666666666667</v>
      </c>
      <c r="G99" s="257">
        <v>511.23333333333335</v>
      </c>
      <c r="H99" s="257">
        <v>506.76666666666665</v>
      </c>
      <c r="I99" s="257">
        <v>502.88333333333333</v>
      </c>
      <c r="J99" s="257">
        <v>519.58333333333337</v>
      </c>
      <c r="K99" s="257">
        <v>523.46666666666681</v>
      </c>
      <c r="L99" s="257">
        <v>527.93333333333339</v>
      </c>
      <c r="M99" s="258">
        <v>519</v>
      </c>
      <c r="N99" s="258">
        <v>510.65</v>
      </c>
      <c r="O99" s="258">
        <v>13114500</v>
      </c>
      <c r="P99" s="259">
        <v>-1.9406392694063927E-3</v>
      </c>
    </row>
    <row r="100" spans="1:16" ht="12.75" customHeight="1">
      <c r="A100" s="250">
        <v>90</v>
      </c>
      <c r="B100" s="263" t="s">
        <v>79</v>
      </c>
      <c r="C100" s="255" t="s">
        <v>141</v>
      </c>
      <c r="D100" s="256">
        <v>45351</v>
      </c>
      <c r="E100" s="255">
        <v>16.100000000000001</v>
      </c>
      <c r="F100" s="255">
        <v>16.116666666666667</v>
      </c>
      <c r="G100" s="257">
        <v>15.833333333333336</v>
      </c>
      <c r="H100" s="257">
        <v>15.566666666666668</v>
      </c>
      <c r="I100" s="257">
        <v>15.283333333333337</v>
      </c>
      <c r="J100" s="257">
        <v>16.383333333333333</v>
      </c>
      <c r="K100" s="257">
        <v>16.666666666666664</v>
      </c>
      <c r="L100" s="257">
        <v>16.933333333333334</v>
      </c>
      <c r="M100" s="258">
        <v>16.399999999999999</v>
      </c>
      <c r="N100" s="258">
        <v>15.85</v>
      </c>
      <c r="O100" s="258">
        <v>2033040000</v>
      </c>
      <c r="P100" s="259">
        <v>-3.1381163456635154E-3</v>
      </c>
    </row>
    <row r="101" spans="1:16" ht="12.75" customHeight="1">
      <c r="A101" s="250">
        <v>91</v>
      </c>
      <c r="B101" s="263" t="s">
        <v>68</v>
      </c>
      <c r="C101" s="255" t="s">
        <v>142</v>
      </c>
      <c r="D101" s="256">
        <v>45351</v>
      </c>
      <c r="E101" s="255">
        <v>117.4</v>
      </c>
      <c r="F101" s="255">
        <v>117.88333333333333</v>
      </c>
      <c r="G101" s="257">
        <v>116.66666666666666</v>
      </c>
      <c r="H101" s="257">
        <v>115.93333333333334</v>
      </c>
      <c r="I101" s="257">
        <v>114.71666666666667</v>
      </c>
      <c r="J101" s="257">
        <v>118.61666666666665</v>
      </c>
      <c r="K101" s="257">
        <v>119.83333333333331</v>
      </c>
      <c r="L101" s="257">
        <v>120.56666666666663</v>
      </c>
      <c r="M101" s="258">
        <v>119.1</v>
      </c>
      <c r="N101" s="258">
        <v>117.15</v>
      </c>
      <c r="O101" s="258">
        <v>73580000</v>
      </c>
      <c r="P101" s="259">
        <v>1.0714285714285714E-2</v>
      </c>
    </row>
    <row r="102" spans="1:16" ht="12.75" customHeight="1">
      <c r="A102" s="250">
        <v>92</v>
      </c>
      <c r="B102" s="263" t="s">
        <v>63</v>
      </c>
      <c r="C102" s="261" t="s">
        <v>143</v>
      </c>
      <c r="D102" s="256">
        <v>45351</v>
      </c>
      <c r="E102" s="255">
        <v>82.35</v>
      </c>
      <c r="F102" s="255">
        <v>82.600000000000009</v>
      </c>
      <c r="G102" s="257">
        <v>81.800000000000011</v>
      </c>
      <c r="H102" s="257">
        <v>81.25</v>
      </c>
      <c r="I102" s="257">
        <v>80.45</v>
      </c>
      <c r="J102" s="257">
        <v>83.15000000000002</v>
      </c>
      <c r="K102" s="257">
        <v>83.95</v>
      </c>
      <c r="L102" s="257">
        <v>84.500000000000028</v>
      </c>
      <c r="M102" s="258">
        <v>83.4</v>
      </c>
      <c r="N102" s="258">
        <v>82.05</v>
      </c>
      <c r="O102" s="258">
        <v>376245000</v>
      </c>
      <c r="P102" s="259">
        <v>1.0209629674379267E-2</v>
      </c>
    </row>
    <row r="103" spans="1:16" ht="12.75" customHeight="1">
      <c r="A103" s="250">
        <v>93</v>
      </c>
      <c r="B103" s="263" t="s">
        <v>45</v>
      </c>
      <c r="C103" s="255" t="s">
        <v>144</v>
      </c>
      <c r="D103" s="256">
        <v>45351</v>
      </c>
      <c r="E103" s="255">
        <v>145.94999999999999</v>
      </c>
      <c r="F103" s="255">
        <v>146.18333333333331</v>
      </c>
      <c r="G103" s="257">
        <v>145.26666666666662</v>
      </c>
      <c r="H103" s="257">
        <v>144.58333333333331</v>
      </c>
      <c r="I103" s="257">
        <v>143.66666666666663</v>
      </c>
      <c r="J103" s="257">
        <v>146.86666666666662</v>
      </c>
      <c r="K103" s="257">
        <v>147.7833333333333</v>
      </c>
      <c r="L103" s="257">
        <v>148.46666666666661</v>
      </c>
      <c r="M103" s="258">
        <v>147.1</v>
      </c>
      <c r="N103" s="258">
        <v>145.5</v>
      </c>
      <c r="O103" s="258">
        <v>68160000</v>
      </c>
      <c r="P103" s="259">
        <v>1.3773345821166878E-3</v>
      </c>
    </row>
    <row r="104" spans="1:16" ht="12.75" customHeight="1">
      <c r="A104" s="250">
        <v>94</v>
      </c>
      <c r="B104" s="263" t="s">
        <v>84</v>
      </c>
      <c r="C104" s="262" t="s">
        <v>145</v>
      </c>
      <c r="D104" s="256">
        <v>45351</v>
      </c>
      <c r="E104" s="255">
        <v>441.25</v>
      </c>
      <c r="F104" s="255">
        <v>441.7166666666667</v>
      </c>
      <c r="G104" s="257">
        <v>437.93333333333339</v>
      </c>
      <c r="H104" s="257">
        <v>434.61666666666667</v>
      </c>
      <c r="I104" s="257">
        <v>430.83333333333337</v>
      </c>
      <c r="J104" s="257">
        <v>445.03333333333342</v>
      </c>
      <c r="K104" s="257">
        <v>448.81666666666672</v>
      </c>
      <c r="L104" s="257">
        <v>452.13333333333344</v>
      </c>
      <c r="M104" s="258">
        <v>445.5</v>
      </c>
      <c r="N104" s="258">
        <v>438.4</v>
      </c>
      <c r="O104" s="258">
        <v>14544750</v>
      </c>
      <c r="P104" s="259">
        <v>1.1281070745697896E-2</v>
      </c>
    </row>
    <row r="105" spans="1:16" ht="12.75" customHeight="1">
      <c r="A105" s="250">
        <v>95</v>
      </c>
      <c r="B105" s="263" t="s">
        <v>117</v>
      </c>
      <c r="C105" s="255" t="s">
        <v>146</v>
      </c>
      <c r="D105" s="256">
        <v>45351</v>
      </c>
      <c r="E105" s="255">
        <v>543.20000000000005</v>
      </c>
      <c r="F105" s="255">
        <v>541.41666666666663</v>
      </c>
      <c r="G105" s="257">
        <v>537.83333333333326</v>
      </c>
      <c r="H105" s="257">
        <v>532.46666666666658</v>
      </c>
      <c r="I105" s="257">
        <v>528.88333333333321</v>
      </c>
      <c r="J105" s="257">
        <v>546.7833333333333</v>
      </c>
      <c r="K105" s="257">
        <v>550.36666666666656</v>
      </c>
      <c r="L105" s="257">
        <v>555.73333333333335</v>
      </c>
      <c r="M105" s="258">
        <v>545</v>
      </c>
      <c r="N105" s="258">
        <v>536.04999999999995</v>
      </c>
      <c r="O105" s="258">
        <v>15680000</v>
      </c>
      <c r="P105" s="259">
        <v>-3.4482758620689655E-2</v>
      </c>
    </row>
    <row r="106" spans="1:16" ht="12.75" customHeight="1">
      <c r="A106" s="250">
        <v>96</v>
      </c>
      <c r="B106" s="263" t="s">
        <v>49</v>
      </c>
      <c r="C106" s="262" t="s">
        <v>147</v>
      </c>
      <c r="D106" s="256">
        <v>45351</v>
      </c>
      <c r="E106" s="255">
        <v>241.5</v>
      </c>
      <c r="F106" s="255">
        <v>241.26666666666665</v>
      </c>
      <c r="G106" s="257">
        <v>237.98333333333329</v>
      </c>
      <c r="H106" s="257">
        <v>234.46666666666664</v>
      </c>
      <c r="I106" s="257">
        <v>231.18333333333328</v>
      </c>
      <c r="J106" s="257">
        <v>244.7833333333333</v>
      </c>
      <c r="K106" s="257">
        <v>248.06666666666666</v>
      </c>
      <c r="L106" s="257">
        <v>251.58333333333331</v>
      </c>
      <c r="M106" s="258">
        <v>244.55</v>
      </c>
      <c r="N106" s="258">
        <v>237.75</v>
      </c>
      <c r="O106" s="258">
        <v>21004700</v>
      </c>
      <c r="P106" s="259">
        <v>-4.5466526093832366E-2</v>
      </c>
    </row>
    <row r="107" spans="1:16" ht="12.75" customHeight="1">
      <c r="A107" s="250">
        <v>97</v>
      </c>
      <c r="B107" s="263" t="s">
        <v>45</v>
      </c>
      <c r="C107" s="260" t="s">
        <v>148</v>
      </c>
      <c r="D107" s="256">
        <v>45351</v>
      </c>
      <c r="E107" s="255">
        <v>2781.15</v>
      </c>
      <c r="F107" s="255">
        <v>2788.0833333333335</v>
      </c>
      <c r="G107" s="257">
        <v>2761.166666666667</v>
      </c>
      <c r="H107" s="257">
        <v>2741.1833333333334</v>
      </c>
      <c r="I107" s="257">
        <v>2714.2666666666669</v>
      </c>
      <c r="J107" s="257">
        <v>2808.0666666666671</v>
      </c>
      <c r="K107" s="257">
        <v>2834.983333333334</v>
      </c>
      <c r="L107" s="257">
        <v>2854.9666666666672</v>
      </c>
      <c r="M107" s="258">
        <v>2815</v>
      </c>
      <c r="N107" s="258">
        <v>2768.1</v>
      </c>
      <c r="O107" s="258">
        <v>960900</v>
      </c>
      <c r="P107" s="259">
        <v>2.2342802425789978E-2</v>
      </c>
    </row>
    <row r="108" spans="1:16" ht="12.75" customHeight="1">
      <c r="A108" s="250">
        <v>98</v>
      </c>
      <c r="B108" s="263" t="s">
        <v>45</v>
      </c>
      <c r="C108" s="262" t="s">
        <v>149</v>
      </c>
      <c r="D108" s="256">
        <v>45351</v>
      </c>
      <c r="E108" s="255">
        <v>3067.75</v>
      </c>
      <c r="F108" s="255">
        <v>3067.2666666666664</v>
      </c>
      <c r="G108" s="257">
        <v>3045.5333333333328</v>
      </c>
      <c r="H108" s="257">
        <v>3023.3166666666666</v>
      </c>
      <c r="I108" s="257">
        <v>3001.583333333333</v>
      </c>
      <c r="J108" s="257">
        <v>3089.4833333333327</v>
      </c>
      <c r="K108" s="257">
        <v>3111.2166666666662</v>
      </c>
      <c r="L108" s="257">
        <v>3133.4333333333325</v>
      </c>
      <c r="M108" s="258">
        <v>3089</v>
      </c>
      <c r="N108" s="258">
        <v>3045.05</v>
      </c>
      <c r="O108" s="258">
        <v>6169200</v>
      </c>
      <c r="P108" s="259">
        <v>-4.983790584022838E-3</v>
      </c>
    </row>
    <row r="109" spans="1:16" ht="12.75" customHeight="1">
      <c r="A109" s="250">
        <v>99</v>
      </c>
      <c r="B109" s="263" t="s">
        <v>63</v>
      </c>
      <c r="C109" s="255" t="s">
        <v>150</v>
      </c>
      <c r="D109" s="256">
        <v>45351</v>
      </c>
      <c r="E109" s="255">
        <v>1486.55</v>
      </c>
      <c r="F109" s="255">
        <v>1490.6333333333332</v>
      </c>
      <c r="G109" s="257">
        <v>1476.3666666666663</v>
      </c>
      <c r="H109" s="257">
        <v>1466.1833333333332</v>
      </c>
      <c r="I109" s="257">
        <v>1451.9166666666663</v>
      </c>
      <c r="J109" s="257">
        <v>1500.8166666666664</v>
      </c>
      <c r="K109" s="257">
        <v>1515.0833333333333</v>
      </c>
      <c r="L109" s="257">
        <v>1525.2666666666664</v>
      </c>
      <c r="M109" s="258">
        <v>1504.9</v>
      </c>
      <c r="N109" s="258">
        <v>1480.45</v>
      </c>
      <c r="O109" s="258">
        <v>26853500</v>
      </c>
      <c r="P109" s="259">
        <v>2.1842120283871457E-2</v>
      </c>
    </row>
    <row r="110" spans="1:16" ht="12.75" customHeight="1">
      <c r="A110" s="250">
        <v>100</v>
      </c>
      <c r="B110" s="263" t="s">
        <v>79</v>
      </c>
      <c r="C110" s="255" t="s">
        <v>151</v>
      </c>
      <c r="D110" s="256">
        <v>45351</v>
      </c>
      <c r="E110" s="255">
        <v>224.1</v>
      </c>
      <c r="F110" s="255">
        <v>223.85</v>
      </c>
      <c r="G110" s="257">
        <v>219.7</v>
      </c>
      <c r="H110" s="257">
        <v>215.29999999999998</v>
      </c>
      <c r="I110" s="257">
        <v>211.14999999999998</v>
      </c>
      <c r="J110" s="257">
        <v>228.25</v>
      </c>
      <c r="K110" s="257">
        <v>232.40000000000003</v>
      </c>
      <c r="L110" s="257">
        <v>236.8</v>
      </c>
      <c r="M110" s="258">
        <v>228</v>
      </c>
      <c r="N110" s="258">
        <v>219.45</v>
      </c>
      <c r="O110" s="258">
        <v>118779000</v>
      </c>
      <c r="P110" s="259">
        <v>-1.7188994542283238E-2</v>
      </c>
    </row>
    <row r="111" spans="1:16" ht="12.75" customHeight="1">
      <c r="A111" s="250">
        <v>101</v>
      </c>
      <c r="B111" s="263" t="s">
        <v>87</v>
      </c>
      <c r="C111" s="255" t="s">
        <v>152</v>
      </c>
      <c r="D111" s="256">
        <v>45351</v>
      </c>
      <c r="E111" s="255">
        <v>1701.1</v>
      </c>
      <c r="F111" s="255">
        <v>1700.4666666666665</v>
      </c>
      <c r="G111" s="257">
        <v>1689.2333333333329</v>
      </c>
      <c r="H111" s="257">
        <v>1677.3666666666663</v>
      </c>
      <c r="I111" s="257">
        <v>1666.1333333333328</v>
      </c>
      <c r="J111" s="257">
        <v>1712.333333333333</v>
      </c>
      <c r="K111" s="257">
        <v>1723.5666666666666</v>
      </c>
      <c r="L111" s="257">
        <v>1735.4333333333332</v>
      </c>
      <c r="M111" s="258">
        <v>1711.7</v>
      </c>
      <c r="N111" s="258">
        <v>1688.6</v>
      </c>
      <c r="O111" s="258">
        <v>23614400</v>
      </c>
      <c r="P111" s="259">
        <v>-1.7344119311561636E-2</v>
      </c>
    </row>
    <row r="112" spans="1:16" ht="12.75" customHeight="1">
      <c r="A112" s="250">
        <v>102</v>
      </c>
      <c r="B112" s="263" t="s">
        <v>84</v>
      </c>
      <c r="C112" s="255" t="s">
        <v>154</v>
      </c>
      <c r="D112" s="256">
        <v>45351</v>
      </c>
      <c r="E112" s="255">
        <v>189.15</v>
      </c>
      <c r="F112" s="255">
        <v>189.25</v>
      </c>
      <c r="G112" s="257">
        <v>186.9</v>
      </c>
      <c r="H112" s="257">
        <v>184.65</v>
      </c>
      <c r="I112" s="257">
        <v>182.3</v>
      </c>
      <c r="J112" s="257">
        <v>191.5</v>
      </c>
      <c r="K112" s="257">
        <v>193.85000000000002</v>
      </c>
      <c r="L112" s="257">
        <v>196.1</v>
      </c>
      <c r="M112" s="258">
        <v>191.6</v>
      </c>
      <c r="N112" s="258">
        <v>187</v>
      </c>
      <c r="O112" s="258">
        <v>166686000</v>
      </c>
      <c r="P112" s="259">
        <v>-1.8092010797771525E-2</v>
      </c>
    </row>
    <row r="113" spans="1:16" ht="12.75" customHeight="1">
      <c r="A113" s="250">
        <v>103</v>
      </c>
      <c r="B113" s="263" t="s">
        <v>43</v>
      </c>
      <c r="C113" s="255" t="s">
        <v>155</v>
      </c>
      <c r="D113" s="256">
        <v>45351</v>
      </c>
      <c r="E113" s="255">
        <v>1240.8</v>
      </c>
      <c r="F113" s="255">
        <v>1241.2166666666665</v>
      </c>
      <c r="G113" s="257">
        <v>1226.633333333333</v>
      </c>
      <c r="H113" s="257">
        <v>1212.4666666666665</v>
      </c>
      <c r="I113" s="257">
        <v>1197.883333333333</v>
      </c>
      <c r="J113" s="257">
        <v>1255.383333333333</v>
      </c>
      <c r="K113" s="257">
        <v>1269.9666666666665</v>
      </c>
      <c r="L113" s="257">
        <v>1284.133333333333</v>
      </c>
      <c r="M113" s="258">
        <v>1255.8</v>
      </c>
      <c r="N113" s="258">
        <v>1227.05</v>
      </c>
      <c r="O113" s="258">
        <v>3775200</v>
      </c>
      <c r="P113" s="259">
        <v>5.1921079958463139E-3</v>
      </c>
    </row>
    <row r="114" spans="1:16" ht="12.75" customHeight="1">
      <c r="A114" s="250">
        <v>104</v>
      </c>
      <c r="B114" s="263" t="s">
        <v>45</v>
      </c>
      <c r="C114" s="262" t="s">
        <v>156</v>
      </c>
      <c r="D114" s="256">
        <v>45351</v>
      </c>
      <c r="E114" s="255">
        <v>949.85</v>
      </c>
      <c r="F114" s="255">
        <v>949.88333333333321</v>
      </c>
      <c r="G114" s="257">
        <v>941.01666666666642</v>
      </c>
      <c r="H114" s="257">
        <v>932.18333333333317</v>
      </c>
      <c r="I114" s="257">
        <v>923.31666666666638</v>
      </c>
      <c r="J114" s="257">
        <v>958.71666666666647</v>
      </c>
      <c r="K114" s="257">
        <v>967.58333333333326</v>
      </c>
      <c r="L114" s="257">
        <v>976.41666666666652</v>
      </c>
      <c r="M114" s="258">
        <v>958.75</v>
      </c>
      <c r="N114" s="258">
        <v>941.05</v>
      </c>
      <c r="O114" s="258">
        <v>18116875</v>
      </c>
      <c r="P114" s="259">
        <v>2.0811150905043073E-3</v>
      </c>
    </row>
    <row r="115" spans="1:16" ht="12.75" customHeight="1">
      <c r="A115" s="250">
        <v>105</v>
      </c>
      <c r="B115" s="263" t="s">
        <v>59</v>
      </c>
      <c r="C115" s="255" t="s">
        <v>157</v>
      </c>
      <c r="D115" s="256">
        <v>45351</v>
      </c>
      <c r="E115" s="255">
        <v>410.7</v>
      </c>
      <c r="F115" s="255">
        <v>408.3</v>
      </c>
      <c r="G115" s="257">
        <v>402.40000000000003</v>
      </c>
      <c r="H115" s="257">
        <v>394.1</v>
      </c>
      <c r="I115" s="257">
        <v>388.20000000000005</v>
      </c>
      <c r="J115" s="257">
        <v>416.6</v>
      </c>
      <c r="K115" s="257">
        <v>422.5</v>
      </c>
      <c r="L115" s="257">
        <v>430.8</v>
      </c>
      <c r="M115" s="258">
        <v>414.2</v>
      </c>
      <c r="N115" s="258">
        <v>400</v>
      </c>
      <c r="O115" s="258">
        <v>117430400</v>
      </c>
      <c r="P115" s="259">
        <v>7.7025524144275258E-3</v>
      </c>
    </row>
    <row r="116" spans="1:16" ht="12.75" customHeight="1">
      <c r="A116" s="250">
        <v>106</v>
      </c>
      <c r="B116" s="263" t="s">
        <v>132</v>
      </c>
      <c r="C116" s="255" t="s">
        <v>158</v>
      </c>
      <c r="D116" s="256">
        <v>45351</v>
      </c>
      <c r="E116" s="255">
        <v>761.65</v>
      </c>
      <c r="F116" s="255">
        <v>765.23333333333323</v>
      </c>
      <c r="G116" s="257">
        <v>755.91666666666652</v>
      </c>
      <c r="H116" s="257">
        <v>750.18333333333328</v>
      </c>
      <c r="I116" s="257">
        <v>740.86666666666656</v>
      </c>
      <c r="J116" s="257">
        <v>770.96666666666647</v>
      </c>
      <c r="K116" s="257">
        <v>780.2833333333333</v>
      </c>
      <c r="L116" s="257">
        <v>786.01666666666642</v>
      </c>
      <c r="M116" s="258">
        <v>774.55</v>
      </c>
      <c r="N116" s="258">
        <v>759.5</v>
      </c>
      <c r="O116" s="258">
        <v>26060000</v>
      </c>
      <c r="P116" s="259">
        <v>2.1560172481379852E-2</v>
      </c>
    </row>
    <row r="117" spans="1:16" ht="12.75" customHeight="1">
      <c r="A117" s="250">
        <v>107</v>
      </c>
      <c r="B117" s="263" t="s">
        <v>49</v>
      </c>
      <c r="C117" s="255" t="s">
        <v>159</v>
      </c>
      <c r="D117" s="256">
        <v>45351</v>
      </c>
      <c r="E117" s="255">
        <v>4221.8999999999996</v>
      </c>
      <c r="F117" s="255">
        <v>4217.3</v>
      </c>
      <c r="G117" s="257">
        <v>4188.05</v>
      </c>
      <c r="H117" s="257">
        <v>4154.2</v>
      </c>
      <c r="I117" s="257">
        <v>4124.95</v>
      </c>
      <c r="J117" s="257">
        <v>4251.1500000000005</v>
      </c>
      <c r="K117" s="257">
        <v>4280.4000000000005</v>
      </c>
      <c r="L117" s="257">
        <v>4314.2500000000009</v>
      </c>
      <c r="M117" s="258">
        <v>4246.55</v>
      </c>
      <c r="N117" s="258">
        <v>4183.45</v>
      </c>
      <c r="O117" s="258">
        <v>734000</v>
      </c>
      <c r="P117" s="259">
        <v>9.6286107290233843E-3</v>
      </c>
    </row>
    <row r="118" spans="1:16" ht="12.75" customHeight="1">
      <c r="A118" s="250">
        <v>108</v>
      </c>
      <c r="B118" s="263" t="s">
        <v>132</v>
      </c>
      <c r="C118" s="260" t="s">
        <v>160</v>
      </c>
      <c r="D118" s="256">
        <v>45351</v>
      </c>
      <c r="E118" s="255">
        <v>820.65</v>
      </c>
      <c r="F118" s="255">
        <v>820.25</v>
      </c>
      <c r="G118" s="257">
        <v>814.9</v>
      </c>
      <c r="H118" s="257">
        <v>809.15</v>
      </c>
      <c r="I118" s="257">
        <v>803.8</v>
      </c>
      <c r="J118" s="257">
        <v>826</v>
      </c>
      <c r="K118" s="257">
        <v>831.34999999999991</v>
      </c>
      <c r="L118" s="257">
        <v>837.1</v>
      </c>
      <c r="M118" s="258">
        <v>825.6</v>
      </c>
      <c r="N118" s="258">
        <v>814.5</v>
      </c>
      <c r="O118" s="258">
        <v>17021475</v>
      </c>
      <c r="P118" s="259">
        <v>-1.8450040870343701E-2</v>
      </c>
    </row>
    <row r="119" spans="1:16" ht="12.75" customHeight="1">
      <c r="A119" s="250">
        <v>109</v>
      </c>
      <c r="B119" s="263" t="s">
        <v>45</v>
      </c>
      <c r="C119" s="255" t="s">
        <v>161</v>
      </c>
      <c r="D119" s="256">
        <v>45351</v>
      </c>
      <c r="E119" s="255">
        <v>497.8</v>
      </c>
      <c r="F119" s="255">
        <v>498.16666666666669</v>
      </c>
      <c r="G119" s="257">
        <v>495.58333333333337</v>
      </c>
      <c r="H119" s="257">
        <v>493.36666666666667</v>
      </c>
      <c r="I119" s="257">
        <v>490.78333333333336</v>
      </c>
      <c r="J119" s="257">
        <v>500.38333333333338</v>
      </c>
      <c r="K119" s="257">
        <v>502.96666666666675</v>
      </c>
      <c r="L119" s="257">
        <v>505.18333333333339</v>
      </c>
      <c r="M119" s="258">
        <v>500.75</v>
      </c>
      <c r="N119" s="258">
        <v>495.95</v>
      </c>
      <c r="O119" s="258">
        <v>18622500</v>
      </c>
      <c r="P119" s="259">
        <v>-4.0112314480545532E-3</v>
      </c>
    </row>
    <row r="120" spans="1:16" ht="12.75" customHeight="1">
      <c r="A120" s="250">
        <v>110</v>
      </c>
      <c r="B120" s="263" t="s">
        <v>63</v>
      </c>
      <c r="C120" s="255" t="s">
        <v>162</v>
      </c>
      <c r="D120" s="256">
        <v>45351</v>
      </c>
      <c r="E120" s="255">
        <v>1733.3</v>
      </c>
      <c r="F120" s="255">
        <v>1736.8666666666668</v>
      </c>
      <c r="G120" s="257">
        <v>1724.0833333333335</v>
      </c>
      <c r="H120" s="257">
        <v>1714.8666666666668</v>
      </c>
      <c r="I120" s="257">
        <v>1702.0833333333335</v>
      </c>
      <c r="J120" s="257">
        <v>1746.0833333333335</v>
      </c>
      <c r="K120" s="257">
        <v>1758.8666666666668</v>
      </c>
      <c r="L120" s="257">
        <v>1768.0833333333335</v>
      </c>
      <c r="M120" s="258">
        <v>1749.65</v>
      </c>
      <c r="N120" s="258">
        <v>1727.65</v>
      </c>
      <c r="O120" s="258">
        <v>33352800</v>
      </c>
      <c r="P120" s="259">
        <v>5.6417793206552727E-2</v>
      </c>
    </row>
    <row r="121" spans="1:16" ht="12.75" customHeight="1">
      <c r="A121" s="250">
        <v>111</v>
      </c>
      <c r="B121" s="263" t="s">
        <v>68</v>
      </c>
      <c r="C121" s="255" t="s">
        <v>163</v>
      </c>
      <c r="D121" s="256">
        <v>45351</v>
      </c>
      <c r="E121" s="255">
        <v>175.65</v>
      </c>
      <c r="F121" s="255">
        <v>176.01666666666665</v>
      </c>
      <c r="G121" s="257">
        <v>174.1333333333333</v>
      </c>
      <c r="H121" s="257">
        <v>172.61666666666665</v>
      </c>
      <c r="I121" s="257">
        <v>170.73333333333329</v>
      </c>
      <c r="J121" s="257">
        <v>177.5333333333333</v>
      </c>
      <c r="K121" s="257">
        <v>179.41666666666663</v>
      </c>
      <c r="L121" s="257">
        <v>180.93333333333331</v>
      </c>
      <c r="M121" s="258">
        <v>177.9</v>
      </c>
      <c r="N121" s="258">
        <v>174.5</v>
      </c>
      <c r="O121" s="258">
        <v>39765344</v>
      </c>
      <c r="P121" s="259">
        <v>-5.1350747934806873E-3</v>
      </c>
    </row>
    <row r="122" spans="1:16" ht="12.75" customHeight="1">
      <c r="A122" s="250">
        <v>112</v>
      </c>
      <c r="B122" s="263" t="s">
        <v>45</v>
      </c>
      <c r="C122" s="255" t="s">
        <v>164</v>
      </c>
      <c r="D122" s="256">
        <v>45351</v>
      </c>
      <c r="E122" s="255">
        <v>2507.5500000000002</v>
      </c>
      <c r="F122" s="255">
        <v>2508.1166666666668</v>
      </c>
      <c r="G122" s="257">
        <v>2482.9833333333336</v>
      </c>
      <c r="H122" s="257">
        <v>2458.416666666667</v>
      </c>
      <c r="I122" s="257">
        <v>2433.2833333333338</v>
      </c>
      <c r="J122" s="257">
        <v>2532.6833333333334</v>
      </c>
      <c r="K122" s="257">
        <v>2557.8166666666666</v>
      </c>
      <c r="L122" s="257">
        <v>2582.3833333333332</v>
      </c>
      <c r="M122" s="258">
        <v>2533.25</v>
      </c>
      <c r="N122" s="258">
        <v>2483.5500000000002</v>
      </c>
      <c r="O122" s="258">
        <v>1327500</v>
      </c>
      <c r="P122" s="259">
        <v>5.3571428571428568E-2</v>
      </c>
    </row>
    <row r="123" spans="1:16" ht="12.75" customHeight="1">
      <c r="A123" s="250">
        <v>113</v>
      </c>
      <c r="B123" s="263" t="s">
        <v>43</v>
      </c>
      <c r="C123" s="255" t="s">
        <v>165</v>
      </c>
      <c r="D123" s="256">
        <v>45351</v>
      </c>
      <c r="E123" s="255">
        <v>407.55</v>
      </c>
      <c r="F123" s="255">
        <v>406.68333333333339</v>
      </c>
      <c r="G123" s="257">
        <v>400.46666666666681</v>
      </c>
      <c r="H123" s="257">
        <v>393.38333333333344</v>
      </c>
      <c r="I123" s="257">
        <v>387.16666666666686</v>
      </c>
      <c r="J123" s="257">
        <v>413.76666666666677</v>
      </c>
      <c r="K123" s="257">
        <v>419.98333333333335</v>
      </c>
      <c r="L123" s="257">
        <v>427.06666666666672</v>
      </c>
      <c r="M123" s="258">
        <v>412.9</v>
      </c>
      <c r="N123" s="258">
        <v>399.6</v>
      </c>
      <c r="O123" s="258">
        <v>14336100</v>
      </c>
      <c r="P123" s="259">
        <v>6.3161875945537072E-2</v>
      </c>
    </row>
    <row r="124" spans="1:16" ht="12.75" customHeight="1">
      <c r="A124" s="250">
        <v>114</v>
      </c>
      <c r="B124" s="263" t="s">
        <v>68</v>
      </c>
      <c r="C124" s="260" t="s">
        <v>166</v>
      </c>
      <c r="D124" s="256">
        <v>45351</v>
      </c>
      <c r="E124" s="255">
        <v>635.45000000000005</v>
      </c>
      <c r="F124" s="255">
        <v>638.73333333333335</v>
      </c>
      <c r="G124" s="257">
        <v>630.91666666666674</v>
      </c>
      <c r="H124" s="257">
        <v>626.38333333333344</v>
      </c>
      <c r="I124" s="257">
        <v>618.56666666666683</v>
      </c>
      <c r="J124" s="257">
        <v>643.26666666666665</v>
      </c>
      <c r="K124" s="257">
        <v>651.08333333333326</v>
      </c>
      <c r="L124" s="257">
        <v>655.61666666666656</v>
      </c>
      <c r="M124" s="258">
        <v>646.54999999999995</v>
      </c>
      <c r="N124" s="258">
        <v>634.20000000000005</v>
      </c>
      <c r="O124" s="258">
        <v>14836000</v>
      </c>
      <c r="P124" s="259">
        <v>-6.6952329941081948E-3</v>
      </c>
    </row>
    <row r="125" spans="1:16" ht="12.75" customHeight="1">
      <c r="A125" s="250">
        <v>115</v>
      </c>
      <c r="B125" s="263" t="s">
        <v>41</v>
      </c>
      <c r="C125" s="255" t="s">
        <v>167</v>
      </c>
      <c r="D125" s="256">
        <v>45351</v>
      </c>
      <c r="E125" s="255">
        <v>3342.25</v>
      </c>
      <c r="F125" s="255">
        <v>3363.4666666666667</v>
      </c>
      <c r="G125" s="257">
        <v>3315.9833333333336</v>
      </c>
      <c r="H125" s="257">
        <v>3289.7166666666667</v>
      </c>
      <c r="I125" s="257">
        <v>3242.2333333333336</v>
      </c>
      <c r="J125" s="257">
        <v>3389.7333333333336</v>
      </c>
      <c r="K125" s="257">
        <v>3437.2166666666662</v>
      </c>
      <c r="L125" s="257">
        <v>3463.4833333333336</v>
      </c>
      <c r="M125" s="258">
        <v>3410.95</v>
      </c>
      <c r="N125" s="258">
        <v>3337.2</v>
      </c>
      <c r="O125" s="258">
        <v>15964500</v>
      </c>
      <c r="P125" s="259">
        <v>4.1552493541063183E-2</v>
      </c>
    </row>
    <row r="126" spans="1:16" ht="12.75" customHeight="1">
      <c r="A126" s="250">
        <v>116</v>
      </c>
      <c r="B126" s="263" t="s">
        <v>87</v>
      </c>
      <c r="C126" s="255" t="s">
        <v>168</v>
      </c>
      <c r="D126" s="256">
        <v>45351</v>
      </c>
      <c r="E126" s="255">
        <v>5528.2</v>
      </c>
      <c r="F126" s="255">
        <v>5549.0666666666666</v>
      </c>
      <c r="G126" s="257">
        <v>5495.9333333333334</v>
      </c>
      <c r="H126" s="257">
        <v>5463.666666666667</v>
      </c>
      <c r="I126" s="257">
        <v>5410.5333333333338</v>
      </c>
      <c r="J126" s="257">
        <v>5581.333333333333</v>
      </c>
      <c r="K126" s="257">
        <v>5634.4666666666662</v>
      </c>
      <c r="L126" s="257">
        <v>5666.7333333333327</v>
      </c>
      <c r="M126" s="258">
        <v>5602.2</v>
      </c>
      <c r="N126" s="258">
        <v>5516.8</v>
      </c>
      <c r="O126" s="258">
        <v>2169750</v>
      </c>
      <c r="P126" s="259">
        <v>4.2522522522522525E-2</v>
      </c>
    </row>
    <row r="127" spans="1:16" ht="12.75" customHeight="1">
      <c r="A127" s="250">
        <v>117</v>
      </c>
      <c r="B127" s="263" t="s">
        <v>87</v>
      </c>
      <c r="C127" s="255" t="s">
        <v>169</v>
      </c>
      <c r="D127" s="256">
        <v>45351</v>
      </c>
      <c r="E127" s="255">
        <v>5468.45</v>
      </c>
      <c r="F127" s="255">
        <v>5464.0666666666666</v>
      </c>
      <c r="G127" s="257">
        <v>5414.3833333333332</v>
      </c>
      <c r="H127" s="257">
        <v>5360.3166666666666</v>
      </c>
      <c r="I127" s="257">
        <v>5310.6333333333332</v>
      </c>
      <c r="J127" s="257">
        <v>5518.1333333333332</v>
      </c>
      <c r="K127" s="257">
        <v>5567.8166666666657</v>
      </c>
      <c r="L127" s="257">
        <v>5621.8833333333332</v>
      </c>
      <c r="M127" s="258">
        <v>5513.75</v>
      </c>
      <c r="N127" s="258">
        <v>5410</v>
      </c>
      <c r="O127" s="258">
        <v>737200</v>
      </c>
      <c r="P127" s="259">
        <v>-5.4229934924078093E-4</v>
      </c>
    </row>
    <row r="128" spans="1:16" ht="12.75" customHeight="1">
      <c r="A128" s="250">
        <v>118</v>
      </c>
      <c r="B128" s="263" t="s">
        <v>43</v>
      </c>
      <c r="C128" s="255" t="s">
        <v>170</v>
      </c>
      <c r="D128" s="256">
        <v>45351</v>
      </c>
      <c r="E128" s="255">
        <v>1592.35</v>
      </c>
      <c r="F128" s="255">
        <v>1605.5333333333335</v>
      </c>
      <c r="G128" s="257">
        <v>1576.166666666667</v>
      </c>
      <c r="H128" s="257">
        <v>1559.9833333333333</v>
      </c>
      <c r="I128" s="257">
        <v>1530.6166666666668</v>
      </c>
      <c r="J128" s="257">
        <v>1621.7166666666672</v>
      </c>
      <c r="K128" s="257">
        <v>1651.0833333333335</v>
      </c>
      <c r="L128" s="257">
        <v>1667.2666666666673</v>
      </c>
      <c r="M128" s="258">
        <v>1634.9</v>
      </c>
      <c r="N128" s="258">
        <v>1589.35</v>
      </c>
      <c r="O128" s="258">
        <v>8239050</v>
      </c>
      <c r="P128" s="259">
        <v>0.12057803468208092</v>
      </c>
    </row>
    <row r="129" spans="1:16" ht="12.75" customHeight="1">
      <c r="A129" s="250">
        <v>119</v>
      </c>
      <c r="B129" s="263" t="s">
        <v>56</v>
      </c>
      <c r="C129" s="255" t="s">
        <v>171</v>
      </c>
      <c r="D129" s="256">
        <v>45351</v>
      </c>
      <c r="E129" s="255">
        <v>1849.15</v>
      </c>
      <c r="F129" s="255">
        <v>1842.2</v>
      </c>
      <c r="G129" s="257">
        <v>1827.95</v>
      </c>
      <c r="H129" s="257">
        <v>1806.75</v>
      </c>
      <c r="I129" s="257">
        <v>1792.5</v>
      </c>
      <c r="J129" s="257">
        <v>1863.4</v>
      </c>
      <c r="K129" s="257">
        <v>1877.65</v>
      </c>
      <c r="L129" s="257">
        <v>1898.8500000000001</v>
      </c>
      <c r="M129" s="258">
        <v>1856.45</v>
      </c>
      <c r="N129" s="258">
        <v>1821</v>
      </c>
      <c r="O129" s="258">
        <v>13099800</v>
      </c>
      <c r="P129" s="259">
        <v>-6.0188323917137479E-2</v>
      </c>
    </row>
    <row r="130" spans="1:16" ht="12.75" customHeight="1">
      <c r="A130" s="250">
        <v>120</v>
      </c>
      <c r="B130" s="263" t="s">
        <v>68</v>
      </c>
      <c r="C130" s="255" t="s">
        <v>172</v>
      </c>
      <c r="D130" s="256">
        <v>45351</v>
      </c>
      <c r="E130" s="255">
        <v>289.60000000000002</v>
      </c>
      <c r="F130" s="255">
        <v>290.3</v>
      </c>
      <c r="G130" s="257">
        <v>286.3</v>
      </c>
      <c r="H130" s="257">
        <v>283</v>
      </c>
      <c r="I130" s="257">
        <v>279</v>
      </c>
      <c r="J130" s="257">
        <v>293.60000000000002</v>
      </c>
      <c r="K130" s="257">
        <v>297.60000000000002</v>
      </c>
      <c r="L130" s="257">
        <v>300.90000000000003</v>
      </c>
      <c r="M130" s="258">
        <v>294.3</v>
      </c>
      <c r="N130" s="258">
        <v>287</v>
      </c>
      <c r="O130" s="258">
        <v>29074000</v>
      </c>
      <c r="P130" s="259">
        <v>2.0498420498420499E-2</v>
      </c>
    </row>
    <row r="131" spans="1:16" ht="12.75" customHeight="1">
      <c r="A131" s="250">
        <v>121</v>
      </c>
      <c r="B131" s="263" t="s">
        <v>68</v>
      </c>
      <c r="C131" s="255" t="s">
        <v>173</v>
      </c>
      <c r="D131" s="256">
        <v>45351</v>
      </c>
      <c r="E131" s="255">
        <v>183.65</v>
      </c>
      <c r="F131" s="255">
        <v>185.31666666666669</v>
      </c>
      <c r="G131" s="257">
        <v>181.28333333333339</v>
      </c>
      <c r="H131" s="257">
        <v>178.91666666666669</v>
      </c>
      <c r="I131" s="257">
        <v>174.88333333333338</v>
      </c>
      <c r="J131" s="257">
        <v>187.68333333333339</v>
      </c>
      <c r="K131" s="257">
        <v>191.7166666666667</v>
      </c>
      <c r="L131" s="257">
        <v>194.0833333333334</v>
      </c>
      <c r="M131" s="258">
        <v>189.35</v>
      </c>
      <c r="N131" s="258">
        <v>182.95</v>
      </c>
      <c r="O131" s="258">
        <v>56406000</v>
      </c>
      <c r="P131" s="259">
        <v>-9.0650363655528626E-3</v>
      </c>
    </row>
    <row r="132" spans="1:16" ht="12.75" customHeight="1">
      <c r="A132" s="250">
        <v>122</v>
      </c>
      <c r="B132" s="263" t="s">
        <v>59</v>
      </c>
      <c r="C132" s="255" t="s">
        <v>174</v>
      </c>
      <c r="D132" s="256">
        <v>45351</v>
      </c>
      <c r="E132" s="255">
        <v>528.35</v>
      </c>
      <c r="F132" s="255">
        <v>526.79999999999995</v>
      </c>
      <c r="G132" s="257">
        <v>523.09999999999991</v>
      </c>
      <c r="H132" s="257">
        <v>517.84999999999991</v>
      </c>
      <c r="I132" s="257">
        <v>514.14999999999986</v>
      </c>
      <c r="J132" s="257">
        <v>532.04999999999995</v>
      </c>
      <c r="K132" s="257">
        <v>535.75</v>
      </c>
      <c r="L132" s="257">
        <v>541</v>
      </c>
      <c r="M132" s="258">
        <v>530.5</v>
      </c>
      <c r="N132" s="258">
        <v>521.54999999999995</v>
      </c>
      <c r="O132" s="258">
        <v>10442400</v>
      </c>
      <c r="P132" s="259">
        <v>5.0820050820050821E-3</v>
      </c>
    </row>
    <row r="133" spans="1:16" ht="12.75" customHeight="1">
      <c r="A133" s="250">
        <v>123</v>
      </c>
      <c r="B133" s="263" t="s">
        <v>56</v>
      </c>
      <c r="C133" s="255" t="s">
        <v>175</v>
      </c>
      <c r="D133" s="256">
        <v>45351</v>
      </c>
      <c r="E133" s="255">
        <v>11477.8</v>
      </c>
      <c r="F133" s="255">
        <v>11466.366666666667</v>
      </c>
      <c r="G133" s="257">
        <v>11339.233333333334</v>
      </c>
      <c r="H133" s="257">
        <v>11200.666666666666</v>
      </c>
      <c r="I133" s="257">
        <v>11073.533333333333</v>
      </c>
      <c r="J133" s="257">
        <v>11604.933333333334</v>
      </c>
      <c r="K133" s="257">
        <v>11732.066666666669</v>
      </c>
      <c r="L133" s="257">
        <v>11870.633333333335</v>
      </c>
      <c r="M133" s="258">
        <v>11593.5</v>
      </c>
      <c r="N133" s="258">
        <v>11327.8</v>
      </c>
      <c r="O133" s="258">
        <v>2436650</v>
      </c>
      <c r="P133" s="259">
        <v>-6.734670443236622E-2</v>
      </c>
    </row>
    <row r="134" spans="1:16" ht="12.75" customHeight="1">
      <c r="A134" s="250">
        <v>124</v>
      </c>
      <c r="B134" s="263" t="s">
        <v>59</v>
      </c>
      <c r="C134" s="255" t="s">
        <v>176</v>
      </c>
      <c r="D134" s="256">
        <v>45351</v>
      </c>
      <c r="E134" s="255">
        <v>1157.55</v>
      </c>
      <c r="F134" s="255">
        <v>1151.2</v>
      </c>
      <c r="G134" s="257">
        <v>1136.5</v>
      </c>
      <c r="H134" s="257">
        <v>1115.45</v>
      </c>
      <c r="I134" s="257">
        <v>1100.75</v>
      </c>
      <c r="J134" s="257">
        <v>1172.25</v>
      </c>
      <c r="K134" s="257">
        <v>1186.9500000000003</v>
      </c>
      <c r="L134" s="257">
        <v>1208</v>
      </c>
      <c r="M134" s="258">
        <v>1165.9000000000001</v>
      </c>
      <c r="N134" s="258">
        <v>1130.1500000000001</v>
      </c>
      <c r="O134" s="258">
        <v>6834100</v>
      </c>
      <c r="P134" s="259">
        <v>-2.2483392948390393E-3</v>
      </c>
    </row>
    <row r="135" spans="1:16" ht="12.75" customHeight="1">
      <c r="A135" s="250">
        <v>125</v>
      </c>
      <c r="B135" s="263" t="s">
        <v>45</v>
      </c>
      <c r="C135" s="255" t="s">
        <v>177</v>
      </c>
      <c r="D135" s="256">
        <v>45351</v>
      </c>
      <c r="E135" s="255">
        <v>3711.05</v>
      </c>
      <c r="F135" s="255">
        <v>3680.7833333333333</v>
      </c>
      <c r="G135" s="257">
        <v>3631.6666666666665</v>
      </c>
      <c r="H135" s="257">
        <v>3552.2833333333333</v>
      </c>
      <c r="I135" s="257">
        <v>3503.1666666666665</v>
      </c>
      <c r="J135" s="257">
        <v>3760.1666666666665</v>
      </c>
      <c r="K135" s="257">
        <v>3809.2833333333333</v>
      </c>
      <c r="L135" s="257">
        <v>3888.6666666666665</v>
      </c>
      <c r="M135" s="258">
        <v>3729.9</v>
      </c>
      <c r="N135" s="258">
        <v>3601.4</v>
      </c>
      <c r="O135" s="258">
        <v>2531600</v>
      </c>
      <c r="P135" s="259">
        <v>1.0054261091605491E-2</v>
      </c>
    </row>
    <row r="136" spans="1:16" ht="12.75" customHeight="1">
      <c r="A136" s="250">
        <v>126</v>
      </c>
      <c r="B136" s="263" t="s">
        <v>43</v>
      </c>
      <c r="C136" s="262" t="s">
        <v>178</v>
      </c>
      <c r="D136" s="256">
        <v>45351</v>
      </c>
      <c r="E136" s="255">
        <v>1788.8</v>
      </c>
      <c r="F136" s="255">
        <v>1797.75</v>
      </c>
      <c r="G136" s="257">
        <v>1774.05</v>
      </c>
      <c r="H136" s="257">
        <v>1759.3</v>
      </c>
      <c r="I136" s="257">
        <v>1735.6</v>
      </c>
      <c r="J136" s="257">
        <v>1812.5</v>
      </c>
      <c r="K136" s="257">
        <v>1836.1999999999998</v>
      </c>
      <c r="L136" s="257">
        <v>1850.95</v>
      </c>
      <c r="M136" s="258">
        <v>1821.45</v>
      </c>
      <c r="N136" s="258">
        <v>1783</v>
      </c>
      <c r="O136" s="258">
        <v>1395600</v>
      </c>
      <c r="P136" s="259">
        <v>0.1030667088207398</v>
      </c>
    </row>
    <row r="137" spans="1:16" ht="12.75" customHeight="1">
      <c r="A137" s="250">
        <v>127</v>
      </c>
      <c r="B137" s="263" t="s">
        <v>68</v>
      </c>
      <c r="C137" s="262" t="s">
        <v>179</v>
      </c>
      <c r="D137" s="256">
        <v>45351</v>
      </c>
      <c r="E137" s="255">
        <v>982.8</v>
      </c>
      <c r="F137" s="255">
        <v>979.08333333333337</v>
      </c>
      <c r="G137" s="257">
        <v>969.2166666666667</v>
      </c>
      <c r="H137" s="257">
        <v>955.63333333333333</v>
      </c>
      <c r="I137" s="257">
        <v>945.76666666666665</v>
      </c>
      <c r="J137" s="257">
        <v>992.66666666666674</v>
      </c>
      <c r="K137" s="257">
        <v>1002.5333333333333</v>
      </c>
      <c r="L137" s="257">
        <v>1016.1166666666668</v>
      </c>
      <c r="M137" s="258">
        <v>988.95</v>
      </c>
      <c r="N137" s="258">
        <v>965.5</v>
      </c>
      <c r="O137" s="258">
        <v>9348000</v>
      </c>
      <c r="P137" s="259">
        <v>1.670582093448186E-2</v>
      </c>
    </row>
    <row r="138" spans="1:16" ht="12.75" customHeight="1">
      <c r="A138" s="250">
        <v>128</v>
      </c>
      <c r="B138" s="263" t="s">
        <v>84</v>
      </c>
      <c r="C138" s="255" t="s">
        <v>180</v>
      </c>
      <c r="D138" s="256">
        <v>45351</v>
      </c>
      <c r="E138" s="255">
        <v>1525.95</v>
      </c>
      <c r="F138" s="255">
        <v>1529.2</v>
      </c>
      <c r="G138" s="257">
        <v>1519.95</v>
      </c>
      <c r="H138" s="257">
        <v>1513.95</v>
      </c>
      <c r="I138" s="257">
        <v>1504.7</v>
      </c>
      <c r="J138" s="257">
        <v>1535.2</v>
      </c>
      <c r="K138" s="257">
        <v>1544.45</v>
      </c>
      <c r="L138" s="257">
        <v>1550.45</v>
      </c>
      <c r="M138" s="258">
        <v>1538.45</v>
      </c>
      <c r="N138" s="258">
        <v>1523.2</v>
      </c>
      <c r="O138" s="258">
        <v>2365600</v>
      </c>
      <c r="P138" s="259">
        <v>-1.2028065486134313E-2</v>
      </c>
    </row>
    <row r="139" spans="1:16" ht="12.75" customHeight="1">
      <c r="A139" s="250">
        <v>129</v>
      </c>
      <c r="B139" s="263" t="s">
        <v>56</v>
      </c>
      <c r="C139" s="255" t="s">
        <v>181</v>
      </c>
      <c r="D139" s="256">
        <v>45351</v>
      </c>
      <c r="E139" s="255">
        <v>113.4</v>
      </c>
      <c r="F139" s="255">
        <v>114.75</v>
      </c>
      <c r="G139" s="257">
        <v>111.75</v>
      </c>
      <c r="H139" s="257">
        <v>110.1</v>
      </c>
      <c r="I139" s="257">
        <v>107.1</v>
      </c>
      <c r="J139" s="257">
        <v>116.4</v>
      </c>
      <c r="K139" s="257">
        <v>119.4</v>
      </c>
      <c r="L139" s="257">
        <v>121.05000000000001</v>
      </c>
      <c r="M139" s="258">
        <v>117.75</v>
      </c>
      <c r="N139" s="258">
        <v>113.1</v>
      </c>
      <c r="O139" s="258">
        <v>109276100</v>
      </c>
      <c r="P139" s="259">
        <v>6.2107740585774056E-3</v>
      </c>
    </row>
    <row r="140" spans="1:16" ht="12.75" customHeight="1">
      <c r="A140" s="250">
        <v>130</v>
      </c>
      <c r="B140" s="263" t="s">
        <v>87</v>
      </c>
      <c r="C140" s="260" t="s">
        <v>182</v>
      </c>
      <c r="D140" s="256">
        <v>45351</v>
      </c>
      <c r="E140" s="255">
        <v>2783.45</v>
      </c>
      <c r="F140" s="255">
        <v>2794.9166666666665</v>
      </c>
      <c r="G140" s="257">
        <v>2744.3833333333332</v>
      </c>
      <c r="H140" s="257">
        <v>2705.3166666666666</v>
      </c>
      <c r="I140" s="257">
        <v>2654.7833333333333</v>
      </c>
      <c r="J140" s="257">
        <v>2833.9833333333331</v>
      </c>
      <c r="K140" s="257">
        <v>2884.5166666666669</v>
      </c>
      <c r="L140" s="257">
        <v>2923.583333333333</v>
      </c>
      <c r="M140" s="258">
        <v>2845.45</v>
      </c>
      <c r="N140" s="258">
        <v>2755.85</v>
      </c>
      <c r="O140" s="258">
        <v>3634400</v>
      </c>
      <c r="P140" s="259">
        <v>8.3161669336995498E-3</v>
      </c>
    </row>
    <row r="141" spans="1:16" ht="12.75" customHeight="1">
      <c r="A141" s="250">
        <v>131</v>
      </c>
      <c r="B141" s="263" t="s">
        <v>56</v>
      </c>
      <c r="C141" s="255" t="s">
        <v>183</v>
      </c>
      <c r="D141" s="256">
        <v>45351</v>
      </c>
      <c r="E141" s="255">
        <v>149467.85</v>
      </c>
      <c r="F141" s="255">
        <v>149182.15</v>
      </c>
      <c r="G141" s="257">
        <v>148498.65</v>
      </c>
      <c r="H141" s="257">
        <v>147529.45000000001</v>
      </c>
      <c r="I141" s="257">
        <v>146845.95000000001</v>
      </c>
      <c r="J141" s="257">
        <v>150151.34999999998</v>
      </c>
      <c r="K141" s="257">
        <v>150834.84999999998</v>
      </c>
      <c r="L141" s="257">
        <v>151804.04999999996</v>
      </c>
      <c r="M141" s="258">
        <v>149865.65</v>
      </c>
      <c r="N141" s="258">
        <v>148212.95000000001</v>
      </c>
      <c r="O141" s="258">
        <v>41400</v>
      </c>
      <c r="P141" s="259">
        <v>1.3215859030837005E-2</v>
      </c>
    </row>
    <row r="142" spans="1:16" ht="12.75" customHeight="1">
      <c r="A142" s="250">
        <v>132</v>
      </c>
      <c r="B142" s="263" t="s">
        <v>68</v>
      </c>
      <c r="C142" s="255" t="s">
        <v>184</v>
      </c>
      <c r="D142" s="256">
        <v>45351</v>
      </c>
      <c r="E142" s="255">
        <v>1359.55</v>
      </c>
      <c r="F142" s="255">
        <v>1365.05</v>
      </c>
      <c r="G142" s="257">
        <v>1349.1</v>
      </c>
      <c r="H142" s="257">
        <v>1338.6499999999999</v>
      </c>
      <c r="I142" s="257">
        <v>1322.6999999999998</v>
      </c>
      <c r="J142" s="257">
        <v>1375.5</v>
      </c>
      <c r="K142" s="257">
        <v>1391.4500000000003</v>
      </c>
      <c r="L142" s="257">
        <v>1401.9</v>
      </c>
      <c r="M142" s="258">
        <v>1381</v>
      </c>
      <c r="N142" s="258">
        <v>1354.6</v>
      </c>
      <c r="O142" s="258">
        <v>6233700</v>
      </c>
      <c r="P142" s="259">
        <v>-1.3748694744169856E-2</v>
      </c>
    </row>
    <row r="143" spans="1:16" ht="12.75" customHeight="1">
      <c r="A143" s="250">
        <v>133</v>
      </c>
      <c r="B143" s="263" t="s">
        <v>132</v>
      </c>
      <c r="C143" s="255" t="s">
        <v>185</v>
      </c>
      <c r="D143" s="256">
        <v>45351</v>
      </c>
      <c r="E143" s="255">
        <v>158.55000000000001</v>
      </c>
      <c r="F143" s="255">
        <v>159.93333333333331</v>
      </c>
      <c r="G143" s="257">
        <v>156.26666666666662</v>
      </c>
      <c r="H143" s="257">
        <v>153.98333333333332</v>
      </c>
      <c r="I143" s="257">
        <v>150.31666666666663</v>
      </c>
      <c r="J143" s="257">
        <v>162.21666666666661</v>
      </c>
      <c r="K143" s="257">
        <v>165.8833333333333</v>
      </c>
      <c r="L143" s="257">
        <v>168.1666666666666</v>
      </c>
      <c r="M143" s="258">
        <v>163.6</v>
      </c>
      <c r="N143" s="258">
        <v>157.65</v>
      </c>
      <c r="O143" s="258">
        <v>84502500</v>
      </c>
      <c r="P143" s="259">
        <v>-6.1865112406328061E-2</v>
      </c>
    </row>
    <row r="144" spans="1:16" ht="12.75" customHeight="1">
      <c r="A144" s="250">
        <v>134</v>
      </c>
      <c r="B144" s="263" t="s">
        <v>45</v>
      </c>
      <c r="C144" s="255" t="s">
        <v>186</v>
      </c>
      <c r="D144" s="256">
        <v>45351</v>
      </c>
      <c r="E144" s="255">
        <v>5347.05</v>
      </c>
      <c r="F144" s="255">
        <v>5325</v>
      </c>
      <c r="G144" s="257">
        <v>5251</v>
      </c>
      <c r="H144" s="257">
        <v>5154.95</v>
      </c>
      <c r="I144" s="257">
        <v>5080.95</v>
      </c>
      <c r="J144" s="257">
        <v>5421.05</v>
      </c>
      <c r="K144" s="257">
        <v>5495.05</v>
      </c>
      <c r="L144" s="257">
        <v>5591.1</v>
      </c>
      <c r="M144" s="258">
        <v>5399</v>
      </c>
      <c r="N144" s="258">
        <v>5228.95</v>
      </c>
      <c r="O144" s="258">
        <v>1181700</v>
      </c>
      <c r="P144" s="259">
        <v>-1.8806825258438162E-2</v>
      </c>
    </row>
    <row r="145" spans="1:16" ht="12.75" customHeight="1">
      <c r="A145" s="250">
        <v>135</v>
      </c>
      <c r="B145" s="263" t="s">
        <v>39</v>
      </c>
      <c r="C145" s="255" t="s">
        <v>187</v>
      </c>
      <c r="D145" s="256">
        <v>45351</v>
      </c>
      <c r="E145" s="255">
        <v>3174.9</v>
      </c>
      <c r="F145" s="255">
        <v>3180.3666666666668</v>
      </c>
      <c r="G145" s="257">
        <v>3157.6333333333337</v>
      </c>
      <c r="H145" s="257">
        <v>3140.3666666666668</v>
      </c>
      <c r="I145" s="257">
        <v>3117.6333333333337</v>
      </c>
      <c r="J145" s="257">
        <v>3197.6333333333337</v>
      </c>
      <c r="K145" s="257">
        <v>3220.3666666666672</v>
      </c>
      <c r="L145" s="257">
        <v>3237.6333333333337</v>
      </c>
      <c r="M145" s="258">
        <v>3203.1</v>
      </c>
      <c r="N145" s="258">
        <v>3163.1</v>
      </c>
      <c r="O145" s="258">
        <v>1774950</v>
      </c>
      <c r="P145" s="259">
        <v>7.1495446420971999E-3</v>
      </c>
    </row>
    <row r="146" spans="1:16" ht="12.75" customHeight="1">
      <c r="A146" s="250">
        <v>136</v>
      </c>
      <c r="B146" s="263" t="s">
        <v>59</v>
      </c>
      <c r="C146" s="255" t="s">
        <v>188</v>
      </c>
      <c r="D146" s="256">
        <v>45351</v>
      </c>
      <c r="E146" s="255">
        <v>2516.75</v>
      </c>
      <c r="F146" s="255">
        <v>2508.0666666666671</v>
      </c>
      <c r="G146" s="257">
        <v>2489.0333333333342</v>
      </c>
      <c r="H146" s="257">
        <v>2461.3166666666671</v>
      </c>
      <c r="I146" s="257">
        <v>2442.2833333333342</v>
      </c>
      <c r="J146" s="257">
        <v>2535.7833333333342</v>
      </c>
      <c r="K146" s="257">
        <v>2554.8166666666671</v>
      </c>
      <c r="L146" s="257">
        <v>2582.5333333333342</v>
      </c>
      <c r="M146" s="258">
        <v>2527.1</v>
      </c>
      <c r="N146" s="258">
        <v>2480.35</v>
      </c>
      <c r="O146" s="258">
        <v>6211200</v>
      </c>
      <c r="P146" s="259">
        <v>-1.7526099335653276E-2</v>
      </c>
    </row>
    <row r="147" spans="1:16" ht="12.75" customHeight="1">
      <c r="A147" s="250">
        <v>137</v>
      </c>
      <c r="B147" s="263" t="s">
        <v>132</v>
      </c>
      <c r="C147" s="255" t="s">
        <v>189</v>
      </c>
      <c r="D147" s="256">
        <v>45351</v>
      </c>
      <c r="E147" s="255">
        <v>246.5</v>
      </c>
      <c r="F147" s="255">
        <v>247.23333333333335</v>
      </c>
      <c r="G147" s="257">
        <v>244.01666666666671</v>
      </c>
      <c r="H147" s="257">
        <v>241.53333333333336</v>
      </c>
      <c r="I147" s="257">
        <v>238.31666666666672</v>
      </c>
      <c r="J147" s="257">
        <v>249.7166666666667</v>
      </c>
      <c r="K147" s="257">
        <v>252.93333333333334</v>
      </c>
      <c r="L147" s="257">
        <v>255.41666666666669</v>
      </c>
      <c r="M147" s="258">
        <v>250.45</v>
      </c>
      <c r="N147" s="258">
        <v>244.75</v>
      </c>
      <c r="O147" s="258">
        <v>88924500</v>
      </c>
      <c r="P147" s="259">
        <v>-2.1054195977410085E-2</v>
      </c>
    </row>
    <row r="148" spans="1:16" ht="12.75" customHeight="1">
      <c r="A148" s="250">
        <v>138</v>
      </c>
      <c r="B148" s="263" t="s">
        <v>190</v>
      </c>
      <c r="C148" s="255" t="s">
        <v>191</v>
      </c>
      <c r="D148" s="256">
        <v>45351</v>
      </c>
      <c r="E148" s="255">
        <v>338.7</v>
      </c>
      <c r="F148" s="255">
        <v>339.36666666666662</v>
      </c>
      <c r="G148" s="257">
        <v>336.78333333333325</v>
      </c>
      <c r="H148" s="257">
        <v>334.86666666666662</v>
      </c>
      <c r="I148" s="257">
        <v>332.28333333333325</v>
      </c>
      <c r="J148" s="257">
        <v>341.28333333333325</v>
      </c>
      <c r="K148" s="257">
        <v>343.86666666666662</v>
      </c>
      <c r="L148" s="257">
        <v>345.78333333333325</v>
      </c>
      <c r="M148" s="258">
        <v>341.95</v>
      </c>
      <c r="N148" s="258">
        <v>337.45</v>
      </c>
      <c r="O148" s="258">
        <v>87273000</v>
      </c>
      <c r="P148" s="259">
        <v>-2.8356713426853707E-2</v>
      </c>
    </row>
    <row r="149" spans="1:16" ht="12.75" customHeight="1">
      <c r="A149" s="250">
        <v>139</v>
      </c>
      <c r="B149" s="263" t="s">
        <v>108</v>
      </c>
      <c r="C149" s="255" t="s">
        <v>192</v>
      </c>
      <c r="D149" s="256">
        <v>45351</v>
      </c>
      <c r="E149" s="255">
        <v>1300.5999999999999</v>
      </c>
      <c r="F149" s="255">
        <v>1310.0166666666667</v>
      </c>
      <c r="G149" s="257">
        <v>1288.4333333333334</v>
      </c>
      <c r="H149" s="257">
        <v>1276.2666666666667</v>
      </c>
      <c r="I149" s="257">
        <v>1254.6833333333334</v>
      </c>
      <c r="J149" s="257">
        <v>1322.1833333333334</v>
      </c>
      <c r="K149" s="257">
        <v>1343.7666666666669</v>
      </c>
      <c r="L149" s="257">
        <v>1355.9333333333334</v>
      </c>
      <c r="M149" s="258">
        <v>1331.6</v>
      </c>
      <c r="N149" s="258">
        <v>1297.8499999999999</v>
      </c>
      <c r="O149" s="258">
        <v>6660500</v>
      </c>
      <c r="P149" s="259">
        <v>1.4500479795287345E-2</v>
      </c>
    </row>
    <row r="150" spans="1:16" ht="12.75" customHeight="1">
      <c r="A150" s="250">
        <v>140</v>
      </c>
      <c r="B150" s="263" t="s">
        <v>87</v>
      </c>
      <c r="C150" s="260" t="s">
        <v>193</v>
      </c>
      <c r="D150" s="256">
        <v>45351</v>
      </c>
      <c r="E150" s="255">
        <v>7853.75</v>
      </c>
      <c r="F150" s="255">
        <v>7895.3499999999995</v>
      </c>
      <c r="G150" s="257">
        <v>7727.7999999999993</v>
      </c>
      <c r="H150" s="257">
        <v>7601.8499999999995</v>
      </c>
      <c r="I150" s="257">
        <v>7434.2999999999993</v>
      </c>
      <c r="J150" s="257">
        <v>8021.2999999999993</v>
      </c>
      <c r="K150" s="257">
        <v>8188.85</v>
      </c>
      <c r="L150" s="257">
        <v>8314.7999999999993</v>
      </c>
      <c r="M150" s="258">
        <v>8062.9</v>
      </c>
      <c r="N150" s="258">
        <v>7769.4</v>
      </c>
      <c r="O150" s="258">
        <v>923000</v>
      </c>
      <c r="P150" s="259">
        <v>1.9889502762430938E-2</v>
      </c>
    </row>
    <row r="151" spans="1:16" ht="12.75" customHeight="1">
      <c r="A151" s="250">
        <v>141</v>
      </c>
      <c r="B151" s="263" t="s">
        <v>84</v>
      </c>
      <c r="C151" s="262" t="s">
        <v>194</v>
      </c>
      <c r="D151" s="256">
        <v>45351</v>
      </c>
      <c r="E151" s="255">
        <v>274.8</v>
      </c>
      <c r="F151" s="255">
        <v>275.63333333333333</v>
      </c>
      <c r="G151" s="257">
        <v>271.76666666666665</v>
      </c>
      <c r="H151" s="257">
        <v>268.73333333333335</v>
      </c>
      <c r="I151" s="257">
        <v>264.86666666666667</v>
      </c>
      <c r="J151" s="257">
        <v>278.66666666666663</v>
      </c>
      <c r="K151" s="257">
        <v>282.5333333333333</v>
      </c>
      <c r="L151" s="257">
        <v>285.56666666666661</v>
      </c>
      <c r="M151" s="258">
        <v>279.5</v>
      </c>
      <c r="N151" s="258">
        <v>272.60000000000002</v>
      </c>
      <c r="O151" s="258">
        <v>101597650</v>
      </c>
      <c r="P151" s="259">
        <v>-1.4931501735787077E-2</v>
      </c>
    </row>
    <row r="152" spans="1:16" ht="12.75" customHeight="1">
      <c r="A152" s="250">
        <v>142</v>
      </c>
      <c r="B152" s="263" t="s">
        <v>47</v>
      </c>
      <c r="C152" s="255" t="s">
        <v>195</v>
      </c>
      <c r="D152" s="256">
        <v>45351</v>
      </c>
      <c r="E152" s="255">
        <v>36804.5</v>
      </c>
      <c r="F152" s="255">
        <v>36739.133333333331</v>
      </c>
      <c r="G152" s="257">
        <v>36484.266666666663</v>
      </c>
      <c r="H152" s="257">
        <v>36164.033333333333</v>
      </c>
      <c r="I152" s="257">
        <v>35909.166666666664</v>
      </c>
      <c r="J152" s="257">
        <v>37059.366666666661</v>
      </c>
      <c r="K152" s="257">
        <v>37314.23333333333</v>
      </c>
      <c r="L152" s="257">
        <v>37634.46666666666</v>
      </c>
      <c r="M152" s="258">
        <v>36994</v>
      </c>
      <c r="N152" s="258">
        <v>36418.9</v>
      </c>
      <c r="O152" s="258">
        <v>153480</v>
      </c>
      <c r="P152" s="259">
        <v>-5.0658749304138058E-2</v>
      </c>
    </row>
    <row r="153" spans="1:16" ht="12.75" customHeight="1">
      <c r="A153" s="250">
        <v>143</v>
      </c>
      <c r="B153" s="263" t="s">
        <v>43</v>
      </c>
      <c r="C153" s="255" t="s">
        <v>196</v>
      </c>
      <c r="D153" s="256">
        <v>45351</v>
      </c>
      <c r="E153" s="255">
        <v>890.6</v>
      </c>
      <c r="F153" s="255">
        <v>893.90000000000009</v>
      </c>
      <c r="G153" s="257">
        <v>883.60000000000014</v>
      </c>
      <c r="H153" s="257">
        <v>876.6</v>
      </c>
      <c r="I153" s="257">
        <v>866.30000000000007</v>
      </c>
      <c r="J153" s="257">
        <v>900.9000000000002</v>
      </c>
      <c r="K153" s="257">
        <v>911.20000000000016</v>
      </c>
      <c r="L153" s="257">
        <v>918.20000000000027</v>
      </c>
      <c r="M153" s="258">
        <v>904.2</v>
      </c>
      <c r="N153" s="258">
        <v>886.9</v>
      </c>
      <c r="O153" s="258">
        <v>12205500</v>
      </c>
      <c r="P153" s="259">
        <v>1.1309967685806612E-2</v>
      </c>
    </row>
    <row r="154" spans="1:16" ht="12.75" customHeight="1">
      <c r="A154" s="250">
        <v>144</v>
      </c>
      <c r="B154" s="263" t="s">
        <v>87</v>
      </c>
      <c r="C154" s="255" t="s">
        <v>197</v>
      </c>
      <c r="D154" s="256">
        <v>45351</v>
      </c>
      <c r="E154" s="255">
        <v>8765.2999999999993</v>
      </c>
      <c r="F154" s="255">
        <v>8815.6166666666668</v>
      </c>
      <c r="G154" s="257">
        <v>8699.8333333333339</v>
      </c>
      <c r="H154" s="257">
        <v>8634.3666666666668</v>
      </c>
      <c r="I154" s="257">
        <v>8518.5833333333339</v>
      </c>
      <c r="J154" s="257">
        <v>8881.0833333333339</v>
      </c>
      <c r="K154" s="257">
        <v>8996.8666666666668</v>
      </c>
      <c r="L154" s="257">
        <v>9062.3333333333339</v>
      </c>
      <c r="M154" s="258">
        <v>8931.4</v>
      </c>
      <c r="N154" s="258">
        <v>8750.15</v>
      </c>
      <c r="O154" s="258">
        <v>1662900</v>
      </c>
      <c r="P154" s="259">
        <v>-1.2471049349723855E-2</v>
      </c>
    </row>
    <row r="155" spans="1:16" ht="12.75" customHeight="1">
      <c r="A155" s="250">
        <v>145</v>
      </c>
      <c r="B155" s="263" t="s">
        <v>84</v>
      </c>
      <c r="C155" s="260" t="s">
        <v>198</v>
      </c>
      <c r="D155" s="256">
        <v>45351</v>
      </c>
      <c r="E155" s="255">
        <v>283.55</v>
      </c>
      <c r="F155" s="255">
        <v>282.56666666666666</v>
      </c>
      <c r="G155" s="257">
        <v>278.18333333333334</v>
      </c>
      <c r="H155" s="257">
        <v>272.81666666666666</v>
      </c>
      <c r="I155" s="257">
        <v>268.43333333333334</v>
      </c>
      <c r="J155" s="257">
        <v>287.93333333333334</v>
      </c>
      <c r="K155" s="257">
        <v>292.31666666666666</v>
      </c>
      <c r="L155" s="257">
        <v>297.68333333333334</v>
      </c>
      <c r="M155" s="258">
        <v>286.95</v>
      </c>
      <c r="N155" s="258">
        <v>277.2</v>
      </c>
      <c r="O155" s="258">
        <v>37620000</v>
      </c>
      <c r="P155" s="259">
        <v>2.1255802589787442E-2</v>
      </c>
    </row>
    <row r="156" spans="1:16" ht="12.75" customHeight="1">
      <c r="A156" s="250">
        <v>146</v>
      </c>
      <c r="B156" s="263" t="s">
        <v>68</v>
      </c>
      <c r="C156" s="255" t="s">
        <v>199</v>
      </c>
      <c r="D156" s="256">
        <v>45351</v>
      </c>
      <c r="E156" s="255">
        <v>428.45</v>
      </c>
      <c r="F156" s="255">
        <v>432</v>
      </c>
      <c r="G156" s="257">
        <v>423.55</v>
      </c>
      <c r="H156" s="257">
        <v>418.65000000000003</v>
      </c>
      <c r="I156" s="257">
        <v>410.20000000000005</v>
      </c>
      <c r="J156" s="257">
        <v>436.9</v>
      </c>
      <c r="K156" s="257">
        <v>445.35</v>
      </c>
      <c r="L156" s="257">
        <v>450.24999999999994</v>
      </c>
      <c r="M156" s="258">
        <v>440.45</v>
      </c>
      <c r="N156" s="258">
        <v>427.1</v>
      </c>
      <c r="O156" s="258">
        <v>78414500</v>
      </c>
      <c r="P156" s="259">
        <v>-1.2589050453791354E-2</v>
      </c>
    </row>
    <row r="157" spans="1:16" ht="12.75" customHeight="1">
      <c r="A157" s="250">
        <v>147</v>
      </c>
      <c r="B157" s="263" t="s">
        <v>59</v>
      </c>
      <c r="C157" s="255" t="s">
        <v>200</v>
      </c>
      <c r="D157" s="256">
        <v>45351</v>
      </c>
      <c r="E157" s="255">
        <v>2712.25</v>
      </c>
      <c r="F157" s="255">
        <v>2714.3666666666668</v>
      </c>
      <c r="G157" s="257">
        <v>2698.7333333333336</v>
      </c>
      <c r="H157" s="257">
        <v>2685.2166666666667</v>
      </c>
      <c r="I157" s="257">
        <v>2669.5833333333335</v>
      </c>
      <c r="J157" s="257">
        <v>2727.8833333333337</v>
      </c>
      <c r="K157" s="257">
        <v>2743.5166666666669</v>
      </c>
      <c r="L157" s="257">
        <v>2757.0333333333338</v>
      </c>
      <c r="M157" s="258">
        <v>2730</v>
      </c>
      <c r="N157" s="258">
        <v>2700.85</v>
      </c>
      <c r="O157" s="258">
        <v>3103500</v>
      </c>
      <c r="P157" s="259">
        <v>-2.4286724829049752E-2</v>
      </c>
    </row>
    <row r="158" spans="1:16" ht="12.75" customHeight="1">
      <c r="A158" s="250">
        <v>148</v>
      </c>
      <c r="B158" s="263" t="s">
        <v>39</v>
      </c>
      <c r="C158" s="255" t="s">
        <v>201</v>
      </c>
      <c r="D158" s="256">
        <v>45351</v>
      </c>
      <c r="E158" s="255">
        <v>3663.55</v>
      </c>
      <c r="F158" s="255">
        <v>3652.0499999999997</v>
      </c>
      <c r="G158" s="257">
        <v>3629.0999999999995</v>
      </c>
      <c r="H158" s="257">
        <v>3594.6499999999996</v>
      </c>
      <c r="I158" s="257">
        <v>3571.6999999999994</v>
      </c>
      <c r="J158" s="257">
        <v>3686.4999999999995</v>
      </c>
      <c r="K158" s="257">
        <v>3709.4499999999994</v>
      </c>
      <c r="L158" s="257">
        <v>3743.8999999999996</v>
      </c>
      <c r="M158" s="258">
        <v>3675</v>
      </c>
      <c r="N158" s="258">
        <v>3617.6</v>
      </c>
      <c r="O158" s="258">
        <v>2687500</v>
      </c>
      <c r="P158" s="259">
        <v>-2.3969493372071909E-2</v>
      </c>
    </row>
    <row r="159" spans="1:16" ht="12.75" customHeight="1">
      <c r="A159" s="250">
        <v>149</v>
      </c>
      <c r="B159" s="263" t="s">
        <v>63</v>
      </c>
      <c r="C159" s="255" t="s">
        <v>202</v>
      </c>
      <c r="D159" s="256">
        <v>45351</v>
      </c>
      <c r="E159" s="255">
        <v>128.6</v>
      </c>
      <c r="F159" s="255">
        <v>129.43333333333334</v>
      </c>
      <c r="G159" s="257">
        <v>127.36666666666667</v>
      </c>
      <c r="H159" s="257">
        <v>126.13333333333333</v>
      </c>
      <c r="I159" s="257">
        <v>124.06666666666666</v>
      </c>
      <c r="J159" s="257">
        <v>130.66666666666669</v>
      </c>
      <c r="K159" s="257">
        <v>132.73333333333335</v>
      </c>
      <c r="L159" s="257">
        <v>133.9666666666667</v>
      </c>
      <c r="M159" s="258">
        <v>131.5</v>
      </c>
      <c r="N159" s="258">
        <v>128.19999999999999</v>
      </c>
      <c r="O159" s="258">
        <v>249904000</v>
      </c>
      <c r="P159" s="259">
        <v>2.614808488272781E-2</v>
      </c>
    </row>
    <row r="160" spans="1:16" ht="12.75" customHeight="1">
      <c r="A160" s="250">
        <v>150</v>
      </c>
      <c r="B160" s="263" t="s">
        <v>45</v>
      </c>
      <c r="C160" s="255" t="s">
        <v>203</v>
      </c>
      <c r="D160" s="256">
        <v>45351</v>
      </c>
      <c r="E160" s="255">
        <v>4773.25</v>
      </c>
      <c r="F160" s="255">
        <v>4748.4333333333334</v>
      </c>
      <c r="G160" s="257">
        <v>4667.416666666667</v>
      </c>
      <c r="H160" s="257">
        <v>4561.5833333333339</v>
      </c>
      <c r="I160" s="257">
        <v>4480.5666666666675</v>
      </c>
      <c r="J160" s="257">
        <v>4854.2666666666664</v>
      </c>
      <c r="K160" s="257">
        <v>4935.2833333333328</v>
      </c>
      <c r="L160" s="257">
        <v>5041.1166666666659</v>
      </c>
      <c r="M160" s="258">
        <v>4829.45</v>
      </c>
      <c r="N160" s="258">
        <v>4642.6000000000004</v>
      </c>
      <c r="O160" s="258">
        <v>2729900</v>
      </c>
      <c r="P160" s="259">
        <v>-5.5038249852885184E-2</v>
      </c>
    </row>
    <row r="161" spans="1:16" ht="12.75" customHeight="1">
      <c r="A161" s="250">
        <v>151</v>
      </c>
      <c r="B161" s="263" t="s">
        <v>190</v>
      </c>
      <c r="C161" s="262" t="s">
        <v>204</v>
      </c>
      <c r="D161" s="256">
        <v>45351</v>
      </c>
      <c r="E161" s="255">
        <v>276.5</v>
      </c>
      <c r="F161" s="255">
        <v>276.40000000000003</v>
      </c>
      <c r="G161" s="257">
        <v>274.30000000000007</v>
      </c>
      <c r="H161" s="257">
        <v>272.10000000000002</v>
      </c>
      <c r="I161" s="257">
        <v>270.00000000000006</v>
      </c>
      <c r="J161" s="257">
        <v>278.60000000000008</v>
      </c>
      <c r="K161" s="257">
        <v>280.7000000000001</v>
      </c>
      <c r="L161" s="257">
        <v>282.90000000000009</v>
      </c>
      <c r="M161" s="258">
        <v>278.5</v>
      </c>
      <c r="N161" s="258">
        <v>274.2</v>
      </c>
      <c r="O161" s="258">
        <v>61066800</v>
      </c>
      <c r="P161" s="259">
        <v>-1.5153274500696702E-2</v>
      </c>
    </row>
    <row r="162" spans="1:16" ht="12.75" customHeight="1">
      <c r="A162" s="250">
        <v>152</v>
      </c>
      <c r="B162" s="263" t="s">
        <v>205</v>
      </c>
      <c r="C162" s="255" t="s">
        <v>206</v>
      </c>
      <c r="D162" s="256">
        <v>45351</v>
      </c>
      <c r="E162" s="255">
        <v>1382.85</v>
      </c>
      <c r="F162" s="255">
        <v>1384.6333333333332</v>
      </c>
      <c r="G162" s="257">
        <v>1375.0666666666664</v>
      </c>
      <c r="H162" s="257">
        <v>1367.2833333333331</v>
      </c>
      <c r="I162" s="257">
        <v>1357.7166666666662</v>
      </c>
      <c r="J162" s="257">
        <v>1392.4166666666665</v>
      </c>
      <c r="K162" s="257">
        <v>1401.9833333333331</v>
      </c>
      <c r="L162" s="257">
        <v>1409.7666666666667</v>
      </c>
      <c r="M162" s="258">
        <v>1394.2</v>
      </c>
      <c r="N162" s="258">
        <v>1376.85</v>
      </c>
      <c r="O162" s="258">
        <v>6917372</v>
      </c>
      <c r="P162" s="259">
        <v>6.7527544129842437E-3</v>
      </c>
    </row>
    <row r="163" spans="1:16" ht="12.75" customHeight="1">
      <c r="A163" s="250">
        <v>153</v>
      </c>
      <c r="B163" s="263" t="s">
        <v>49</v>
      </c>
      <c r="C163" s="255" t="s">
        <v>208</v>
      </c>
      <c r="D163" s="256">
        <v>45351</v>
      </c>
      <c r="E163" s="255">
        <v>881.4</v>
      </c>
      <c r="F163" s="255">
        <v>879.73333333333323</v>
      </c>
      <c r="G163" s="257">
        <v>874.66666666666652</v>
      </c>
      <c r="H163" s="257">
        <v>867.93333333333328</v>
      </c>
      <c r="I163" s="257">
        <v>862.86666666666656</v>
      </c>
      <c r="J163" s="257">
        <v>886.46666666666647</v>
      </c>
      <c r="K163" s="257">
        <v>891.5333333333333</v>
      </c>
      <c r="L163" s="257">
        <v>898.26666666666642</v>
      </c>
      <c r="M163" s="258">
        <v>884.8</v>
      </c>
      <c r="N163" s="258">
        <v>873</v>
      </c>
      <c r="O163" s="258">
        <v>3280150</v>
      </c>
      <c r="P163" s="259">
        <v>1.419185282522996E-2</v>
      </c>
    </row>
    <row r="164" spans="1:16" ht="12.75" customHeight="1">
      <c r="A164" s="250">
        <v>154</v>
      </c>
      <c r="B164" s="263" t="s">
        <v>63</v>
      </c>
      <c r="C164" s="255" t="s">
        <v>209</v>
      </c>
      <c r="D164" s="256">
        <v>45351</v>
      </c>
      <c r="E164" s="255">
        <v>261.14999999999998</v>
      </c>
      <c r="F164" s="255">
        <v>262.2833333333333</v>
      </c>
      <c r="G164" s="257">
        <v>258.61666666666662</v>
      </c>
      <c r="H164" s="257">
        <v>256.08333333333331</v>
      </c>
      <c r="I164" s="257">
        <v>252.41666666666663</v>
      </c>
      <c r="J164" s="257">
        <v>264.81666666666661</v>
      </c>
      <c r="K164" s="257">
        <v>268.48333333333335</v>
      </c>
      <c r="L164" s="257">
        <v>271.01666666666659</v>
      </c>
      <c r="M164" s="258">
        <v>265.95</v>
      </c>
      <c r="N164" s="258">
        <v>259.75</v>
      </c>
      <c r="O164" s="258">
        <v>70052500</v>
      </c>
      <c r="P164" s="259">
        <v>6.4652850113142485E-3</v>
      </c>
    </row>
    <row r="165" spans="1:16" ht="12.75" customHeight="1">
      <c r="A165" s="250">
        <v>155</v>
      </c>
      <c r="B165" s="263" t="s">
        <v>190</v>
      </c>
      <c r="C165" s="255" t="s">
        <v>210</v>
      </c>
      <c r="D165" s="256">
        <v>45351</v>
      </c>
      <c r="E165" s="255">
        <v>469.75</v>
      </c>
      <c r="F165" s="255">
        <v>473.36666666666662</v>
      </c>
      <c r="G165" s="257">
        <v>464.48333333333323</v>
      </c>
      <c r="H165" s="257">
        <v>459.21666666666664</v>
      </c>
      <c r="I165" s="257">
        <v>450.33333333333326</v>
      </c>
      <c r="J165" s="257">
        <v>478.63333333333321</v>
      </c>
      <c r="K165" s="257">
        <v>487.51666666666654</v>
      </c>
      <c r="L165" s="257">
        <v>492.78333333333319</v>
      </c>
      <c r="M165" s="258">
        <v>482.25</v>
      </c>
      <c r="N165" s="258">
        <v>468.1</v>
      </c>
      <c r="O165" s="258">
        <v>44356000</v>
      </c>
      <c r="P165" s="259">
        <v>1.8413922946227672E-2</v>
      </c>
    </row>
    <row r="166" spans="1:16" ht="12.75" customHeight="1">
      <c r="A166" s="250">
        <v>156</v>
      </c>
      <c r="B166" s="263" t="s">
        <v>84</v>
      </c>
      <c r="C166" s="255" t="s">
        <v>211</v>
      </c>
      <c r="D166" s="256">
        <v>45351</v>
      </c>
      <c r="E166" s="255">
        <v>2956.15</v>
      </c>
      <c r="F166" s="255">
        <v>2947.35</v>
      </c>
      <c r="G166" s="257">
        <v>2925.2</v>
      </c>
      <c r="H166" s="257">
        <v>2894.25</v>
      </c>
      <c r="I166" s="257">
        <v>2872.1</v>
      </c>
      <c r="J166" s="257">
        <v>2978.2999999999997</v>
      </c>
      <c r="K166" s="257">
        <v>3000.4500000000003</v>
      </c>
      <c r="L166" s="257">
        <v>3031.3999999999996</v>
      </c>
      <c r="M166" s="258">
        <v>2969.5</v>
      </c>
      <c r="N166" s="258">
        <v>2916.4</v>
      </c>
      <c r="O166" s="258">
        <v>36026000</v>
      </c>
      <c r="P166" s="259">
        <v>5.8352179132814029E-3</v>
      </c>
    </row>
    <row r="167" spans="1:16" ht="12.75" customHeight="1">
      <c r="A167" s="250">
        <v>157</v>
      </c>
      <c r="B167" s="263" t="s">
        <v>132</v>
      </c>
      <c r="C167" s="255" t="s">
        <v>212</v>
      </c>
      <c r="D167" s="256">
        <v>45351</v>
      </c>
      <c r="E167" s="255">
        <v>128.4</v>
      </c>
      <c r="F167" s="255">
        <v>127.46666666666668</v>
      </c>
      <c r="G167" s="257">
        <v>125.13333333333335</v>
      </c>
      <c r="H167" s="257">
        <v>121.86666666666667</v>
      </c>
      <c r="I167" s="257">
        <v>119.53333333333335</v>
      </c>
      <c r="J167" s="257">
        <v>130.73333333333335</v>
      </c>
      <c r="K167" s="257">
        <v>133.06666666666672</v>
      </c>
      <c r="L167" s="257">
        <v>136.33333333333337</v>
      </c>
      <c r="M167" s="258">
        <v>129.80000000000001</v>
      </c>
      <c r="N167" s="258">
        <v>124.2</v>
      </c>
      <c r="O167" s="258">
        <v>131896000</v>
      </c>
      <c r="P167" s="259">
        <v>-2.5014784151389712E-2</v>
      </c>
    </row>
    <row r="168" spans="1:16" ht="12.75" customHeight="1">
      <c r="A168" s="250">
        <v>158</v>
      </c>
      <c r="B168" s="263" t="s">
        <v>63</v>
      </c>
      <c r="C168" s="255" t="s">
        <v>213</v>
      </c>
      <c r="D168" s="256">
        <v>45351</v>
      </c>
      <c r="E168" s="255">
        <v>729.9</v>
      </c>
      <c r="F168" s="255">
        <v>730.51666666666677</v>
      </c>
      <c r="G168" s="257">
        <v>716.03333333333353</v>
      </c>
      <c r="H168" s="257">
        <v>702.16666666666674</v>
      </c>
      <c r="I168" s="257">
        <v>687.68333333333351</v>
      </c>
      <c r="J168" s="257">
        <v>744.38333333333355</v>
      </c>
      <c r="K168" s="257">
        <v>758.8666666666669</v>
      </c>
      <c r="L168" s="257">
        <v>772.73333333333358</v>
      </c>
      <c r="M168" s="258">
        <v>745</v>
      </c>
      <c r="N168" s="258">
        <v>716.65</v>
      </c>
      <c r="O168" s="258">
        <v>25004800</v>
      </c>
      <c r="P168" s="259">
        <v>-1.6859587317564168E-2</v>
      </c>
    </row>
    <row r="169" spans="1:16" ht="12.75" customHeight="1">
      <c r="A169" s="250">
        <v>159</v>
      </c>
      <c r="B169" s="263" t="s">
        <v>68</v>
      </c>
      <c r="C169" s="260" t="s">
        <v>214</v>
      </c>
      <c r="D169" s="256">
        <v>45351</v>
      </c>
      <c r="E169" s="255">
        <v>1494</v>
      </c>
      <c r="F169" s="255">
        <v>1502.5</v>
      </c>
      <c r="G169" s="257">
        <v>1482.6</v>
      </c>
      <c r="H169" s="257">
        <v>1471.1999999999998</v>
      </c>
      <c r="I169" s="257">
        <v>1451.2999999999997</v>
      </c>
      <c r="J169" s="257">
        <v>1513.9</v>
      </c>
      <c r="K169" s="257">
        <v>1533.8000000000002</v>
      </c>
      <c r="L169" s="257">
        <v>1545.2000000000003</v>
      </c>
      <c r="M169" s="258">
        <v>1522.4</v>
      </c>
      <c r="N169" s="258">
        <v>1491.1</v>
      </c>
      <c r="O169" s="258">
        <v>8163750</v>
      </c>
      <c r="P169" s="259">
        <v>7.8470226889923708E-2</v>
      </c>
    </row>
    <row r="170" spans="1:16" ht="12.75" customHeight="1">
      <c r="A170" s="250">
        <v>160</v>
      </c>
      <c r="B170" s="263" t="s">
        <v>63</v>
      </c>
      <c r="C170" s="255" t="s">
        <v>215</v>
      </c>
      <c r="D170" s="256">
        <v>45351</v>
      </c>
      <c r="E170" s="255">
        <v>759.95</v>
      </c>
      <c r="F170" s="255">
        <v>759.03333333333342</v>
      </c>
      <c r="G170" s="257">
        <v>752.21666666666681</v>
      </c>
      <c r="H170" s="257">
        <v>744.48333333333335</v>
      </c>
      <c r="I170" s="257">
        <v>737.66666666666674</v>
      </c>
      <c r="J170" s="257">
        <v>766.76666666666688</v>
      </c>
      <c r="K170" s="257">
        <v>773.58333333333348</v>
      </c>
      <c r="L170" s="257">
        <v>781.31666666666695</v>
      </c>
      <c r="M170" s="258">
        <v>765.85</v>
      </c>
      <c r="N170" s="258">
        <v>751.3</v>
      </c>
      <c r="O170" s="258">
        <v>107302500</v>
      </c>
      <c r="P170" s="259">
        <v>-5.3092646668436425E-4</v>
      </c>
    </row>
    <row r="171" spans="1:16" ht="12.75" customHeight="1">
      <c r="A171" s="250">
        <v>161</v>
      </c>
      <c r="B171" s="263" t="s">
        <v>49</v>
      </c>
      <c r="C171" s="255" t="s">
        <v>216</v>
      </c>
      <c r="D171" s="256">
        <v>45351</v>
      </c>
      <c r="E171" s="255">
        <v>26849.25</v>
      </c>
      <c r="F171" s="255">
        <v>26722.983333333334</v>
      </c>
      <c r="G171" s="257">
        <v>26463.866666666669</v>
      </c>
      <c r="H171" s="257">
        <v>26078.483333333334</v>
      </c>
      <c r="I171" s="257">
        <v>25819.366666666669</v>
      </c>
      <c r="J171" s="257">
        <v>27108.366666666669</v>
      </c>
      <c r="K171" s="257">
        <v>27367.48333333333</v>
      </c>
      <c r="L171" s="257">
        <v>27752.866666666669</v>
      </c>
      <c r="M171" s="258">
        <v>26982.1</v>
      </c>
      <c r="N171" s="258">
        <v>26337.599999999999</v>
      </c>
      <c r="O171" s="258">
        <v>237350</v>
      </c>
      <c r="P171" s="259">
        <v>6.0400551022570734E-3</v>
      </c>
    </row>
    <row r="172" spans="1:16" ht="12.75" customHeight="1">
      <c r="A172" s="250">
        <v>162</v>
      </c>
      <c r="B172" s="263" t="s">
        <v>41</v>
      </c>
      <c r="C172" s="255" t="s">
        <v>217</v>
      </c>
      <c r="D172" s="256">
        <v>45351</v>
      </c>
      <c r="E172" s="255">
        <v>4427.1000000000004</v>
      </c>
      <c r="F172" s="255">
        <v>4425.7333333333336</v>
      </c>
      <c r="G172" s="257">
        <v>4386.916666666667</v>
      </c>
      <c r="H172" s="257">
        <v>4346.7333333333336</v>
      </c>
      <c r="I172" s="257">
        <v>4307.916666666667</v>
      </c>
      <c r="J172" s="257">
        <v>4465.916666666667</v>
      </c>
      <c r="K172" s="257">
        <v>4504.7333333333327</v>
      </c>
      <c r="L172" s="257">
        <v>4544.916666666667</v>
      </c>
      <c r="M172" s="258">
        <v>4464.55</v>
      </c>
      <c r="N172" s="258">
        <v>4385.55</v>
      </c>
      <c r="O172" s="258">
        <v>1261500</v>
      </c>
      <c r="P172" s="259">
        <v>2.6235509456985967E-2</v>
      </c>
    </row>
    <row r="173" spans="1:16" ht="12.75" customHeight="1">
      <c r="A173" s="250">
        <v>163</v>
      </c>
      <c r="B173" s="263" t="s">
        <v>47</v>
      </c>
      <c r="C173" s="255" t="s">
        <v>218</v>
      </c>
      <c r="D173" s="256">
        <v>45351</v>
      </c>
      <c r="E173" s="255">
        <v>2350.5500000000002</v>
      </c>
      <c r="F173" s="255">
        <v>2363.4500000000003</v>
      </c>
      <c r="G173" s="257">
        <v>2335.0000000000005</v>
      </c>
      <c r="H173" s="257">
        <v>2319.4500000000003</v>
      </c>
      <c r="I173" s="257">
        <v>2291.0000000000005</v>
      </c>
      <c r="J173" s="257">
        <v>2379.0000000000005</v>
      </c>
      <c r="K173" s="257">
        <v>2407.4500000000003</v>
      </c>
      <c r="L173" s="257">
        <v>2423.0000000000005</v>
      </c>
      <c r="M173" s="258">
        <v>2391.9</v>
      </c>
      <c r="N173" s="258">
        <v>2347.9</v>
      </c>
      <c r="O173" s="258">
        <v>4054125</v>
      </c>
      <c r="P173" s="259">
        <v>9.8075845320381091E-3</v>
      </c>
    </row>
    <row r="174" spans="1:16" ht="12.75" customHeight="1">
      <c r="A174" s="250">
        <v>164</v>
      </c>
      <c r="B174" s="263" t="s">
        <v>68</v>
      </c>
      <c r="C174" s="255" t="s">
        <v>219</v>
      </c>
      <c r="D174" s="256">
        <v>45351</v>
      </c>
      <c r="E174" s="255">
        <v>2440.5</v>
      </c>
      <c r="F174" s="255">
        <v>2438.9166666666665</v>
      </c>
      <c r="G174" s="257">
        <v>2417.7333333333331</v>
      </c>
      <c r="H174" s="257">
        <v>2394.9666666666667</v>
      </c>
      <c r="I174" s="257">
        <v>2373.7833333333333</v>
      </c>
      <c r="J174" s="257">
        <v>2461.6833333333329</v>
      </c>
      <c r="K174" s="257">
        <v>2482.8666666666663</v>
      </c>
      <c r="L174" s="257">
        <v>2505.6333333333328</v>
      </c>
      <c r="M174" s="258">
        <v>2460.1</v>
      </c>
      <c r="N174" s="258">
        <v>2416.15</v>
      </c>
      <c r="O174" s="258">
        <v>6822300</v>
      </c>
      <c r="P174" s="259">
        <v>-1.9868976812343765E-2</v>
      </c>
    </row>
    <row r="175" spans="1:16" ht="12.75" customHeight="1">
      <c r="A175" s="250">
        <v>165</v>
      </c>
      <c r="B175" s="263" t="s">
        <v>43</v>
      </c>
      <c r="C175" s="255" t="s">
        <v>220</v>
      </c>
      <c r="D175" s="256">
        <v>45351</v>
      </c>
      <c r="E175" s="255">
        <v>1530</v>
      </c>
      <c r="F175" s="255">
        <v>1524.1333333333332</v>
      </c>
      <c r="G175" s="257">
        <v>1515.3166666666664</v>
      </c>
      <c r="H175" s="257">
        <v>1500.6333333333332</v>
      </c>
      <c r="I175" s="257">
        <v>1491.8166666666664</v>
      </c>
      <c r="J175" s="257">
        <v>1538.8166666666664</v>
      </c>
      <c r="K175" s="257">
        <v>1547.633333333333</v>
      </c>
      <c r="L175" s="257">
        <v>1562.3166666666664</v>
      </c>
      <c r="M175" s="258">
        <v>1532.95</v>
      </c>
      <c r="N175" s="258">
        <v>1509.45</v>
      </c>
      <c r="O175" s="258">
        <v>18146100</v>
      </c>
      <c r="P175" s="259">
        <v>6.9139638764808701E-3</v>
      </c>
    </row>
    <row r="176" spans="1:16" ht="12.75" customHeight="1">
      <c r="A176" s="250">
        <v>166</v>
      </c>
      <c r="B176" s="263" t="s">
        <v>205</v>
      </c>
      <c r="C176" s="255" t="s">
        <v>221</v>
      </c>
      <c r="D176" s="256">
        <v>45351</v>
      </c>
      <c r="E176" s="255">
        <v>618.15</v>
      </c>
      <c r="F176" s="255">
        <v>620.16666666666663</v>
      </c>
      <c r="G176" s="257">
        <v>614.73333333333323</v>
      </c>
      <c r="H176" s="257">
        <v>611.31666666666661</v>
      </c>
      <c r="I176" s="257">
        <v>605.88333333333321</v>
      </c>
      <c r="J176" s="257">
        <v>623.58333333333326</v>
      </c>
      <c r="K176" s="257">
        <v>629.01666666666665</v>
      </c>
      <c r="L176" s="257">
        <v>632.43333333333328</v>
      </c>
      <c r="M176" s="258">
        <v>625.6</v>
      </c>
      <c r="N176" s="258">
        <v>616.75</v>
      </c>
      <c r="O176" s="258">
        <v>6585000</v>
      </c>
      <c r="P176" s="259">
        <v>3.1000469704086424E-2</v>
      </c>
    </row>
    <row r="177" spans="1:16" ht="12.75" customHeight="1">
      <c r="A177" s="250">
        <v>167</v>
      </c>
      <c r="B177" s="263" t="s">
        <v>43</v>
      </c>
      <c r="C177" s="255" t="s">
        <v>222</v>
      </c>
      <c r="D177" s="256">
        <v>45351</v>
      </c>
      <c r="E177" s="255">
        <v>764.45</v>
      </c>
      <c r="F177" s="255">
        <v>767.25</v>
      </c>
      <c r="G177" s="257">
        <v>760.5</v>
      </c>
      <c r="H177" s="257">
        <v>756.55</v>
      </c>
      <c r="I177" s="257">
        <v>749.8</v>
      </c>
      <c r="J177" s="257">
        <v>771.2</v>
      </c>
      <c r="K177" s="257">
        <v>777.95</v>
      </c>
      <c r="L177" s="257">
        <v>781.90000000000009</v>
      </c>
      <c r="M177" s="258">
        <v>774</v>
      </c>
      <c r="N177" s="258">
        <v>763.3</v>
      </c>
      <c r="O177" s="258">
        <v>5450000</v>
      </c>
      <c r="P177" s="259">
        <v>-8.1892629663330302E-3</v>
      </c>
    </row>
    <row r="178" spans="1:16" ht="12.75" customHeight="1">
      <c r="A178" s="250">
        <v>168</v>
      </c>
      <c r="B178" s="263" t="s">
        <v>39</v>
      </c>
      <c r="C178" s="262" t="s">
        <v>223</v>
      </c>
      <c r="D178" s="256">
        <v>45351</v>
      </c>
      <c r="E178" s="255">
        <v>977.2</v>
      </c>
      <c r="F178" s="255">
        <v>977.81666666666661</v>
      </c>
      <c r="G178" s="257">
        <v>971.83333333333326</v>
      </c>
      <c r="H178" s="257">
        <v>966.4666666666667</v>
      </c>
      <c r="I178" s="257">
        <v>960.48333333333335</v>
      </c>
      <c r="J178" s="257">
        <v>983.18333333333317</v>
      </c>
      <c r="K178" s="257">
        <v>989.16666666666652</v>
      </c>
      <c r="L178" s="257">
        <v>994.53333333333308</v>
      </c>
      <c r="M178" s="258">
        <v>983.8</v>
      </c>
      <c r="N178" s="258">
        <v>972.45</v>
      </c>
      <c r="O178" s="258">
        <v>14869250</v>
      </c>
      <c r="P178" s="259">
        <v>2.7712308978940167E-2</v>
      </c>
    </row>
    <row r="179" spans="1:16" ht="12.75" customHeight="1">
      <c r="A179" s="250">
        <v>169</v>
      </c>
      <c r="B179" s="263" t="s">
        <v>79</v>
      </c>
      <c r="C179" s="255" t="s">
        <v>224</v>
      </c>
      <c r="D179" s="256">
        <v>45351</v>
      </c>
      <c r="E179" s="255">
        <v>1820.1</v>
      </c>
      <c r="F179" s="255">
        <v>1824.3166666666668</v>
      </c>
      <c r="G179" s="257">
        <v>1806.1833333333336</v>
      </c>
      <c r="H179" s="257">
        <v>1792.2666666666669</v>
      </c>
      <c r="I179" s="257">
        <v>1774.1333333333337</v>
      </c>
      <c r="J179" s="257">
        <v>1838.2333333333336</v>
      </c>
      <c r="K179" s="257">
        <v>1856.3666666666668</v>
      </c>
      <c r="L179" s="257">
        <v>1870.2833333333335</v>
      </c>
      <c r="M179" s="258">
        <v>1842.45</v>
      </c>
      <c r="N179" s="258">
        <v>1810.4</v>
      </c>
      <c r="O179" s="258">
        <v>7624000</v>
      </c>
      <c r="P179" s="259">
        <v>5.354798590478823E-2</v>
      </c>
    </row>
    <row r="180" spans="1:16" ht="12.75" customHeight="1">
      <c r="A180" s="250">
        <v>170</v>
      </c>
      <c r="B180" s="263" t="s">
        <v>59</v>
      </c>
      <c r="C180" s="261" t="s">
        <v>225</v>
      </c>
      <c r="D180" s="256">
        <v>45351</v>
      </c>
      <c r="E180" s="255">
        <v>1157.7</v>
      </c>
      <c r="F180" s="255">
        <v>1156.9666666666667</v>
      </c>
      <c r="G180" s="257">
        <v>1147.6333333333334</v>
      </c>
      <c r="H180" s="257">
        <v>1137.5666666666668</v>
      </c>
      <c r="I180" s="257">
        <v>1128.2333333333336</v>
      </c>
      <c r="J180" s="257">
        <v>1167.0333333333333</v>
      </c>
      <c r="K180" s="257">
        <v>1176.3666666666663</v>
      </c>
      <c r="L180" s="257">
        <v>1186.4333333333332</v>
      </c>
      <c r="M180" s="258">
        <v>1166.3</v>
      </c>
      <c r="N180" s="258">
        <v>1146.9000000000001</v>
      </c>
      <c r="O180" s="258">
        <v>11805300</v>
      </c>
      <c r="P180" s="259">
        <v>-2.097327959396925E-2</v>
      </c>
    </row>
    <row r="181" spans="1:16" ht="12.75" customHeight="1">
      <c r="A181" s="250">
        <v>171</v>
      </c>
      <c r="B181" s="263" t="s">
        <v>56</v>
      </c>
      <c r="C181" s="255" t="s">
        <v>226</v>
      </c>
      <c r="D181" s="256">
        <v>45351</v>
      </c>
      <c r="E181" s="255">
        <v>933.75</v>
      </c>
      <c r="F181" s="255">
        <v>936.7833333333333</v>
      </c>
      <c r="G181" s="257">
        <v>928.76666666666665</v>
      </c>
      <c r="H181" s="257">
        <v>923.7833333333333</v>
      </c>
      <c r="I181" s="257">
        <v>915.76666666666665</v>
      </c>
      <c r="J181" s="257">
        <v>941.76666666666665</v>
      </c>
      <c r="K181" s="257">
        <v>949.7833333333333</v>
      </c>
      <c r="L181" s="257">
        <v>954.76666666666665</v>
      </c>
      <c r="M181" s="258">
        <v>944.8</v>
      </c>
      <c r="N181" s="258">
        <v>931.8</v>
      </c>
      <c r="O181" s="258">
        <v>67869900</v>
      </c>
      <c r="P181" s="259">
        <v>1.5197697964403709E-2</v>
      </c>
    </row>
    <row r="182" spans="1:16" ht="12.75" customHeight="1">
      <c r="A182" s="250">
        <v>172</v>
      </c>
      <c r="B182" s="263" t="s">
        <v>190</v>
      </c>
      <c r="C182" s="255" t="s">
        <v>227</v>
      </c>
      <c r="D182" s="256">
        <v>45351</v>
      </c>
      <c r="E182" s="255">
        <v>380.7</v>
      </c>
      <c r="F182" s="255">
        <v>381.98333333333335</v>
      </c>
      <c r="G182" s="257">
        <v>377.9666666666667</v>
      </c>
      <c r="H182" s="257">
        <v>375.23333333333335</v>
      </c>
      <c r="I182" s="257">
        <v>371.2166666666667</v>
      </c>
      <c r="J182" s="257">
        <v>384.7166666666667</v>
      </c>
      <c r="K182" s="257">
        <v>388.73333333333335</v>
      </c>
      <c r="L182" s="257">
        <v>391.4666666666667</v>
      </c>
      <c r="M182" s="258">
        <v>386</v>
      </c>
      <c r="N182" s="258">
        <v>379.25</v>
      </c>
      <c r="O182" s="258">
        <v>95991750</v>
      </c>
      <c r="P182" s="259">
        <v>2.2552681654803017E-3</v>
      </c>
    </row>
    <row r="183" spans="1:16" ht="12.75" customHeight="1">
      <c r="A183" s="250">
        <v>173</v>
      </c>
      <c r="B183" s="263" t="s">
        <v>132</v>
      </c>
      <c r="C183" s="255" t="s">
        <v>228</v>
      </c>
      <c r="D183" s="256">
        <v>45351</v>
      </c>
      <c r="E183" s="255">
        <v>142.25</v>
      </c>
      <c r="F183" s="255">
        <v>142.5</v>
      </c>
      <c r="G183" s="257">
        <v>141.30000000000001</v>
      </c>
      <c r="H183" s="257">
        <v>140.35000000000002</v>
      </c>
      <c r="I183" s="257">
        <v>139.15000000000003</v>
      </c>
      <c r="J183" s="257">
        <v>143.44999999999999</v>
      </c>
      <c r="K183" s="257">
        <v>144.64999999999998</v>
      </c>
      <c r="L183" s="257">
        <v>145.59999999999997</v>
      </c>
      <c r="M183" s="258">
        <v>143.69999999999999</v>
      </c>
      <c r="N183" s="258">
        <v>141.55000000000001</v>
      </c>
      <c r="O183" s="258">
        <v>200546500</v>
      </c>
      <c r="P183" s="259">
        <v>9.4961240310077518E-3</v>
      </c>
    </row>
    <row r="184" spans="1:16" ht="12.75" customHeight="1">
      <c r="A184" s="250">
        <v>174</v>
      </c>
      <c r="B184" s="263" t="s">
        <v>87</v>
      </c>
      <c r="C184" s="255" t="s">
        <v>229</v>
      </c>
      <c r="D184" s="256">
        <v>45351</v>
      </c>
      <c r="E184" s="255">
        <v>4107.95</v>
      </c>
      <c r="F184" s="255">
        <v>4102.416666666667</v>
      </c>
      <c r="G184" s="257">
        <v>4068.2833333333338</v>
      </c>
      <c r="H184" s="257">
        <v>4028.6166666666668</v>
      </c>
      <c r="I184" s="257">
        <v>3994.4833333333336</v>
      </c>
      <c r="J184" s="257">
        <v>4142.0833333333339</v>
      </c>
      <c r="K184" s="257">
        <v>4176.2166666666672</v>
      </c>
      <c r="L184" s="257">
        <v>4215.8833333333341</v>
      </c>
      <c r="M184" s="258">
        <v>4136.55</v>
      </c>
      <c r="N184" s="258">
        <v>4062.75</v>
      </c>
      <c r="O184" s="258">
        <v>12099675</v>
      </c>
      <c r="P184" s="259">
        <v>5.3947942416751491E-3</v>
      </c>
    </row>
    <row r="185" spans="1:16" ht="12.75" customHeight="1">
      <c r="A185" s="250">
        <v>175</v>
      </c>
      <c r="B185" s="263" t="s">
        <v>87</v>
      </c>
      <c r="C185" s="255" t="s">
        <v>230</v>
      </c>
      <c r="D185" s="256">
        <v>45351</v>
      </c>
      <c r="E185" s="255">
        <v>1312.7</v>
      </c>
      <c r="F185" s="255">
        <v>1308.4166666666667</v>
      </c>
      <c r="G185" s="257">
        <v>1294.4833333333336</v>
      </c>
      <c r="H185" s="257">
        <v>1276.2666666666669</v>
      </c>
      <c r="I185" s="257">
        <v>1262.3333333333337</v>
      </c>
      <c r="J185" s="257">
        <v>1326.6333333333334</v>
      </c>
      <c r="K185" s="257">
        <v>1340.5666666666664</v>
      </c>
      <c r="L185" s="257">
        <v>1358.7833333333333</v>
      </c>
      <c r="M185" s="258">
        <v>1322.35</v>
      </c>
      <c r="N185" s="258">
        <v>1290.2</v>
      </c>
      <c r="O185" s="258">
        <v>13497600</v>
      </c>
      <c r="P185" s="259">
        <v>7.5693107000492678E-3</v>
      </c>
    </row>
    <row r="186" spans="1:16" ht="12.75" customHeight="1">
      <c r="A186" s="250">
        <v>176</v>
      </c>
      <c r="B186" s="263" t="s">
        <v>59</v>
      </c>
      <c r="C186" s="255" t="s">
        <v>231</v>
      </c>
      <c r="D186" s="256">
        <v>45351</v>
      </c>
      <c r="E186" s="255">
        <v>3697.35</v>
      </c>
      <c r="F186" s="255">
        <v>3687.1333333333337</v>
      </c>
      <c r="G186" s="257">
        <v>3661.5166666666673</v>
      </c>
      <c r="H186" s="257">
        <v>3625.6833333333338</v>
      </c>
      <c r="I186" s="257">
        <v>3600.0666666666675</v>
      </c>
      <c r="J186" s="257">
        <v>3722.9666666666672</v>
      </c>
      <c r="K186" s="257">
        <v>3748.583333333333</v>
      </c>
      <c r="L186" s="257">
        <v>3784.416666666667</v>
      </c>
      <c r="M186" s="258">
        <v>3712.75</v>
      </c>
      <c r="N186" s="258">
        <v>3651.3</v>
      </c>
      <c r="O186" s="258">
        <v>5319825</v>
      </c>
      <c r="P186" s="259">
        <v>-2.828922132719601E-2</v>
      </c>
    </row>
    <row r="187" spans="1:16" ht="12.75" customHeight="1">
      <c r="A187" s="250">
        <v>177</v>
      </c>
      <c r="B187" s="263" t="s">
        <v>43</v>
      </c>
      <c r="C187" s="255" t="s">
        <v>232</v>
      </c>
      <c r="D187" s="256">
        <v>45351</v>
      </c>
      <c r="E187" s="255">
        <v>2625.6</v>
      </c>
      <c r="F187" s="255">
        <v>2627.8666666666668</v>
      </c>
      <c r="G187" s="257">
        <v>2598.2333333333336</v>
      </c>
      <c r="H187" s="257">
        <v>2570.8666666666668</v>
      </c>
      <c r="I187" s="257">
        <v>2541.2333333333336</v>
      </c>
      <c r="J187" s="257">
        <v>2655.2333333333336</v>
      </c>
      <c r="K187" s="257">
        <v>2684.8666666666668</v>
      </c>
      <c r="L187" s="257">
        <v>2712.2333333333336</v>
      </c>
      <c r="M187" s="258">
        <v>2657.5</v>
      </c>
      <c r="N187" s="258">
        <v>2600.5</v>
      </c>
      <c r="O187" s="258">
        <v>1585500</v>
      </c>
      <c r="P187" s="259">
        <v>1.8957345971563982E-3</v>
      </c>
    </row>
    <row r="188" spans="1:16" ht="12.75" customHeight="1">
      <c r="A188" s="250">
        <v>178</v>
      </c>
      <c r="B188" s="263" t="s">
        <v>45</v>
      </c>
      <c r="C188" s="255" t="s">
        <v>233</v>
      </c>
      <c r="D188" s="256">
        <v>45351</v>
      </c>
      <c r="E188" s="255">
        <v>4059.35</v>
      </c>
      <c r="F188" s="255">
        <v>4061.8333333333335</v>
      </c>
      <c r="G188" s="257">
        <v>4017.916666666667</v>
      </c>
      <c r="H188" s="257">
        <v>3976.4833333333336</v>
      </c>
      <c r="I188" s="257">
        <v>3932.5666666666671</v>
      </c>
      <c r="J188" s="257">
        <v>4103.2666666666664</v>
      </c>
      <c r="K188" s="257">
        <v>4147.1833333333343</v>
      </c>
      <c r="L188" s="257">
        <v>4188.6166666666668</v>
      </c>
      <c r="M188" s="258">
        <v>4105.75</v>
      </c>
      <c r="N188" s="258">
        <v>4020.4</v>
      </c>
      <c r="O188" s="258">
        <v>2886800</v>
      </c>
      <c r="P188" s="259">
        <v>2.7184742385425561E-2</v>
      </c>
    </row>
    <row r="189" spans="1:16" ht="12.75" customHeight="1">
      <c r="A189" s="250">
        <v>179</v>
      </c>
      <c r="B189" s="263" t="s">
        <v>56</v>
      </c>
      <c r="C189" s="255" t="s">
        <v>234</v>
      </c>
      <c r="D189" s="256">
        <v>45351</v>
      </c>
      <c r="E189" s="255">
        <v>2128.6999999999998</v>
      </c>
      <c r="F189" s="255">
        <v>2131.2333333333331</v>
      </c>
      <c r="G189" s="257">
        <v>2095.4666666666662</v>
      </c>
      <c r="H189" s="257">
        <v>2062.2333333333331</v>
      </c>
      <c r="I189" s="257">
        <v>2026.4666666666662</v>
      </c>
      <c r="J189" s="257">
        <v>2164.4666666666662</v>
      </c>
      <c r="K189" s="257">
        <v>2200.2333333333336</v>
      </c>
      <c r="L189" s="257">
        <v>2233.4666666666662</v>
      </c>
      <c r="M189" s="258">
        <v>2167</v>
      </c>
      <c r="N189" s="258">
        <v>2098</v>
      </c>
      <c r="O189" s="258">
        <v>5375650</v>
      </c>
      <c r="P189" s="259">
        <v>1.2859403851226589E-2</v>
      </c>
    </row>
    <row r="190" spans="1:16" ht="12.75" customHeight="1">
      <c r="A190" s="250">
        <v>180</v>
      </c>
      <c r="B190" s="263" t="s">
        <v>59</v>
      </c>
      <c r="C190" s="255" t="s">
        <v>235</v>
      </c>
      <c r="D190" s="256">
        <v>45351</v>
      </c>
      <c r="E190" s="255">
        <v>1770.85</v>
      </c>
      <c r="F190" s="255">
        <v>1764.0666666666666</v>
      </c>
      <c r="G190" s="257">
        <v>1750.1333333333332</v>
      </c>
      <c r="H190" s="257">
        <v>1729.4166666666665</v>
      </c>
      <c r="I190" s="257">
        <v>1715.4833333333331</v>
      </c>
      <c r="J190" s="257">
        <v>1784.7833333333333</v>
      </c>
      <c r="K190" s="257">
        <v>1798.7166666666667</v>
      </c>
      <c r="L190" s="257">
        <v>1819.4333333333334</v>
      </c>
      <c r="M190" s="258">
        <v>1778</v>
      </c>
      <c r="N190" s="258">
        <v>1743.35</v>
      </c>
      <c r="O190" s="258">
        <v>2401200</v>
      </c>
      <c r="P190" s="259">
        <v>-1.3961892247043363E-2</v>
      </c>
    </row>
    <row r="191" spans="1:16" ht="12.75" customHeight="1">
      <c r="A191" s="250">
        <v>181</v>
      </c>
      <c r="B191" s="263" t="s">
        <v>49</v>
      </c>
      <c r="C191" s="255" t="s">
        <v>236</v>
      </c>
      <c r="D191" s="256">
        <v>45351</v>
      </c>
      <c r="E191" s="255">
        <v>9911.1</v>
      </c>
      <c r="F191" s="255">
        <v>9922.9333333333325</v>
      </c>
      <c r="G191" s="257">
        <v>9885.866666666665</v>
      </c>
      <c r="H191" s="257">
        <v>9860.6333333333332</v>
      </c>
      <c r="I191" s="257">
        <v>9823.5666666666657</v>
      </c>
      <c r="J191" s="257">
        <v>9948.1666666666642</v>
      </c>
      <c r="K191" s="257">
        <v>9985.2333333333336</v>
      </c>
      <c r="L191" s="257">
        <v>10010.466666666664</v>
      </c>
      <c r="M191" s="258">
        <v>9960</v>
      </c>
      <c r="N191" s="258">
        <v>9897.7000000000007</v>
      </c>
      <c r="O191" s="258">
        <v>1951700</v>
      </c>
      <c r="P191" s="259">
        <v>1.8951655006787093E-2</v>
      </c>
    </row>
    <row r="192" spans="1:16" ht="12.75" customHeight="1">
      <c r="A192" s="250">
        <v>182</v>
      </c>
      <c r="B192" s="263" t="s">
        <v>39</v>
      </c>
      <c r="C192" s="255" t="s">
        <v>237</v>
      </c>
      <c r="D192" s="256">
        <v>45351</v>
      </c>
      <c r="E192" s="255">
        <v>499.25</v>
      </c>
      <c r="F192" s="255">
        <v>497.76666666666665</v>
      </c>
      <c r="G192" s="257">
        <v>493.68333333333328</v>
      </c>
      <c r="H192" s="257">
        <v>488.11666666666662</v>
      </c>
      <c r="I192" s="257">
        <v>484.03333333333325</v>
      </c>
      <c r="J192" s="257">
        <v>503.33333333333331</v>
      </c>
      <c r="K192" s="257">
        <v>507.41666666666669</v>
      </c>
      <c r="L192" s="257">
        <v>512.98333333333335</v>
      </c>
      <c r="M192" s="258">
        <v>501.85</v>
      </c>
      <c r="N192" s="258">
        <v>492.2</v>
      </c>
      <c r="O192" s="258">
        <v>41819700</v>
      </c>
      <c r="P192" s="259">
        <v>-2.7127563055706769E-2</v>
      </c>
    </row>
    <row r="193" spans="1:16" ht="12.75" customHeight="1">
      <c r="A193" s="250">
        <v>183</v>
      </c>
      <c r="B193" s="263" t="s">
        <v>132</v>
      </c>
      <c r="C193" s="255" t="s">
        <v>238</v>
      </c>
      <c r="D193" s="256">
        <v>45351</v>
      </c>
      <c r="E193" s="255">
        <v>270.45</v>
      </c>
      <c r="F193" s="255">
        <v>270.21666666666664</v>
      </c>
      <c r="G193" s="257">
        <v>266.83333333333326</v>
      </c>
      <c r="H193" s="257">
        <v>263.21666666666664</v>
      </c>
      <c r="I193" s="257">
        <v>259.83333333333326</v>
      </c>
      <c r="J193" s="257">
        <v>273.83333333333326</v>
      </c>
      <c r="K193" s="257">
        <v>277.21666666666658</v>
      </c>
      <c r="L193" s="257">
        <v>280.83333333333326</v>
      </c>
      <c r="M193" s="258">
        <v>273.60000000000002</v>
      </c>
      <c r="N193" s="258">
        <v>266.60000000000002</v>
      </c>
      <c r="O193" s="258">
        <v>140311500</v>
      </c>
      <c r="P193" s="259">
        <v>-2.9787843124781322E-2</v>
      </c>
    </row>
    <row r="194" spans="1:16" ht="12.75" customHeight="1">
      <c r="A194" s="250">
        <v>184</v>
      </c>
      <c r="B194" s="263" t="s">
        <v>41</v>
      </c>
      <c r="C194" s="255" t="s">
        <v>239</v>
      </c>
      <c r="D194" s="256">
        <v>45351</v>
      </c>
      <c r="E194" s="255">
        <v>1099.5999999999999</v>
      </c>
      <c r="F194" s="255">
        <v>1091.3333333333333</v>
      </c>
      <c r="G194" s="257">
        <v>1080.8666666666666</v>
      </c>
      <c r="H194" s="257">
        <v>1062.1333333333332</v>
      </c>
      <c r="I194" s="257">
        <v>1051.6666666666665</v>
      </c>
      <c r="J194" s="257">
        <v>1110.0666666666666</v>
      </c>
      <c r="K194" s="257">
        <v>1120.5333333333333</v>
      </c>
      <c r="L194" s="257">
        <v>1139.2666666666667</v>
      </c>
      <c r="M194" s="258">
        <v>1101.8</v>
      </c>
      <c r="N194" s="258">
        <v>1072.5999999999999</v>
      </c>
      <c r="O194" s="258">
        <v>7804800</v>
      </c>
      <c r="P194" s="259">
        <v>-1.9965343177879905E-2</v>
      </c>
    </row>
    <row r="195" spans="1:16" ht="12.75" customHeight="1">
      <c r="A195" s="250">
        <v>185</v>
      </c>
      <c r="B195" s="263" t="s">
        <v>87</v>
      </c>
      <c r="C195" s="255" t="s">
        <v>240</v>
      </c>
      <c r="D195" s="256">
        <v>45351</v>
      </c>
      <c r="E195" s="255">
        <v>536.35</v>
      </c>
      <c r="F195" s="255">
        <v>537.98333333333335</v>
      </c>
      <c r="G195" s="257">
        <v>530.56666666666672</v>
      </c>
      <c r="H195" s="257">
        <v>524.78333333333342</v>
      </c>
      <c r="I195" s="257">
        <v>517.36666666666679</v>
      </c>
      <c r="J195" s="257">
        <v>543.76666666666665</v>
      </c>
      <c r="K195" s="257">
        <v>551.18333333333317</v>
      </c>
      <c r="L195" s="257">
        <v>556.96666666666658</v>
      </c>
      <c r="M195" s="258">
        <v>545.4</v>
      </c>
      <c r="N195" s="258">
        <v>532.20000000000005</v>
      </c>
      <c r="O195" s="258">
        <v>50734500</v>
      </c>
      <c r="P195" s="259">
        <v>2.3512679295527448E-2</v>
      </c>
    </row>
    <row r="196" spans="1:16" ht="12.75" customHeight="1">
      <c r="A196" s="250">
        <v>186</v>
      </c>
      <c r="B196" s="263" t="s">
        <v>205</v>
      </c>
      <c r="C196" s="255" t="s">
        <v>241</v>
      </c>
      <c r="D196" s="256">
        <v>45351</v>
      </c>
      <c r="E196" s="255">
        <v>178.65</v>
      </c>
      <c r="F196" s="255">
        <v>180.41666666666666</v>
      </c>
      <c r="G196" s="257">
        <v>176.23333333333332</v>
      </c>
      <c r="H196" s="257">
        <v>173.81666666666666</v>
      </c>
      <c r="I196" s="257">
        <v>169.63333333333333</v>
      </c>
      <c r="J196" s="257">
        <v>182.83333333333331</v>
      </c>
      <c r="K196" s="257">
        <v>187.01666666666665</v>
      </c>
      <c r="L196" s="257">
        <v>189.43333333333331</v>
      </c>
      <c r="M196" s="258">
        <v>184.6</v>
      </c>
      <c r="N196" s="258">
        <v>178</v>
      </c>
      <c r="O196" s="258">
        <v>116700000</v>
      </c>
      <c r="P196" s="259">
        <v>-4.4021294021294021E-3</v>
      </c>
    </row>
    <row r="197" spans="1:16" ht="12.75" customHeight="1">
      <c r="A197" s="250">
        <v>187</v>
      </c>
      <c r="B197" s="263" t="s">
        <v>43</v>
      </c>
      <c r="C197" s="255" t="s">
        <v>242</v>
      </c>
      <c r="D197" s="256">
        <v>45351</v>
      </c>
      <c r="E197" s="255">
        <v>907.85</v>
      </c>
      <c r="F197" s="255">
        <v>903.43333333333339</v>
      </c>
      <c r="G197" s="257">
        <v>896.86666666666679</v>
      </c>
      <c r="H197" s="257">
        <v>885.88333333333344</v>
      </c>
      <c r="I197" s="257">
        <v>879.31666666666683</v>
      </c>
      <c r="J197" s="257">
        <v>914.41666666666674</v>
      </c>
      <c r="K197" s="257">
        <v>920.98333333333335</v>
      </c>
      <c r="L197" s="257">
        <v>931.9666666666667</v>
      </c>
      <c r="M197" s="258">
        <v>910</v>
      </c>
      <c r="N197" s="258">
        <v>892.45</v>
      </c>
      <c r="O197" s="258">
        <v>7387200</v>
      </c>
      <c r="P197" s="259">
        <v>-2.19256434699714E-2</v>
      </c>
    </row>
    <row r="198" spans="1:16" ht="12.75" customHeight="1">
      <c r="A198" s="250"/>
      <c r="B198" s="251"/>
      <c r="C198" s="255"/>
      <c r="D198" s="256"/>
      <c r="E198" s="255"/>
      <c r="F198" s="255"/>
      <c r="G198" s="257"/>
      <c r="H198" s="257"/>
      <c r="I198" s="257"/>
      <c r="J198" s="257"/>
      <c r="K198" s="257"/>
      <c r="L198" s="257"/>
      <c r="M198" s="258"/>
      <c r="N198" s="258"/>
      <c r="O198" s="258"/>
      <c r="P198" s="259"/>
    </row>
    <row r="199" spans="1:16" ht="12.75" customHeight="1">
      <c r="A199" s="244"/>
      <c r="B199" s="251"/>
      <c r="C199" s="244"/>
      <c r="D199" s="245"/>
      <c r="E199" s="246"/>
      <c r="F199" s="246"/>
      <c r="G199" s="247"/>
      <c r="H199" s="247"/>
      <c r="I199" s="247"/>
      <c r="J199" s="247"/>
      <c r="K199" s="247"/>
      <c r="L199" s="247"/>
      <c r="M199" s="244"/>
      <c r="N199" s="244"/>
      <c r="O199" s="248"/>
      <c r="P199" s="249"/>
    </row>
    <row r="200" spans="1:16" ht="12.75" customHeight="1">
      <c r="A200" s="244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44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44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44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44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44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44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4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4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4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4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4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9" t="s">
        <v>16</v>
      </c>
      <c r="B8" s="351"/>
      <c r="C8" s="354" t="s">
        <v>20</v>
      </c>
      <c r="D8" s="354" t="s">
        <v>21</v>
      </c>
      <c r="E8" s="346" t="s">
        <v>22</v>
      </c>
      <c r="F8" s="347"/>
      <c r="G8" s="348"/>
      <c r="H8" s="346" t="s">
        <v>23</v>
      </c>
      <c r="I8" s="347"/>
      <c r="J8" s="348"/>
      <c r="K8" s="26"/>
      <c r="L8" s="48"/>
      <c r="M8" s="48"/>
      <c r="N8" s="1"/>
      <c r="O8" s="1"/>
    </row>
    <row r="9" spans="1:15" ht="36" customHeight="1">
      <c r="A9" s="350"/>
      <c r="B9" s="353"/>
      <c r="C9" s="353"/>
      <c r="D9" s="35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22122.25</v>
      </c>
      <c r="D10" s="34">
        <v>22109.983333333334</v>
      </c>
      <c r="E10" s="34">
        <v>22033.316666666666</v>
      </c>
      <c r="F10" s="34">
        <v>21944.383333333331</v>
      </c>
      <c r="G10" s="34">
        <v>21867.716666666664</v>
      </c>
      <c r="H10" s="34">
        <v>22198.916666666668</v>
      </c>
      <c r="I10" s="34">
        <v>22275.583333333332</v>
      </c>
      <c r="J10" s="34">
        <v>22364.51666666667</v>
      </c>
      <c r="K10" s="34">
        <v>22186.65</v>
      </c>
      <c r="L10" s="34">
        <v>22021.05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46535.5</v>
      </c>
      <c r="D11" s="34">
        <v>46523.533333333326</v>
      </c>
      <c r="E11" s="34">
        <v>46329.66666666665</v>
      </c>
      <c r="F11" s="34">
        <v>46123.833333333321</v>
      </c>
      <c r="G11" s="34">
        <v>45929.966666666645</v>
      </c>
      <c r="H11" s="34">
        <v>46729.366666666654</v>
      </c>
      <c r="I11" s="34">
        <v>46923.233333333323</v>
      </c>
      <c r="J11" s="34">
        <v>47129.066666666658</v>
      </c>
      <c r="K11" s="34">
        <v>46717.4</v>
      </c>
      <c r="L11" s="34">
        <v>46317.7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5850.15</v>
      </c>
      <c r="D12" s="36">
        <v>5871.8833333333341</v>
      </c>
      <c r="E12" s="36">
        <v>5809.1666666666679</v>
      </c>
      <c r="F12" s="36">
        <v>5768.1833333333334</v>
      </c>
      <c r="G12" s="36">
        <v>5705.4666666666672</v>
      </c>
      <c r="H12" s="36">
        <v>5912.8666666666686</v>
      </c>
      <c r="I12" s="36">
        <v>5975.5833333333339</v>
      </c>
      <c r="J12" s="36">
        <v>6016.5666666666693</v>
      </c>
      <c r="K12" s="36">
        <v>5934.6</v>
      </c>
      <c r="L12" s="36">
        <v>5830.9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8111.55</v>
      </c>
      <c r="D13" s="36">
        <v>8105.7166666666672</v>
      </c>
      <c r="E13" s="36">
        <v>8076.0333333333347</v>
      </c>
      <c r="F13" s="36">
        <v>8040.5166666666673</v>
      </c>
      <c r="G13" s="36">
        <v>8010.8333333333348</v>
      </c>
      <c r="H13" s="36">
        <v>8141.2333333333345</v>
      </c>
      <c r="I13" s="36">
        <v>8170.916666666667</v>
      </c>
      <c r="J13" s="36">
        <v>8206.4333333333343</v>
      </c>
      <c r="K13" s="36">
        <v>8135.4</v>
      </c>
      <c r="L13" s="36">
        <v>8070.2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38363.15</v>
      </c>
      <c r="D14" s="36">
        <v>38321.883333333331</v>
      </c>
      <c r="E14" s="36">
        <v>38083.916666666664</v>
      </c>
      <c r="F14" s="36">
        <v>37804.683333333334</v>
      </c>
      <c r="G14" s="36">
        <v>37566.716666666667</v>
      </c>
      <c r="H14" s="36">
        <v>38601.116666666661</v>
      </c>
      <c r="I14" s="36">
        <v>38839.083333333336</v>
      </c>
      <c r="J14" s="36">
        <v>39118.316666666658</v>
      </c>
      <c r="K14" s="36">
        <v>38559.85</v>
      </c>
      <c r="L14" s="36">
        <v>38042.65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9411.2999999999993</v>
      </c>
      <c r="D15" s="36">
        <v>9444.4666666666653</v>
      </c>
      <c r="E15" s="36">
        <v>9356.6333333333314</v>
      </c>
      <c r="F15" s="36">
        <v>9301.9666666666653</v>
      </c>
      <c r="G15" s="36">
        <v>9214.1333333333314</v>
      </c>
      <c r="H15" s="36">
        <v>9499.1333333333314</v>
      </c>
      <c r="I15" s="36">
        <v>9586.9666666666635</v>
      </c>
      <c r="J15" s="36">
        <v>9641.6333333333314</v>
      </c>
      <c r="K15" s="36">
        <v>9532.2999999999993</v>
      </c>
      <c r="L15" s="36">
        <v>9389.7999999999993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14022.25</v>
      </c>
      <c r="D16" s="36">
        <v>14041.566666666666</v>
      </c>
      <c r="E16" s="36">
        <v>13990.633333333331</v>
      </c>
      <c r="F16" s="36">
        <v>13959.016666666666</v>
      </c>
      <c r="G16" s="36">
        <v>13908.083333333332</v>
      </c>
      <c r="H16" s="36">
        <v>14073.183333333331</v>
      </c>
      <c r="I16" s="36">
        <v>14124.116666666665</v>
      </c>
      <c r="J16" s="36">
        <v>14155.73333333333</v>
      </c>
      <c r="K16" s="36">
        <v>14092.5</v>
      </c>
      <c r="L16" s="36">
        <v>14009.95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4488.8500000000004</v>
      </c>
      <c r="D17" s="36">
        <v>4497.95</v>
      </c>
      <c r="E17" s="36">
        <v>4440.0499999999993</v>
      </c>
      <c r="F17" s="36">
        <v>4391.2499999999991</v>
      </c>
      <c r="G17" s="36">
        <v>4333.3499999999985</v>
      </c>
      <c r="H17" s="36">
        <v>4546.75</v>
      </c>
      <c r="I17" s="36">
        <v>4604.6499999999996</v>
      </c>
      <c r="J17" s="36">
        <v>4653.4500000000007</v>
      </c>
      <c r="K17" s="31">
        <v>4555.8500000000004</v>
      </c>
      <c r="L17" s="31">
        <v>4449.1499999999996</v>
      </c>
      <c r="M17" s="31">
        <v>1.55541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2670.5</v>
      </c>
      <c r="D18" s="36">
        <v>2691.6333333333332</v>
      </c>
      <c r="E18" s="36">
        <v>2639.2666666666664</v>
      </c>
      <c r="F18" s="36">
        <v>2608.0333333333333</v>
      </c>
      <c r="G18" s="36">
        <v>2555.6666666666665</v>
      </c>
      <c r="H18" s="36">
        <v>2722.8666666666663</v>
      </c>
      <c r="I18" s="36">
        <v>2775.2333333333331</v>
      </c>
      <c r="J18" s="36">
        <v>2806.4666666666662</v>
      </c>
      <c r="K18" s="31">
        <v>2744</v>
      </c>
      <c r="L18" s="31">
        <v>2660.4</v>
      </c>
      <c r="M18" s="31">
        <v>2.7352300000000001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1431.5</v>
      </c>
      <c r="D19" s="36">
        <v>1428.4166666666667</v>
      </c>
      <c r="E19" s="36">
        <v>1414.8333333333335</v>
      </c>
      <c r="F19" s="36">
        <v>1398.1666666666667</v>
      </c>
      <c r="G19" s="36">
        <v>1384.5833333333335</v>
      </c>
      <c r="H19" s="36">
        <v>1445.0833333333335</v>
      </c>
      <c r="I19" s="36">
        <v>1458.666666666667</v>
      </c>
      <c r="J19" s="36">
        <v>1475.3333333333335</v>
      </c>
      <c r="K19" s="31">
        <v>1442</v>
      </c>
      <c r="L19" s="31">
        <v>1411.75</v>
      </c>
      <c r="M19" s="31">
        <v>3.1184599999999998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599.35</v>
      </c>
      <c r="D20" s="36">
        <v>594.98333333333335</v>
      </c>
      <c r="E20" s="36">
        <v>586.06666666666672</v>
      </c>
      <c r="F20" s="36">
        <v>572.78333333333342</v>
      </c>
      <c r="G20" s="36">
        <v>563.86666666666679</v>
      </c>
      <c r="H20" s="36">
        <v>608.26666666666665</v>
      </c>
      <c r="I20" s="36">
        <v>617.18333333333317</v>
      </c>
      <c r="J20" s="36">
        <v>630.46666666666658</v>
      </c>
      <c r="K20" s="31">
        <v>603.9</v>
      </c>
      <c r="L20" s="31">
        <v>581.70000000000005</v>
      </c>
      <c r="M20" s="31">
        <v>48.406790000000001</v>
      </c>
      <c r="N20" s="1"/>
      <c r="O20" s="1"/>
    </row>
    <row r="21" spans="1:15" ht="12.75" customHeight="1">
      <c r="A21" s="51">
        <v>12</v>
      </c>
      <c r="B21" s="53" t="s">
        <v>1060</v>
      </c>
      <c r="C21" s="31">
        <v>1074.45</v>
      </c>
      <c r="D21" s="36">
        <v>1073.5333333333335</v>
      </c>
      <c r="E21" s="36">
        <v>1062.116666666667</v>
      </c>
      <c r="F21" s="36">
        <v>1049.7833333333335</v>
      </c>
      <c r="G21" s="36">
        <v>1038.366666666667</v>
      </c>
      <c r="H21" s="36">
        <v>1085.866666666667</v>
      </c>
      <c r="I21" s="36">
        <v>1097.2833333333335</v>
      </c>
      <c r="J21" s="36">
        <v>1109.616666666667</v>
      </c>
      <c r="K21" s="31">
        <v>1084.95</v>
      </c>
      <c r="L21" s="31">
        <v>1061.2</v>
      </c>
      <c r="M21" s="31">
        <v>30.072399999999998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3258.8</v>
      </c>
      <c r="D22" s="36">
        <v>3267.7333333333336</v>
      </c>
      <c r="E22" s="36">
        <v>3226.8666666666672</v>
      </c>
      <c r="F22" s="36">
        <v>3194.9333333333338</v>
      </c>
      <c r="G22" s="36">
        <v>3154.0666666666675</v>
      </c>
      <c r="H22" s="36">
        <v>3299.666666666667</v>
      </c>
      <c r="I22" s="36">
        <v>3340.5333333333338</v>
      </c>
      <c r="J22" s="36">
        <v>3372.4666666666667</v>
      </c>
      <c r="K22" s="31">
        <v>3308.6</v>
      </c>
      <c r="L22" s="31">
        <v>3235.8</v>
      </c>
      <c r="M22" s="31">
        <v>17.794440000000002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1955.05</v>
      </c>
      <c r="D23" s="36">
        <v>1947.2333333333336</v>
      </c>
      <c r="E23" s="36">
        <v>1919.4666666666672</v>
      </c>
      <c r="F23" s="36">
        <v>1883.8833333333337</v>
      </c>
      <c r="G23" s="36">
        <v>1856.1166666666672</v>
      </c>
      <c r="H23" s="36">
        <v>1982.8166666666671</v>
      </c>
      <c r="I23" s="36">
        <v>2010.5833333333335</v>
      </c>
      <c r="J23" s="36">
        <v>2046.166666666667</v>
      </c>
      <c r="K23" s="31">
        <v>1975</v>
      </c>
      <c r="L23" s="31">
        <v>1911.65</v>
      </c>
      <c r="M23" s="31">
        <v>24.01867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1307</v>
      </c>
      <c r="D24" s="36">
        <v>1312.05</v>
      </c>
      <c r="E24" s="36">
        <v>1297.0999999999999</v>
      </c>
      <c r="F24" s="36">
        <v>1287.2</v>
      </c>
      <c r="G24" s="36">
        <v>1272.25</v>
      </c>
      <c r="H24" s="36">
        <v>1321.9499999999998</v>
      </c>
      <c r="I24" s="36">
        <v>1336.9</v>
      </c>
      <c r="J24" s="36">
        <v>1346.7999999999997</v>
      </c>
      <c r="K24" s="31">
        <v>1327</v>
      </c>
      <c r="L24" s="31">
        <v>1302.1500000000001</v>
      </c>
      <c r="M24" s="31">
        <v>27.002400000000002</v>
      </c>
      <c r="N24" s="1"/>
      <c r="O24" s="1"/>
    </row>
    <row r="25" spans="1:15" ht="12.75" customHeight="1">
      <c r="A25" s="51">
        <v>16</v>
      </c>
      <c r="B25" s="53" t="s">
        <v>828</v>
      </c>
      <c r="C25" s="31">
        <v>567.65</v>
      </c>
      <c r="D25" s="36">
        <v>569.26666666666665</v>
      </c>
      <c r="E25" s="36">
        <v>562.13333333333333</v>
      </c>
      <c r="F25" s="36">
        <v>556.61666666666667</v>
      </c>
      <c r="G25" s="36">
        <v>549.48333333333335</v>
      </c>
      <c r="H25" s="36">
        <v>574.7833333333333</v>
      </c>
      <c r="I25" s="36">
        <v>581.91666666666652</v>
      </c>
      <c r="J25" s="36">
        <v>587.43333333333328</v>
      </c>
      <c r="K25" s="31">
        <v>576.4</v>
      </c>
      <c r="L25" s="31">
        <v>563.75</v>
      </c>
      <c r="M25" s="31">
        <v>9.7436100000000003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1011.7</v>
      </c>
      <c r="D26" s="36">
        <v>1016.9</v>
      </c>
      <c r="E26" s="36">
        <v>1004.8</v>
      </c>
      <c r="F26" s="36">
        <v>997.9</v>
      </c>
      <c r="G26" s="36">
        <v>985.8</v>
      </c>
      <c r="H26" s="36">
        <v>1023.8</v>
      </c>
      <c r="I26" s="36">
        <v>1035.9000000000001</v>
      </c>
      <c r="J26" s="36">
        <v>1042.8</v>
      </c>
      <c r="K26" s="31">
        <v>1029</v>
      </c>
      <c r="L26" s="31">
        <v>1010</v>
      </c>
      <c r="M26" s="31">
        <v>10.210760000000001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366.45</v>
      </c>
      <c r="D27" s="36">
        <v>363.01666666666671</v>
      </c>
      <c r="E27" s="36">
        <v>351.28333333333342</v>
      </c>
      <c r="F27" s="36">
        <v>336.11666666666673</v>
      </c>
      <c r="G27" s="36">
        <v>324.38333333333344</v>
      </c>
      <c r="H27" s="36">
        <v>378.18333333333339</v>
      </c>
      <c r="I27" s="36">
        <v>389.91666666666663</v>
      </c>
      <c r="J27" s="36">
        <v>405.08333333333337</v>
      </c>
      <c r="K27" s="31">
        <v>374.75</v>
      </c>
      <c r="L27" s="31">
        <v>347.85</v>
      </c>
      <c r="M27" s="31">
        <v>80.047380000000004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184.55</v>
      </c>
      <c r="D28" s="36">
        <v>185.28333333333333</v>
      </c>
      <c r="E28" s="36">
        <v>183.16666666666666</v>
      </c>
      <c r="F28" s="36">
        <v>181.78333333333333</v>
      </c>
      <c r="G28" s="36">
        <v>179.66666666666666</v>
      </c>
      <c r="H28" s="36">
        <v>186.66666666666666</v>
      </c>
      <c r="I28" s="36">
        <v>188.78333333333333</v>
      </c>
      <c r="J28" s="36">
        <v>190.16666666666666</v>
      </c>
      <c r="K28" s="31">
        <v>187.4</v>
      </c>
      <c r="L28" s="31">
        <v>183.9</v>
      </c>
      <c r="M28" s="31">
        <v>24.001280000000001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235.45</v>
      </c>
      <c r="D29" s="36">
        <v>234.45000000000002</v>
      </c>
      <c r="E29" s="36">
        <v>231.10000000000002</v>
      </c>
      <c r="F29" s="36">
        <v>226.75</v>
      </c>
      <c r="G29" s="36">
        <v>223.4</v>
      </c>
      <c r="H29" s="36">
        <v>238.80000000000004</v>
      </c>
      <c r="I29" s="36">
        <v>242.15</v>
      </c>
      <c r="J29" s="36">
        <v>246.50000000000006</v>
      </c>
      <c r="K29" s="31">
        <v>237.8</v>
      </c>
      <c r="L29" s="31">
        <v>230.1</v>
      </c>
      <c r="M29" s="31">
        <v>35.089709999999997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5471.85</v>
      </c>
      <c r="D30" s="36">
        <v>5458.6500000000005</v>
      </c>
      <c r="E30" s="36">
        <v>5418.6500000000015</v>
      </c>
      <c r="F30" s="36">
        <v>5365.4500000000007</v>
      </c>
      <c r="G30" s="36">
        <v>5325.4500000000016</v>
      </c>
      <c r="H30" s="36">
        <v>5511.8500000000013</v>
      </c>
      <c r="I30" s="36">
        <v>5551.8499999999995</v>
      </c>
      <c r="J30" s="36">
        <v>5605.0500000000011</v>
      </c>
      <c r="K30" s="31">
        <v>5498.65</v>
      </c>
      <c r="L30" s="31">
        <v>5405.45</v>
      </c>
      <c r="M30" s="31">
        <v>0.76922000000000001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584.85</v>
      </c>
      <c r="D31" s="36">
        <v>586.91666666666663</v>
      </c>
      <c r="E31" s="36">
        <v>579.83333333333326</v>
      </c>
      <c r="F31" s="36">
        <v>574.81666666666661</v>
      </c>
      <c r="G31" s="36">
        <v>567.73333333333323</v>
      </c>
      <c r="H31" s="36">
        <v>591.93333333333328</v>
      </c>
      <c r="I31" s="36">
        <v>599.01666666666654</v>
      </c>
      <c r="J31" s="36">
        <v>604.0333333333333</v>
      </c>
      <c r="K31" s="31">
        <v>594</v>
      </c>
      <c r="L31" s="31">
        <v>581.9</v>
      </c>
      <c r="M31" s="31">
        <v>31.415710000000001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6657.15</v>
      </c>
      <c r="D32" s="36">
        <v>6614.7166666666662</v>
      </c>
      <c r="E32" s="36">
        <v>6553.4833333333327</v>
      </c>
      <c r="F32" s="36">
        <v>6449.8166666666666</v>
      </c>
      <c r="G32" s="36">
        <v>6388.583333333333</v>
      </c>
      <c r="H32" s="36">
        <v>6718.3833333333323</v>
      </c>
      <c r="I32" s="36">
        <v>6779.6166666666659</v>
      </c>
      <c r="J32" s="36">
        <v>6883.2833333333319</v>
      </c>
      <c r="K32" s="31">
        <v>6675.95</v>
      </c>
      <c r="L32" s="31">
        <v>6511.05</v>
      </c>
      <c r="M32" s="31">
        <v>3.3460700000000001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531.79999999999995</v>
      </c>
      <c r="D33" s="36">
        <v>532.01666666666665</v>
      </c>
      <c r="E33" s="36">
        <v>526.83333333333326</v>
      </c>
      <c r="F33" s="36">
        <v>521.86666666666656</v>
      </c>
      <c r="G33" s="36">
        <v>516.68333333333317</v>
      </c>
      <c r="H33" s="36">
        <v>536.98333333333335</v>
      </c>
      <c r="I33" s="36">
        <v>542.16666666666674</v>
      </c>
      <c r="J33" s="36">
        <v>547.13333333333344</v>
      </c>
      <c r="K33" s="31">
        <v>537.20000000000005</v>
      </c>
      <c r="L33" s="31">
        <v>527.04999999999995</v>
      </c>
      <c r="M33" s="31">
        <v>16.387789999999999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172.2</v>
      </c>
      <c r="D34" s="36">
        <v>172.83333333333334</v>
      </c>
      <c r="E34" s="36">
        <v>171.16666666666669</v>
      </c>
      <c r="F34" s="36">
        <v>170.13333333333335</v>
      </c>
      <c r="G34" s="36">
        <v>168.4666666666667</v>
      </c>
      <c r="H34" s="36">
        <v>173.86666666666667</v>
      </c>
      <c r="I34" s="36">
        <v>175.53333333333336</v>
      </c>
      <c r="J34" s="36">
        <v>176.56666666666666</v>
      </c>
      <c r="K34" s="31">
        <v>174.5</v>
      </c>
      <c r="L34" s="31">
        <v>171.8</v>
      </c>
      <c r="M34" s="31">
        <v>111.46517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2998.1</v>
      </c>
      <c r="D35" s="36">
        <v>3001.4333333333329</v>
      </c>
      <c r="E35" s="36">
        <v>2984.1666666666661</v>
      </c>
      <c r="F35" s="36">
        <v>2970.2333333333331</v>
      </c>
      <c r="G35" s="36">
        <v>2952.9666666666662</v>
      </c>
      <c r="H35" s="36">
        <v>3015.3666666666659</v>
      </c>
      <c r="I35" s="36">
        <v>3032.6333333333332</v>
      </c>
      <c r="J35" s="36">
        <v>3046.5666666666657</v>
      </c>
      <c r="K35" s="31">
        <v>3018.7</v>
      </c>
      <c r="L35" s="31">
        <v>2987.5</v>
      </c>
      <c r="M35" s="31">
        <v>5.6070000000000002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1966.7</v>
      </c>
      <c r="D36" s="36">
        <v>1962.9833333333333</v>
      </c>
      <c r="E36" s="36">
        <v>1952.1666666666667</v>
      </c>
      <c r="F36" s="36">
        <v>1937.6333333333334</v>
      </c>
      <c r="G36" s="36">
        <v>1926.8166666666668</v>
      </c>
      <c r="H36" s="36">
        <v>1977.5166666666667</v>
      </c>
      <c r="I36" s="36">
        <v>1988.3333333333333</v>
      </c>
      <c r="J36" s="36">
        <v>2002.8666666666666</v>
      </c>
      <c r="K36" s="31">
        <v>1973.8</v>
      </c>
      <c r="L36" s="31">
        <v>1948.45</v>
      </c>
      <c r="M36" s="31">
        <v>4.2138999999999998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1040.9000000000001</v>
      </c>
      <c r="D37" s="36">
        <v>1043.9666666666665</v>
      </c>
      <c r="E37" s="36">
        <v>1031.133333333333</v>
      </c>
      <c r="F37" s="36">
        <v>1021.3666666666666</v>
      </c>
      <c r="G37" s="36">
        <v>1008.5333333333331</v>
      </c>
      <c r="H37" s="36">
        <v>1053.7333333333329</v>
      </c>
      <c r="I37" s="36">
        <v>1066.5666666666664</v>
      </c>
      <c r="J37" s="36">
        <v>1076.3333333333328</v>
      </c>
      <c r="K37" s="31">
        <v>1056.8</v>
      </c>
      <c r="L37" s="31">
        <v>1034.2</v>
      </c>
      <c r="M37" s="31">
        <v>23.74532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3707.25</v>
      </c>
      <c r="D38" s="36">
        <v>3700.85</v>
      </c>
      <c r="E38" s="36">
        <v>3679.7</v>
      </c>
      <c r="F38" s="36">
        <v>3652.15</v>
      </c>
      <c r="G38" s="36">
        <v>3631</v>
      </c>
      <c r="H38" s="36">
        <v>3728.3999999999996</v>
      </c>
      <c r="I38" s="36">
        <v>3749.55</v>
      </c>
      <c r="J38" s="36">
        <v>3777.0999999999995</v>
      </c>
      <c r="K38" s="31">
        <v>3722</v>
      </c>
      <c r="L38" s="31">
        <v>3673.3</v>
      </c>
      <c r="M38" s="31">
        <v>2.2666900000000001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1062.95</v>
      </c>
      <c r="D39" s="36">
        <v>1064.3499999999999</v>
      </c>
      <c r="E39" s="36">
        <v>1058.6999999999998</v>
      </c>
      <c r="F39" s="36">
        <v>1054.4499999999998</v>
      </c>
      <c r="G39" s="36">
        <v>1048.7999999999997</v>
      </c>
      <c r="H39" s="36">
        <v>1068.5999999999999</v>
      </c>
      <c r="I39" s="36">
        <v>1074.25</v>
      </c>
      <c r="J39" s="36">
        <v>1078.5</v>
      </c>
      <c r="K39" s="31">
        <v>1070</v>
      </c>
      <c r="L39" s="31">
        <v>1060.0999999999999</v>
      </c>
      <c r="M39" s="31">
        <v>75.626450000000006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8509.7000000000007</v>
      </c>
      <c r="D40" s="36">
        <v>8506.9333333333343</v>
      </c>
      <c r="E40" s="36">
        <v>8363.8666666666686</v>
      </c>
      <c r="F40" s="36">
        <v>8218.0333333333347</v>
      </c>
      <c r="G40" s="36">
        <v>8074.966666666669</v>
      </c>
      <c r="H40" s="36">
        <v>8652.7666666666682</v>
      </c>
      <c r="I40" s="36">
        <v>8795.8333333333339</v>
      </c>
      <c r="J40" s="36">
        <v>8941.6666666666679</v>
      </c>
      <c r="K40" s="31">
        <v>8650</v>
      </c>
      <c r="L40" s="31">
        <v>8361.1</v>
      </c>
      <c r="M40" s="31">
        <v>10.449590000000001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6712.8</v>
      </c>
      <c r="D41" s="36">
        <v>6715</v>
      </c>
      <c r="E41" s="36">
        <v>6623.1</v>
      </c>
      <c r="F41" s="36">
        <v>6533.4000000000005</v>
      </c>
      <c r="G41" s="36">
        <v>6441.5000000000009</v>
      </c>
      <c r="H41" s="36">
        <v>6804.7</v>
      </c>
      <c r="I41" s="36">
        <v>6896.5999999999995</v>
      </c>
      <c r="J41" s="36">
        <v>6986.2999999999993</v>
      </c>
      <c r="K41" s="31">
        <v>6806.9</v>
      </c>
      <c r="L41" s="31">
        <v>6625.3</v>
      </c>
      <c r="M41" s="31">
        <v>13.158810000000001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1620.15</v>
      </c>
      <c r="D42" s="36">
        <v>1605.7166666666665</v>
      </c>
      <c r="E42" s="36">
        <v>1586.4333333333329</v>
      </c>
      <c r="F42" s="36">
        <v>1552.7166666666665</v>
      </c>
      <c r="G42" s="36">
        <v>1533.4333333333329</v>
      </c>
      <c r="H42" s="36">
        <v>1639.4333333333329</v>
      </c>
      <c r="I42" s="36">
        <v>1658.7166666666662</v>
      </c>
      <c r="J42" s="36">
        <v>1692.4333333333329</v>
      </c>
      <c r="K42" s="31">
        <v>1625</v>
      </c>
      <c r="L42" s="31">
        <v>1572</v>
      </c>
      <c r="M42" s="31">
        <v>11.62373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8876.25</v>
      </c>
      <c r="D43" s="36">
        <v>8869.5166666666682</v>
      </c>
      <c r="E43" s="36">
        <v>8764.1333333333369</v>
      </c>
      <c r="F43" s="36">
        <v>8652.0166666666682</v>
      </c>
      <c r="G43" s="36">
        <v>8546.6333333333369</v>
      </c>
      <c r="H43" s="36">
        <v>8981.6333333333369</v>
      </c>
      <c r="I43" s="36">
        <v>9087.0166666666682</v>
      </c>
      <c r="J43" s="36">
        <v>9199.1333333333369</v>
      </c>
      <c r="K43" s="31">
        <v>8974.9</v>
      </c>
      <c r="L43" s="31">
        <v>8757.4</v>
      </c>
      <c r="M43" s="31">
        <v>0.14418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2323.85</v>
      </c>
      <c r="D44" s="36">
        <v>2327.2666666666664</v>
      </c>
      <c r="E44" s="36">
        <v>2309.583333333333</v>
      </c>
      <c r="F44" s="36">
        <v>2295.3166666666666</v>
      </c>
      <c r="G44" s="36">
        <v>2277.6333333333332</v>
      </c>
      <c r="H44" s="36">
        <v>2341.5333333333328</v>
      </c>
      <c r="I44" s="36">
        <v>2359.2166666666662</v>
      </c>
      <c r="J44" s="36">
        <v>2373.4833333333327</v>
      </c>
      <c r="K44" s="31">
        <v>2344.9499999999998</v>
      </c>
      <c r="L44" s="31">
        <v>2313</v>
      </c>
      <c r="M44" s="31">
        <v>1.35084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203.75</v>
      </c>
      <c r="D45" s="36">
        <v>204.16666666666666</v>
      </c>
      <c r="E45" s="36">
        <v>202.83333333333331</v>
      </c>
      <c r="F45" s="36">
        <v>201.91666666666666</v>
      </c>
      <c r="G45" s="36">
        <v>200.58333333333331</v>
      </c>
      <c r="H45" s="36">
        <v>205.08333333333331</v>
      </c>
      <c r="I45" s="36">
        <v>206.41666666666663</v>
      </c>
      <c r="J45" s="36">
        <v>207.33333333333331</v>
      </c>
      <c r="K45" s="31">
        <v>205.5</v>
      </c>
      <c r="L45" s="31">
        <v>203.25</v>
      </c>
      <c r="M45" s="31">
        <v>79.988159999999993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270.7</v>
      </c>
      <c r="D46" s="36">
        <v>272.48333333333335</v>
      </c>
      <c r="E46" s="36">
        <v>267.9666666666667</v>
      </c>
      <c r="F46" s="36">
        <v>265.23333333333335</v>
      </c>
      <c r="G46" s="36">
        <v>260.7166666666667</v>
      </c>
      <c r="H46" s="36">
        <v>275.2166666666667</v>
      </c>
      <c r="I46" s="36">
        <v>279.73333333333335</v>
      </c>
      <c r="J46" s="36">
        <v>282.4666666666667</v>
      </c>
      <c r="K46" s="31">
        <v>277</v>
      </c>
      <c r="L46" s="31">
        <v>269.75</v>
      </c>
      <c r="M46" s="31">
        <v>140.06706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142.80000000000001</v>
      </c>
      <c r="D47" s="36">
        <v>143.36666666666667</v>
      </c>
      <c r="E47" s="36">
        <v>140.73333333333335</v>
      </c>
      <c r="F47" s="36">
        <v>138.66666666666669</v>
      </c>
      <c r="G47" s="36">
        <v>136.03333333333336</v>
      </c>
      <c r="H47" s="36">
        <v>145.43333333333334</v>
      </c>
      <c r="I47" s="36">
        <v>148.06666666666666</v>
      </c>
      <c r="J47" s="36">
        <v>150.13333333333333</v>
      </c>
      <c r="K47" s="31">
        <v>146</v>
      </c>
      <c r="L47" s="31">
        <v>141.30000000000001</v>
      </c>
      <c r="M47" s="31">
        <v>109.42695000000001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1433.85</v>
      </c>
      <c r="D48" s="36">
        <v>1439.1499999999999</v>
      </c>
      <c r="E48" s="36">
        <v>1424.9499999999998</v>
      </c>
      <c r="F48" s="36">
        <v>1416.05</v>
      </c>
      <c r="G48" s="36">
        <v>1401.85</v>
      </c>
      <c r="H48" s="36">
        <v>1448.0499999999997</v>
      </c>
      <c r="I48" s="36">
        <v>1462.25</v>
      </c>
      <c r="J48" s="36">
        <v>1471.1499999999996</v>
      </c>
      <c r="K48" s="31">
        <v>1453.35</v>
      </c>
      <c r="L48" s="31">
        <v>1430.25</v>
      </c>
      <c r="M48" s="31">
        <v>2.5910099999999998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556.9</v>
      </c>
      <c r="D49" s="36">
        <v>558.91666666666663</v>
      </c>
      <c r="E49" s="36">
        <v>553.33333333333326</v>
      </c>
      <c r="F49" s="36">
        <v>549.76666666666665</v>
      </c>
      <c r="G49" s="36">
        <v>544.18333333333328</v>
      </c>
      <c r="H49" s="36">
        <v>562.48333333333323</v>
      </c>
      <c r="I49" s="36">
        <v>568.06666666666649</v>
      </c>
      <c r="J49" s="36">
        <v>571.63333333333321</v>
      </c>
      <c r="K49" s="31">
        <v>564.5</v>
      </c>
      <c r="L49" s="31">
        <v>555.35</v>
      </c>
      <c r="M49" s="31">
        <v>3.27372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1763.5</v>
      </c>
      <c r="D50" s="36">
        <v>1754.6166666666668</v>
      </c>
      <c r="E50" s="36">
        <v>1729.2333333333336</v>
      </c>
      <c r="F50" s="36">
        <v>1694.9666666666667</v>
      </c>
      <c r="G50" s="36">
        <v>1669.5833333333335</v>
      </c>
      <c r="H50" s="36">
        <v>1788.8833333333337</v>
      </c>
      <c r="I50" s="36">
        <v>1814.2666666666669</v>
      </c>
      <c r="J50" s="36">
        <v>1848.5333333333338</v>
      </c>
      <c r="K50" s="31">
        <v>1780</v>
      </c>
      <c r="L50" s="31">
        <v>1720.35</v>
      </c>
      <c r="M50" s="31">
        <v>8.6825100000000006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188.75</v>
      </c>
      <c r="D51" s="36">
        <v>189.85</v>
      </c>
      <c r="E51" s="36">
        <v>187.2</v>
      </c>
      <c r="F51" s="36">
        <v>185.65</v>
      </c>
      <c r="G51" s="36">
        <v>183</v>
      </c>
      <c r="H51" s="36">
        <v>191.39999999999998</v>
      </c>
      <c r="I51" s="36">
        <v>194.05</v>
      </c>
      <c r="J51" s="36">
        <v>195.59999999999997</v>
      </c>
      <c r="K51" s="31">
        <v>192.5</v>
      </c>
      <c r="L51" s="31">
        <v>188.3</v>
      </c>
      <c r="M51" s="31">
        <v>253.43215000000001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1124.75</v>
      </c>
      <c r="D52" s="36">
        <v>1130.5833333333333</v>
      </c>
      <c r="E52" s="36">
        <v>1111.1666666666665</v>
      </c>
      <c r="F52" s="36">
        <v>1097.5833333333333</v>
      </c>
      <c r="G52" s="36">
        <v>1078.1666666666665</v>
      </c>
      <c r="H52" s="36">
        <v>1144.1666666666665</v>
      </c>
      <c r="I52" s="36">
        <v>1163.583333333333</v>
      </c>
      <c r="J52" s="36">
        <v>1177.1666666666665</v>
      </c>
      <c r="K52" s="31">
        <v>1150</v>
      </c>
      <c r="L52" s="31">
        <v>1117</v>
      </c>
      <c r="M52" s="31">
        <v>8.8352199999999996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225.7</v>
      </c>
      <c r="D53" s="36">
        <v>227.13333333333335</v>
      </c>
      <c r="E53" s="36">
        <v>223.6166666666667</v>
      </c>
      <c r="F53" s="36">
        <v>221.53333333333336</v>
      </c>
      <c r="G53" s="36">
        <v>218.01666666666671</v>
      </c>
      <c r="H53" s="36">
        <v>229.2166666666667</v>
      </c>
      <c r="I53" s="36">
        <v>232.73333333333335</v>
      </c>
      <c r="J53" s="36">
        <v>234.81666666666669</v>
      </c>
      <c r="K53" s="31">
        <v>230.65</v>
      </c>
      <c r="L53" s="31">
        <v>225.05</v>
      </c>
      <c r="M53" s="31">
        <v>121.84195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652.54999999999995</v>
      </c>
      <c r="D54" s="36">
        <v>656.69999999999993</v>
      </c>
      <c r="E54" s="36">
        <v>646.69999999999982</v>
      </c>
      <c r="F54" s="36">
        <v>640.84999999999991</v>
      </c>
      <c r="G54" s="36">
        <v>630.8499999999998</v>
      </c>
      <c r="H54" s="36">
        <v>662.54999999999984</v>
      </c>
      <c r="I54" s="36">
        <v>672.55000000000007</v>
      </c>
      <c r="J54" s="36">
        <v>678.39999999999986</v>
      </c>
      <c r="K54" s="31">
        <v>666.7</v>
      </c>
      <c r="L54" s="31">
        <v>650.85</v>
      </c>
      <c r="M54" s="31">
        <v>124.98635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1142.2</v>
      </c>
      <c r="D55" s="36">
        <v>1135.1833333333332</v>
      </c>
      <c r="E55" s="36">
        <v>1125.3666666666663</v>
      </c>
      <c r="F55" s="36">
        <v>1108.5333333333331</v>
      </c>
      <c r="G55" s="36">
        <v>1098.7166666666662</v>
      </c>
      <c r="H55" s="36">
        <v>1152.0166666666664</v>
      </c>
      <c r="I55" s="36">
        <v>1161.8333333333335</v>
      </c>
      <c r="J55" s="36">
        <v>1178.6666666666665</v>
      </c>
      <c r="K55" s="31">
        <v>1145</v>
      </c>
      <c r="L55" s="31">
        <v>1118.3499999999999</v>
      </c>
      <c r="M55" s="31">
        <v>47.110349999999997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291.05</v>
      </c>
      <c r="D56" s="36">
        <v>293.66666666666669</v>
      </c>
      <c r="E56" s="36">
        <v>284.23333333333335</v>
      </c>
      <c r="F56" s="36">
        <v>277.41666666666669</v>
      </c>
      <c r="G56" s="36">
        <v>267.98333333333335</v>
      </c>
      <c r="H56" s="36">
        <v>300.48333333333335</v>
      </c>
      <c r="I56" s="36">
        <v>309.91666666666663</v>
      </c>
      <c r="J56" s="36">
        <v>316.73333333333335</v>
      </c>
      <c r="K56" s="31">
        <v>303.10000000000002</v>
      </c>
      <c r="L56" s="31">
        <v>286.85000000000002</v>
      </c>
      <c r="M56" s="31">
        <v>285.08992999999998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28993.8</v>
      </c>
      <c r="D57" s="36">
        <v>28722.933333333334</v>
      </c>
      <c r="E57" s="36">
        <v>28345.866666666669</v>
      </c>
      <c r="F57" s="36">
        <v>27697.933333333334</v>
      </c>
      <c r="G57" s="36">
        <v>27320.866666666669</v>
      </c>
      <c r="H57" s="36">
        <v>29370.866666666669</v>
      </c>
      <c r="I57" s="36">
        <v>29747.933333333334</v>
      </c>
      <c r="J57" s="36">
        <v>30395.866666666669</v>
      </c>
      <c r="K57" s="31">
        <v>29100</v>
      </c>
      <c r="L57" s="31">
        <v>28075</v>
      </c>
      <c r="M57" s="31">
        <v>0.54537999999999998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4925.25</v>
      </c>
      <c r="D58" s="36">
        <v>4920.1499999999996</v>
      </c>
      <c r="E58" s="36">
        <v>4891.7499999999991</v>
      </c>
      <c r="F58" s="36">
        <v>4858.2499999999991</v>
      </c>
      <c r="G58" s="36">
        <v>4829.8499999999985</v>
      </c>
      <c r="H58" s="36">
        <v>4953.6499999999996</v>
      </c>
      <c r="I58" s="36">
        <v>4982.0500000000011</v>
      </c>
      <c r="J58" s="36">
        <v>5015.55</v>
      </c>
      <c r="K58" s="31">
        <v>4948.55</v>
      </c>
      <c r="L58" s="31">
        <v>4886.6499999999996</v>
      </c>
      <c r="M58" s="31">
        <v>1.82521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436.3</v>
      </c>
      <c r="D59" s="36">
        <v>434.84999999999997</v>
      </c>
      <c r="E59" s="36">
        <v>429.94999999999993</v>
      </c>
      <c r="F59" s="36">
        <v>423.59999999999997</v>
      </c>
      <c r="G59" s="36">
        <v>418.69999999999993</v>
      </c>
      <c r="H59" s="36">
        <v>441.19999999999993</v>
      </c>
      <c r="I59" s="36">
        <v>446.09999999999991</v>
      </c>
      <c r="J59" s="36">
        <v>452.44999999999993</v>
      </c>
      <c r="K59" s="31">
        <v>439.75</v>
      </c>
      <c r="L59" s="31">
        <v>428.5</v>
      </c>
      <c r="M59" s="31">
        <v>19.66967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572.85</v>
      </c>
      <c r="D60" s="36">
        <v>576.98333333333346</v>
      </c>
      <c r="E60" s="36">
        <v>566.01666666666688</v>
      </c>
      <c r="F60" s="36">
        <v>559.18333333333339</v>
      </c>
      <c r="G60" s="36">
        <v>548.21666666666681</v>
      </c>
      <c r="H60" s="36">
        <v>583.81666666666695</v>
      </c>
      <c r="I60" s="36">
        <v>594.78333333333342</v>
      </c>
      <c r="J60" s="36">
        <v>601.61666666666702</v>
      </c>
      <c r="K60" s="31">
        <v>587.95000000000005</v>
      </c>
      <c r="L60" s="31">
        <v>570.15</v>
      </c>
      <c r="M60" s="31">
        <v>60.508609999999997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1133.3499999999999</v>
      </c>
      <c r="D61" s="36">
        <v>1138.9499999999998</v>
      </c>
      <c r="E61" s="36">
        <v>1122.3499999999997</v>
      </c>
      <c r="F61" s="36">
        <v>1111.3499999999999</v>
      </c>
      <c r="G61" s="36">
        <v>1094.7499999999998</v>
      </c>
      <c r="H61" s="36">
        <v>1149.9499999999996</v>
      </c>
      <c r="I61" s="36">
        <v>1166.55</v>
      </c>
      <c r="J61" s="36">
        <v>1177.5499999999995</v>
      </c>
      <c r="K61" s="31">
        <v>1155.55</v>
      </c>
      <c r="L61" s="31">
        <v>1127.95</v>
      </c>
      <c r="M61" s="31">
        <v>9.1147500000000008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1470.35</v>
      </c>
      <c r="D62" s="36">
        <v>1460.9666666666665</v>
      </c>
      <c r="E62" s="36">
        <v>1448.333333333333</v>
      </c>
      <c r="F62" s="36">
        <v>1426.3166666666666</v>
      </c>
      <c r="G62" s="36">
        <v>1413.6833333333332</v>
      </c>
      <c r="H62" s="36">
        <v>1482.9833333333329</v>
      </c>
      <c r="I62" s="36">
        <v>1495.6166666666666</v>
      </c>
      <c r="J62" s="36">
        <v>1517.6333333333328</v>
      </c>
      <c r="K62" s="31">
        <v>1473.6</v>
      </c>
      <c r="L62" s="31">
        <v>1438.95</v>
      </c>
      <c r="M62" s="31">
        <v>8.8890899999999995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461</v>
      </c>
      <c r="D63" s="36">
        <v>467.9666666666667</v>
      </c>
      <c r="E63" s="36">
        <v>448.48333333333341</v>
      </c>
      <c r="F63" s="36">
        <v>435.9666666666667</v>
      </c>
      <c r="G63" s="36">
        <v>416.48333333333341</v>
      </c>
      <c r="H63" s="36">
        <v>480.48333333333341</v>
      </c>
      <c r="I63" s="36">
        <v>499.96666666666675</v>
      </c>
      <c r="J63" s="36">
        <v>512.48333333333335</v>
      </c>
      <c r="K63" s="31">
        <v>487.45</v>
      </c>
      <c r="L63" s="31">
        <v>455.45</v>
      </c>
      <c r="M63" s="31">
        <v>197.98447999999999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6754.9</v>
      </c>
      <c r="D64" s="36">
        <v>6724.7833333333328</v>
      </c>
      <c r="E64" s="36">
        <v>6602.1166666666659</v>
      </c>
      <c r="F64" s="36">
        <v>6449.333333333333</v>
      </c>
      <c r="G64" s="36">
        <v>6326.6666666666661</v>
      </c>
      <c r="H64" s="36">
        <v>6877.5666666666657</v>
      </c>
      <c r="I64" s="36">
        <v>7000.2333333333336</v>
      </c>
      <c r="J64" s="36">
        <v>7153.0166666666655</v>
      </c>
      <c r="K64" s="31">
        <v>6847.45</v>
      </c>
      <c r="L64" s="31">
        <v>6572</v>
      </c>
      <c r="M64" s="31">
        <v>3.7043900000000001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2571.3000000000002</v>
      </c>
      <c r="D65" s="36">
        <v>2576.2000000000003</v>
      </c>
      <c r="E65" s="36">
        <v>2555.1000000000004</v>
      </c>
      <c r="F65" s="36">
        <v>2538.9</v>
      </c>
      <c r="G65" s="36">
        <v>2517.8000000000002</v>
      </c>
      <c r="H65" s="36">
        <v>2592.4000000000005</v>
      </c>
      <c r="I65" s="36">
        <v>2613.5</v>
      </c>
      <c r="J65" s="36">
        <v>2629.7000000000007</v>
      </c>
      <c r="K65" s="31">
        <v>2597.3000000000002</v>
      </c>
      <c r="L65" s="31">
        <v>2560</v>
      </c>
      <c r="M65" s="31">
        <v>0.85560999999999998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1010.25</v>
      </c>
      <c r="D66" s="36">
        <v>997.30000000000007</v>
      </c>
      <c r="E66" s="36">
        <v>979.40000000000009</v>
      </c>
      <c r="F66" s="36">
        <v>948.55000000000007</v>
      </c>
      <c r="G66" s="36">
        <v>930.65000000000009</v>
      </c>
      <c r="H66" s="36">
        <v>1028.1500000000001</v>
      </c>
      <c r="I66" s="36">
        <v>1046.05</v>
      </c>
      <c r="J66" s="36">
        <v>1076.9000000000001</v>
      </c>
      <c r="K66" s="31">
        <v>1015.2</v>
      </c>
      <c r="L66" s="31">
        <v>966.45</v>
      </c>
      <c r="M66" s="31">
        <v>33.541580000000003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1102.95</v>
      </c>
      <c r="D67" s="36">
        <v>1098.2166666666667</v>
      </c>
      <c r="E67" s="36">
        <v>1086.7333333333333</v>
      </c>
      <c r="F67" s="36">
        <v>1070.5166666666667</v>
      </c>
      <c r="G67" s="36">
        <v>1059.0333333333333</v>
      </c>
      <c r="H67" s="36">
        <v>1114.4333333333334</v>
      </c>
      <c r="I67" s="36">
        <v>1125.916666666667</v>
      </c>
      <c r="J67" s="36">
        <v>1142.1333333333334</v>
      </c>
      <c r="K67" s="31">
        <v>1109.7</v>
      </c>
      <c r="L67" s="31">
        <v>1082</v>
      </c>
      <c r="M67" s="31">
        <v>2.7080600000000001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290.10000000000002</v>
      </c>
      <c r="D68" s="36">
        <v>289.09999999999997</v>
      </c>
      <c r="E68" s="36">
        <v>286.44999999999993</v>
      </c>
      <c r="F68" s="36">
        <v>282.79999999999995</v>
      </c>
      <c r="G68" s="36">
        <v>280.14999999999992</v>
      </c>
      <c r="H68" s="36">
        <v>292.74999999999994</v>
      </c>
      <c r="I68" s="36">
        <v>295.39999999999992</v>
      </c>
      <c r="J68" s="36">
        <v>299.04999999999995</v>
      </c>
      <c r="K68" s="31">
        <v>291.75</v>
      </c>
      <c r="L68" s="31">
        <v>285.45</v>
      </c>
      <c r="M68" s="31">
        <v>11.998749999999999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2658.75</v>
      </c>
      <c r="D69" s="36">
        <v>2644</v>
      </c>
      <c r="E69" s="36">
        <v>2616.4499999999998</v>
      </c>
      <c r="F69" s="36">
        <v>2574.1499999999996</v>
      </c>
      <c r="G69" s="36">
        <v>2546.5999999999995</v>
      </c>
      <c r="H69" s="36">
        <v>2686.3</v>
      </c>
      <c r="I69" s="36">
        <v>2713.8500000000004</v>
      </c>
      <c r="J69" s="36">
        <v>2756.1500000000005</v>
      </c>
      <c r="K69" s="31">
        <v>2671.55</v>
      </c>
      <c r="L69" s="31">
        <v>2601.6999999999998</v>
      </c>
      <c r="M69" s="31">
        <v>5.0868700000000002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848.6</v>
      </c>
      <c r="D70" s="36">
        <v>853.55000000000007</v>
      </c>
      <c r="E70" s="36">
        <v>840.40000000000009</v>
      </c>
      <c r="F70" s="36">
        <v>832.2</v>
      </c>
      <c r="G70" s="36">
        <v>819.05000000000007</v>
      </c>
      <c r="H70" s="36">
        <v>861.75000000000011</v>
      </c>
      <c r="I70" s="36">
        <v>874.9</v>
      </c>
      <c r="J70" s="36">
        <v>883.10000000000014</v>
      </c>
      <c r="K70" s="31">
        <v>866.7</v>
      </c>
      <c r="L70" s="31">
        <v>845.35</v>
      </c>
      <c r="M70" s="31">
        <v>23.904499999999999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547.65</v>
      </c>
      <c r="D71" s="36">
        <v>546.0333333333333</v>
      </c>
      <c r="E71" s="36">
        <v>541.86666666666656</v>
      </c>
      <c r="F71" s="36">
        <v>536.08333333333326</v>
      </c>
      <c r="G71" s="36">
        <v>531.91666666666652</v>
      </c>
      <c r="H71" s="36">
        <v>551.81666666666661</v>
      </c>
      <c r="I71" s="36">
        <v>555.98333333333335</v>
      </c>
      <c r="J71" s="36">
        <v>561.76666666666665</v>
      </c>
      <c r="K71" s="31">
        <v>550.20000000000005</v>
      </c>
      <c r="L71" s="31">
        <v>540.25</v>
      </c>
      <c r="M71" s="31">
        <v>13.53397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2101.6999999999998</v>
      </c>
      <c r="D72" s="36">
        <v>2104.75</v>
      </c>
      <c r="E72" s="36">
        <v>2081.5500000000002</v>
      </c>
      <c r="F72" s="36">
        <v>2061.4</v>
      </c>
      <c r="G72" s="36">
        <v>2038.2000000000003</v>
      </c>
      <c r="H72" s="36">
        <v>2124.9</v>
      </c>
      <c r="I72" s="36">
        <v>2148.1</v>
      </c>
      <c r="J72" s="36">
        <v>2168.25</v>
      </c>
      <c r="K72" s="31">
        <v>2127.9499999999998</v>
      </c>
      <c r="L72" s="31">
        <v>2084.6</v>
      </c>
      <c r="M72" s="31">
        <v>2.9277600000000001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2281.6</v>
      </c>
      <c r="D73" s="36">
        <v>2290.6666666666665</v>
      </c>
      <c r="E73" s="36">
        <v>2266.4833333333331</v>
      </c>
      <c r="F73" s="36">
        <v>2251.3666666666668</v>
      </c>
      <c r="G73" s="36">
        <v>2227.1833333333334</v>
      </c>
      <c r="H73" s="36">
        <v>2305.7833333333328</v>
      </c>
      <c r="I73" s="36">
        <v>2329.9666666666662</v>
      </c>
      <c r="J73" s="36">
        <v>2345.0833333333326</v>
      </c>
      <c r="K73" s="31">
        <v>2314.85</v>
      </c>
      <c r="L73" s="31">
        <v>2275.5500000000002</v>
      </c>
      <c r="M73" s="31">
        <v>2.99424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467.6</v>
      </c>
      <c r="D74" s="36">
        <v>468.23333333333335</v>
      </c>
      <c r="E74" s="36">
        <v>456.61666666666667</v>
      </c>
      <c r="F74" s="36">
        <v>445.63333333333333</v>
      </c>
      <c r="G74" s="36">
        <v>434.01666666666665</v>
      </c>
      <c r="H74" s="36">
        <v>479.2166666666667</v>
      </c>
      <c r="I74" s="36">
        <v>490.83333333333337</v>
      </c>
      <c r="J74" s="36">
        <v>501.81666666666672</v>
      </c>
      <c r="K74" s="31">
        <v>479.85</v>
      </c>
      <c r="L74" s="31">
        <v>457.25</v>
      </c>
      <c r="M74" s="31">
        <v>39.658749999999998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165.2</v>
      </c>
      <c r="D75" s="36">
        <v>163.70000000000002</v>
      </c>
      <c r="E75" s="36">
        <v>161.15000000000003</v>
      </c>
      <c r="F75" s="36">
        <v>157.10000000000002</v>
      </c>
      <c r="G75" s="36">
        <v>154.55000000000004</v>
      </c>
      <c r="H75" s="36">
        <v>167.75000000000003</v>
      </c>
      <c r="I75" s="36">
        <v>170.30000000000004</v>
      </c>
      <c r="J75" s="36">
        <v>174.35000000000002</v>
      </c>
      <c r="K75" s="31">
        <v>166.25</v>
      </c>
      <c r="L75" s="31">
        <v>159.65</v>
      </c>
      <c r="M75" s="31">
        <v>67.496219999999994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3723.45</v>
      </c>
      <c r="D76" s="36">
        <v>3734.1333333333332</v>
      </c>
      <c r="E76" s="36">
        <v>3705.0166666666664</v>
      </c>
      <c r="F76" s="36">
        <v>3686.583333333333</v>
      </c>
      <c r="G76" s="36">
        <v>3657.4666666666662</v>
      </c>
      <c r="H76" s="36">
        <v>3752.5666666666666</v>
      </c>
      <c r="I76" s="36">
        <v>3781.6833333333334</v>
      </c>
      <c r="J76" s="36">
        <v>3800.1166666666668</v>
      </c>
      <c r="K76" s="31">
        <v>3763.25</v>
      </c>
      <c r="L76" s="31">
        <v>3715.7</v>
      </c>
      <c r="M76" s="31">
        <v>2.1768100000000001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6743.85</v>
      </c>
      <c r="D77" s="36">
        <v>6654.6166666666659</v>
      </c>
      <c r="E77" s="36">
        <v>6499.2333333333318</v>
      </c>
      <c r="F77" s="36">
        <v>6254.6166666666659</v>
      </c>
      <c r="G77" s="36">
        <v>6099.2333333333318</v>
      </c>
      <c r="H77" s="36">
        <v>6899.2333333333318</v>
      </c>
      <c r="I77" s="36">
        <v>7054.616666666665</v>
      </c>
      <c r="J77" s="36">
        <v>7299.2333333333318</v>
      </c>
      <c r="K77" s="31">
        <v>6810</v>
      </c>
      <c r="L77" s="31">
        <v>6410</v>
      </c>
      <c r="M77" s="31">
        <v>11.011520000000001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2500.8000000000002</v>
      </c>
      <c r="D78" s="36">
        <v>2501.2833333333333</v>
      </c>
      <c r="E78" s="36">
        <v>2474.5666666666666</v>
      </c>
      <c r="F78" s="36">
        <v>2448.3333333333335</v>
      </c>
      <c r="G78" s="36">
        <v>2421.6166666666668</v>
      </c>
      <c r="H78" s="36">
        <v>2527.5166666666664</v>
      </c>
      <c r="I78" s="36">
        <v>2554.2333333333327</v>
      </c>
      <c r="J78" s="36">
        <v>2580.4666666666662</v>
      </c>
      <c r="K78" s="31">
        <v>2528</v>
      </c>
      <c r="L78" s="31">
        <v>2475.0500000000002</v>
      </c>
      <c r="M78" s="31">
        <v>2.7544900000000001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6417.15</v>
      </c>
      <c r="D79" s="36">
        <v>6395.3666666666659</v>
      </c>
      <c r="E79" s="36">
        <v>6336.7833333333319</v>
      </c>
      <c r="F79" s="36">
        <v>6256.4166666666661</v>
      </c>
      <c r="G79" s="36">
        <v>6197.8333333333321</v>
      </c>
      <c r="H79" s="36">
        <v>6475.7333333333318</v>
      </c>
      <c r="I79" s="36">
        <v>6534.3166666666657</v>
      </c>
      <c r="J79" s="36">
        <v>6614.6833333333316</v>
      </c>
      <c r="K79" s="31">
        <v>6453.95</v>
      </c>
      <c r="L79" s="31">
        <v>6315</v>
      </c>
      <c r="M79" s="31">
        <v>2.7870400000000002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3902.85</v>
      </c>
      <c r="D80" s="36">
        <v>3917.4333333333329</v>
      </c>
      <c r="E80" s="36">
        <v>3880.1666666666661</v>
      </c>
      <c r="F80" s="36">
        <v>3857.4833333333331</v>
      </c>
      <c r="G80" s="36">
        <v>3820.2166666666662</v>
      </c>
      <c r="H80" s="36">
        <v>3940.1166666666659</v>
      </c>
      <c r="I80" s="36">
        <v>3977.3833333333332</v>
      </c>
      <c r="J80" s="36">
        <v>4000.0666666666657</v>
      </c>
      <c r="K80" s="31">
        <v>3954.7</v>
      </c>
      <c r="L80" s="31">
        <v>3894.75</v>
      </c>
      <c r="M80" s="31">
        <v>2.6783399999999999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2960.85</v>
      </c>
      <c r="D81" s="36">
        <v>2949.1999999999994</v>
      </c>
      <c r="E81" s="36">
        <v>2920.6999999999989</v>
      </c>
      <c r="F81" s="36">
        <v>2880.5499999999997</v>
      </c>
      <c r="G81" s="36">
        <v>2852.0499999999993</v>
      </c>
      <c r="H81" s="36">
        <v>2989.3499999999985</v>
      </c>
      <c r="I81" s="36">
        <v>3017.8499999999995</v>
      </c>
      <c r="J81" s="36">
        <v>3057.9999999999982</v>
      </c>
      <c r="K81" s="31">
        <v>2977.7</v>
      </c>
      <c r="L81" s="31">
        <v>2909.05</v>
      </c>
      <c r="M81" s="31">
        <v>1.7390399999999999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153.35</v>
      </c>
      <c r="D82" s="36">
        <v>152.76666666666668</v>
      </c>
      <c r="E82" s="36">
        <v>151.28333333333336</v>
      </c>
      <c r="F82" s="36">
        <v>149.21666666666667</v>
      </c>
      <c r="G82" s="36">
        <v>147.73333333333335</v>
      </c>
      <c r="H82" s="36">
        <v>154.83333333333337</v>
      </c>
      <c r="I82" s="36">
        <v>156.31666666666666</v>
      </c>
      <c r="J82" s="36">
        <v>158.38333333333338</v>
      </c>
      <c r="K82" s="31">
        <v>154.25</v>
      </c>
      <c r="L82" s="31">
        <v>150.69999999999999</v>
      </c>
      <c r="M82" s="31">
        <v>21.227820000000001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162.94999999999999</v>
      </c>
      <c r="D83" s="36">
        <v>163.88333333333333</v>
      </c>
      <c r="E83" s="36">
        <v>161.41666666666666</v>
      </c>
      <c r="F83" s="36">
        <v>159.88333333333333</v>
      </c>
      <c r="G83" s="36">
        <v>157.41666666666666</v>
      </c>
      <c r="H83" s="36">
        <v>165.41666666666666</v>
      </c>
      <c r="I83" s="36">
        <v>167.88333333333335</v>
      </c>
      <c r="J83" s="36">
        <v>169.41666666666666</v>
      </c>
      <c r="K83" s="31">
        <v>166.35</v>
      </c>
      <c r="L83" s="31">
        <v>162.35</v>
      </c>
      <c r="M83" s="31">
        <v>149.82975999999999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831.15</v>
      </c>
      <c r="D84" s="36">
        <v>819.81666666666661</v>
      </c>
      <c r="E84" s="36">
        <v>796.73333333333323</v>
      </c>
      <c r="F84" s="36">
        <v>762.31666666666661</v>
      </c>
      <c r="G84" s="36">
        <v>739.23333333333323</v>
      </c>
      <c r="H84" s="36">
        <v>854.23333333333323</v>
      </c>
      <c r="I84" s="36">
        <v>877.31666666666672</v>
      </c>
      <c r="J84" s="36">
        <v>911.73333333333323</v>
      </c>
      <c r="K84" s="31">
        <v>842.9</v>
      </c>
      <c r="L84" s="31">
        <v>785.4</v>
      </c>
      <c r="M84" s="31">
        <v>15.334429999999999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433.2</v>
      </c>
      <c r="D85" s="36">
        <v>433.7833333333333</v>
      </c>
      <c r="E85" s="36">
        <v>429.66666666666663</v>
      </c>
      <c r="F85" s="36">
        <v>426.13333333333333</v>
      </c>
      <c r="G85" s="36">
        <v>422.01666666666665</v>
      </c>
      <c r="H85" s="36">
        <v>437.31666666666661</v>
      </c>
      <c r="I85" s="36">
        <v>441.43333333333328</v>
      </c>
      <c r="J85" s="36">
        <v>444.96666666666658</v>
      </c>
      <c r="K85" s="31">
        <v>437.9</v>
      </c>
      <c r="L85" s="31">
        <v>430.25</v>
      </c>
      <c r="M85" s="31">
        <v>2.19204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183.85</v>
      </c>
      <c r="D86" s="36">
        <v>184.61666666666667</v>
      </c>
      <c r="E86" s="36">
        <v>181.38333333333335</v>
      </c>
      <c r="F86" s="36">
        <v>178.91666666666669</v>
      </c>
      <c r="G86" s="36">
        <v>175.68333333333337</v>
      </c>
      <c r="H86" s="36">
        <v>187.08333333333334</v>
      </c>
      <c r="I86" s="36">
        <v>190.31666666666669</v>
      </c>
      <c r="J86" s="36">
        <v>192.78333333333333</v>
      </c>
      <c r="K86" s="31">
        <v>187.85</v>
      </c>
      <c r="L86" s="31">
        <v>182.15</v>
      </c>
      <c r="M86" s="31">
        <v>196.06057000000001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2000.3</v>
      </c>
      <c r="D87" s="36">
        <v>1997.4166666666667</v>
      </c>
      <c r="E87" s="36">
        <v>1968.2333333333336</v>
      </c>
      <c r="F87" s="36">
        <v>1936.1666666666667</v>
      </c>
      <c r="G87" s="36">
        <v>1906.9833333333336</v>
      </c>
      <c r="H87" s="36">
        <v>2029.4833333333336</v>
      </c>
      <c r="I87" s="36">
        <v>2058.6666666666665</v>
      </c>
      <c r="J87" s="36">
        <v>2090.7333333333336</v>
      </c>
      <c r="K87" s="31">
        <v>2026.6</v>
      </c>
      <c r="L87" s="31">
        <v>1965.35</v>
      </c>
      <c r="M87" s="31">
        <v>1.88853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1230</v>
      </c>
      <c r="D88" s="36">
        <v>1231.0166666666667</v>
      </c>
      <c r="E88" s="36">
        <v>1221.8333333333333</v>
      </c>
      <c r="F88" s="36">
        <v>1213.6666666666665</v>
      </c>
      <c r="G88" s="36">
        <v>1204.4833333333331</v>
      </c>
      <c r="H88" s="36">
        <v>1239.1833333333334</v>
      </c>
      <c r="I88" s="36">
        <v>1248.3666666666668</v>
      </c>
      <c r="J88" s="36">
        <v>1256.5333333333335</v>
      </c>
      <c r="K88" s="31">
        <v>1240.2</v>
      </c>
      <c r="L88" s="31">
        <v>1222.8499999999999</v>
      </c>
      <c r="M88" s="31">
        <v>6.9070400000000003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2280.15</v>
      </c>
      <c r="D89" s="36">
        <v>2286.0833333333335</v>
      </c>
      <c r="E89" s="36">
        <v>2264.0666666666671</v>
      </c>
      <c r="F89" s="36">
        <v>2247.9833333333336</v>
      </c>
      <c r="G89" s="36">
        <v>2225.9666666666672</v>
      </c>
      <c r="H89" s="36">
        <v>2302.166666666667</v>
      </c>
      <c r="I89" s="36">
        <v>2324.1833333333334</v>
      </c>
      <c r="J89" s="36">
        <v>2340.2666666666669</v>
      </c>
      <c r="K89" s="31">
        <v>2308.1</v>
      </c>
      <c r="L89" s="31">
        <v>2270</v>
      </c>
      <c r="M89" s="31">
        <v>3.7253099999999999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2168.6</v>
      </c>
      <c r="D90" s="36">
        <v>2153.6</v>
      </c>
      <c r="E90" s="36">
        <v>2117.1999999999998</v>
      </c>
      <c r="F90" s="36">
        <v>2065.7999999999997</v>
      </c>
      <c r="G90" s="36">
        <v>2029.3999999999996</v>
      </c>
      <c r="H90" s="36">
        <v>2205</v>
      </c>
      <c r="I90" s="36">
        <v>2241.4000000000005</v>
      </c>
      <c r="J90" s="36">
        <v>2292.8000000000002</v>
      </c>
      <c r="K90" s="31">
        <v>2190</v>
      </c>
      <c r="L90" s="31">
        <v>2102.1999999999998</v>
      </c>
      <c r="M90" s="31">
        <v>11.67037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3484.75</v>
      </c>
      <c r="D91" s="36">
        <v>3489.65</v>
      </c>
      <c r="E91" s="36">
        <v>3455.1000000000004</v>
      </c>
      <c r="F91" s="36">
        <v>3425.4500000000003</v>
      </c>
      <c r="G91" s="36">
        <v>3390.9000000000005</v>
      </c>
      <c r="H91" s="36">
        <v>3519.3</v>
      </c>
      <c r="I91" s="36">
        <v>3553.8500000000004</v>
      </c>
      <c r="J91" s="36">
        <v>3583.5</v>
      </c>
      <c r="K91" s="31">
        <v>3524.2</v>
      </c>
      <c r="L91" s="31">
        <v>3460</v>
      </c>
      <c r="M91" s="31">
        <v>0.43425999999999998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551.29999999999995</v>
      </c>
      <c r="D92" s="36">
        <v>552.25</v>
      </c>
      <c r="E92" s="36">
        <v>539.04999999999995</v>
      </c>
      <c r="F92" s="36">
        <v>526.79999999999995</v>
      </c>
      <c r="G92" s="36">
        <v>513.59999999999991</v>
      </c>
      <c r="H92" s="36">
        <v>564.5</v>
      </c>
      <c r="I92" s="36">
        <v>577.70000000000005</v>
      </c>
      <c r="J92" s="36">
        <v>589.95000000000005</v>
      </c>
      <c r="K92" s="31">
        <v>565.45000000000005</v>
      </c>
      <c r="L92" s="31">
        <v>540</v>
      </c>
      <c r="M92" s="31">
        <v>19.426159999999999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1675.25</v>
      </c>
      <c r="D93" s="36">
        <v>1672.6166666666668</v>
      </c>
      <c r="E93" s="36">
        <v>1662.2833333333335</v>
      </c>
      <c r="F93" s="36">
        <v>1649.3166666666668</v>
      </c>
      <c r="G93" s="36">
        <v>1638.9833333333336</v>
      </c>
      <c r="H93" s="36">
        <v>1685.5833333333335</v>
      </c>
      <c r="I93" s="36">
        <v>1695.9166666666665</v>
      </c>
      <c r="J93" s="36">
        <v>1708.8833333333334</v>
      </c>
      <c r="K93" s="31">
        <v>1682.95</v>
      </c>
      <c r="L93" s="31">
        <v>1659.65</v>
      </c>
      <c r="M93" s="31">
        <v>7.6262400000000001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3734.5</v>
      </c>
      <c r="D94" s="36">
        <v>3771.4166666666665</v>
      </c>
      <c r="E94" s="36">
        <v>3653.083333333333</v>
      </c>
      <c r="F94" s="36">
        <v>3571.6666666666665</v>
      </c>
      <c r="G94" s="36">
        <v>3453.333333333333</v>
      </c>
      <c r="H94" s="36">
        <v>3852.833333333333</v>
      </c>
      <c r="I94" s="36">
        <v>3971.1666666666661</v>
      </c>
      <c r="J94" s="36">
        <v>4052.583333333333</v>
      </c>
      <c r="K94" s="31">
        <v>3889.75</v>
      </c>
      <c r="L94" s="31">
        <v>3690</v>
      </c>
      <c r="M94" s="31">
        <v>10.620649999999999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1417.1</v>
      </c>
      <c r="D95" s="36">
        <v>1420.4333333333334</v>
      </c>
      <c r="E95" s="36">
        <v>1411.8666666666668</v>
      </c>
      <c r="F95" s="36">
        <v>1406.6333333333334</v>
      </c>
      <c r="G95" s="36">
        <v>1398.0666666666668</v>
      </c>
      <c r="H95" s="36">
        <v>1425.6666666666667</v>
      </c>
      <c r="I95" s="36">
        <v>1434.2333333333333</v>
      </c>
      <c r="J95" s="36">
        <v>1439.4666666666667</v>
      </c>
      <c r="K95" s="31">
        <v>1429</v>
      </c>
      <c r="L95" s="31">
        <v>1415.2</v>
      </c>
      <c r="M95" s="31">
        <v>172.25878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585.20000000000005</v>
      </c>
      <c r="D96" s="36">
        <v>587.9666666666667</v>
      </c>
      <c r="E96" s="36">
        <v>581.63333333333344</v>
      </c>
      <c r="F96" s="36">
        <v>578.06666666666672</v>
      </c>
      <c r="G96" s="36">
        <v>571.73333333333346</v>
      </c>
      <c r="H96" s="36">
        <v>591.53333333333342</v>
      </c>
      <c r="I96" s="36">
        <v>597.86666666666667</v>
      </c>
      <c r="J96" s="36">
        <v>601.43333333333339</v>
      </c>
      <c r="K96" s="31">
        <v>594.29999999999995</v>
      </c>
      <c r="L96" s="31">
        <v>584.4</v>
      </c>
      <c r="M96" s="31">
        <v>27.85107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1410.55</v>
      </c>
      <c r="D97" s="36">
        <v>1408.55</v>
      </c>
      <c r="E97" s="36">
        <v>1394.6</v>
      </c>
      <c r="F97" s="36">
        <v>1378.6499999999999</v>
      </c>
      <c r="G97" s="36">
        <v>1364.6999999999998</v>
      </c>
      <c r="H97" s="36">
        <v>1424.5</v>
      </c>
      <c r="I97" s="36">
        <v>1438.4500000000003</v>
      </c>
      <c r="J97" s="36">
        <v>1454.4</v>
      </c>
      <c r="K97" s="31">
        <v>1422.5</v>
      </c>
      <c r="L97" s="31">
        <v>1392.6</v>
      </c>
      <c r="M97" s="31">
        <v>14.12922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4852.6000000000004</v>
      </c>
      <c r="D98" s="36">
        <v>4880.1500000000005</v>
      </c>
      <c r="E98" s="36">
        <v>4816.3000000000011</v>
      </c>
      <c r="F98" s="36">
        <v>4780.0000000000009</v>
      </c>
      <c r="G98" s="36">
        <v>4716.1500000000015</v>
      </c>
      <c r="H98" s="36">
        <v>4916.4500000000007</v>
      </c>
      <c r="I98" s="36">
        <v>4980.3000000000011</v>
      </c>
      <c r="J98" s="36">
        <v>5016.6000000000004</v>
      </c>
      <c r="K98" s="31">
        <v>4944</v>
      </c>
      <c r="L98" s="31">
        <v>4843.8500000000004</v>
      </c>
      <c r="M98" s="31">
        <v>5.2429399999999999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512.29999999999995</v>
      </c>
      <c r="D99" s="36">
        <v>514.33333333333326</v>
      </c>
      <c r="E99" s="36">
        <v>509.76666666666654</v>
      </c>
      <c r="F99" s="36">
        <v>507.23333333333329</v>
      </c>
      <c r="G99" s="36">
        <v>502.66666666666657</v>
      </c>
      <c r="H99" s="36">
        <v>516.86666666666656</v>
      </c>
      <c r="I99" s="36">
        <v>521.43333333333317</v>
      </c>
      <c r="J99" s="36">
        <v>523.96666666666647</v>
      </c>
      <c r="K99" s="31">
        <v>518.9</v>
      </c>
      <c r="L99" s="31">
        <v>511.8</v>
      </c>
      <c r="M99" s="31">
        <v>55.805970000000002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3021.75</v>
      </c>
      <c r="D100" s="36">
        <v>3050.8333333333335</v>
      </c>
      <c r="E100" s="36">
        <v>2987.7666666666669</v>
      </c>
      <c r="F100" s="36">
        <v>2953.7833333333333</v>
      </c>
      <c r="G100" s="36">
        <v>2890.7166666666667</v>
      </c>
      <c r="H100" s="36">
        <v>3084.8166666666671</v>
      </c>
      <c r="I100" s="36">
        <v>3147.8833333333337</v>
      </c>
      <c r="J100" s="36">
        <v>3181.8666666666672</v>
      </c>
      <c r="K100" s="31">
        <v>3113.9</v>
      </c>
      <c r="L100" s="31">
        <v>3016.85</v>
      </c>
      <c r="M100" s="31">
        <v>16.15343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554.70000000000005</v>
      </c>
      <c r="D101" s="36">
        <v>558.95000000000005</v>
      </c>
      <c r="E101" s="36">
        <v>548.30000000000007</v>
      </c>
      <c r="F101" s="36">
        <v>541.9</v>
      </c>
      <c r="G101" s="36">
        <v>531.25</v>
      </c>
      <c r="H101" s="36">
        <v>565.35000000000014</v>
      </c>
      <c r="I101" s="36">
        <v>576.00000000000023</v>
      </c>
      <c r="J101" s="36">
        <v>582.4000000000002</v>
      </c>
      <c r="K101" s="31">
        <v>569.6</v>
      </c>
      <c r="L101" s="31">
        <v>552.54999999999995</v>
      </c>
      <c r="M101" s="31">
        <v>101.34836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2387.15</v>
      </c>
      <c r="D102" s="36">
        <v>2385.3000000000002</v>
      </c>
      <c r="E102" s="36">
        <v>2375.6500000000005</v>
      </c>
      <c r="F102" s="36">
        <v>2364.1500000000005</v>
      </c>
      <c r="G102" s="36">
        <v>2354.5000000000009</v>
      </c>
      <c r="H102" s="36">
        <v>2396.8000000000002</v>
      </c>
      <c r="I102" s="36">
        <v>2406.4499999999998</v>
      </c>
      <c r="J102" s="36">
        <v>2417.9499999999998</v>
      </c>
      <c r="K102" s="31">
        <v>2394.9499999999998</v>
      </c>
      <c r="L102" s="31">
        <v>2373.8000000000002</v>
      </c>
      <c r="M102" s="31">
        <v>5.7668299999999997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1043.75</v>
      </c>
      <c r="D103" s="36">
        <v>1037.7</v>
      </c>
      <c r="E103" s="36">
        <v>1029.4000000000001</v>
      </c>
      <c r="F103" s="36">
        <v>1015.0500000000001</v>
      </c>
      <c r="G103" s="36">
        <v>1006.7500000000001</v>
      </c>
      <c r="H103" s="36">
        <v>1052.0500000000002</v>
      </c>
      <c r="I103" s="36">
        <v>1060.3499999999999</v>
      </c>
      <c r="J103" s="36">
        <v>1074.7</v>
      </c>
      <c r="K103" s="31">
        <v>1046</v>
      </c>
      <c r="L103" s="31">
        <v>1023.35</v>
      </c>
      <c r="M103" s="31">
        <v>93.882549999999995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1642.95</v>
      </c>
      <c r="D104" s="36">
        <v>1642.5833333333333</v>
      </c>
      <c r="E104" s="36">
        <v>1635.4166666666665</v>
      </c>
      <c r="F104" s="36">
        <v>1627.8833333333332</v>
      </c>
      <c r="G104" s="36">
        <v>1620.7166666666665</v>
      </c>
      <c r="H104" s="36">
        <v>1650.1166666666666</v>
      </c>
      <c r="I104" s="36">
        <v>1657.2833333333331</v>
      </c>
      <c r="J104" s="36">
        <v>1664.8166666666666</v>
      </c>
      <c r="K104" s="31">
        <v>1649.75</v>
      </c>
      <c r="L104" s="31">
        <v>1635.05</v>
      </c>
      <c r="M104" s="31">
        <v>6.6129600000000002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514.70000000000005</v>
      </c>
      <c r="D105" s="36">
        <v>513.75</v>
      </c>
      <c r="E105" s="36">
        <v>509.95000000000005</v>
      </c>
      <c r="F105" s="36">
        <v>505.20000000000005</v>
      </c>
      <c r="G105" s="36">
        <v>501.40000000000009</v>
      </c>
      <c r="H105" s="36">
        <v>518.5</v>
      </c>
      <c r="I105" s="36">
        <v>522.29999999999995</v>
      </c>
      <c r="J105" s="36">
        <v>527.04999999999995</v>
      </c>
      <c r="K105" s="31">
        <v>517.54999999999995</v>
      </c>
      <c r="L105" s="31">
        <v>509</v>
      </c>
      <c r="M105" s="31">
        <v>9.1245499999999993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82.15</v>
      </c>
      <c r="D106" s="36">
        <v>82.45</v>
      </c>
      <c r="E106" s="36">
        <v>81.7</v>
      </c>
      <c r="F106" s="36">
        <v>81.25</v>
      </c>
      <c r="G106" s="36">
        <v>80.5</v>
      </c>
      <c r="H106" s="36">
        <v>82.9</v>
      </c>
      <c r="I106" s="36">
        <v>83.65</v>
      </c>
      <c r="J106" s="36">
        <v>84.100000000000009</v>
      </c>
      <c r="K106" s="31">
        <v>83.2</v>
      </c>
      <c r="L106" s="31">
        <v>82</v>
      </c>
      <c r="M106" s="31">
        <v>181.66231999999999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409.25</v>
      </c>
      <c r="D107" s="36">
        <v>408.86666666666662</v>
      </c>
      <c r="E107" s="36">
        <v>404.98333333333323</v>
      </c>
      <c r="F107" s="36">
        <v>400.71666666666664</v>
      </c>
      <c r="G107" s="36">
        <v>396.83333333333326</v>
      </c>
      <c r="H107" s="36">
        <v>413.13333333333321</v>
      </c>
      <c r="I107" s="36">
        <v>417.01666666666654</v>
      </c>
      <c r="J107" s="36">
        <v>421.28333333333319</v>
      </c>
      <c r="K107" s="31">
        <v>412.75</v>
      </c>
      <c r="L107" s="31">
        <v>404.6</v>
      </c>
      <c r="M107" s="31">
        <v>169.49793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543.20000000000005</v>
      </c>
      <c r="D108" s="36">
        <v>536.73333333333335</v>
      </c>
      <c r="E108" s="36">
        <v>527.9666666666667</v>
      </c>
      <c r="F108" s="36">
        <v>512.73333333333335</v>
      </c>
      <c r="G108" s="36">
        <v>503.9666666666667</v>
      </c>
      <c r="H108" s="36">
        <v>551.9666666666667</v>
      </c>
      <c r="I108" s="36">
        <v>560.73333333333335</v>
      </c>
      <c r="J108" s="36">
        <v>575.9666666666667</v>
      </c>
      <c r="K108" s="31">
        <v>545.5</v>
      </c>
      <c r="L108" s="31">
        <v>521.5</v>
      </c>
      <c r="M108" s="31">
        <v>23.087990000000001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542.45000000000005</v>
      </c>
      <c r="D109" s="36">
        <v>540.7166666666667</v>
      </c>
      <c r="E109" s="36">
        <v>536.83333333333337</v>
      </c>
      <c r="F109" s="36">
        <v>531.2166666666667</v>
      </c>
      <c r="G109" s="36">
        <v>527.33333333333337</v>
      </c>
      <c r="H109" s="36">
        <v>546.33333333333337</v>
      </c>
      <c r="I109" s="36">
        <v>550.21666666666658</v>
      </c>
      <c r="J109" s="36">
        <v>555.83333333333337</v>
      </c>
      <c r="K109" s="31">
        <v>544.6</v>
      </c>
      <c r="L109" s="31">
        <v>535.1</v>
      </c>
      <c r="M109" s="31">
        <v>26.103079999999999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188.5</v>
      </c>
      <c r="D110" s="36">
        <v>188.6</v>
      </c>
      <c r="E110" s="36">
        <v>186.29999999999998</v>
      </c>
      <c r="F110" s="36">
        <v>184.1</v>
      </c>
      <c r="G110" s="36">
        <v>181.79999999999998</v>
      </c>
      <c r="H110" s="36">
        <v>190.79999999999998</v>
      </c>
      <c r="I110" s="36">
        <v>193.1</v>
      </c>
      <c r="J110" s="36">
        <v>195.29999999999998</v>
      </c>
      <c r="K110" s="31">
        <v>190.9</v>
      </c>
      <c r="L110" s="31">
        <v>186.4</v>
      </c>
      <c r="M110" s="31">
        <v>306.64067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946.95</v>
      </c>
      <c r="D111" s="36">
        <v>947.75</v>
      </c>
      <c r="E111" s="36">
        <v>938.75</v>
      </c>
      <c r="F111" s="36">
        <v>930.55</v>
      </c>
      <c r="G111" s="36">
        <v>921.55</v>
      </c>
      <c r="H111" s="36">
        <v>955.95</v>
      </c>
      <c r="I111" s="36">
        <v>964.95</v>
      </c>
      <c r="J111" s="36">
        <v>973.15000000000009</v>
      </c>
      <c r="K111" s="31">
        <v>956.75</v>
      </c>
      <c r="L111" s="31">
        <v>939.55</v>
      </c>
      <c r="M111" s="31">
        <v>20.63916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158.65</v>
      </c>
      <c r="D112" s="36">
        <v>159.11666666666667</v>
      </c>
      <c r="E112" s="36">
        <v>153.88333333333335</v>
      </c>
      <c r="F112" s="36">
        <v>149.11666666666667</v>
      </c>
      <c r="G112" s="36">
        <v>143.88333333333335</v>
      </c>
      <c r="H112" s="36">
        <v>163.88333333333335</v>
      </c>
      <c r="I112" s="36">
        <v>169.1166666666667</v>
      </c>
      <c r="J112" s="36">
        <v>173.88333333333335</v>
      </c>
      <c r="K112" s="31">
        <v>164.35</v>
      </c>
      <c r="L112" s="31">
        <v>154.35</v>
      </c>
      <c r="M112" s="31">
        <v>874.23359000000005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439.7</v>
      </c>
      <c r="D113" s="36">
        <v>440.51666666666671</v>
      </c>
      <c r="E113" s="36">
        <v>437.03333333333342</v>
      </c>
      <c r="F113" s="36">
        <v>434.36666666666673</v>
      </c>
      <c r="G113" s="36">
        <v>430.88333333333344</v>
      </c>
      <c r="H113" s="36">
        <v>443.18333333333339</v>
      </c>
      <c r="I113" s="36">
        <v>446.66666666666663</v>
      </c>
      <c r="J113" s="36">
        <v>449.33333333333337</v>
      </c>
      <c r="K113" s="31">
        <v>444</v>
      </c>
      <c r="L113" s="31">
        <v>437.85</v>
      </c>
      <c r="M113" s="31">
        <v>10.56171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223.2</v>
      </c>
      <c r="D114" s="36">
        <v>223.93333333333331</v>
      </c>
      <c r="E114" s="36">
        <v>219.86666666666662</v>
      </c>
      <c r="F114" s="36">
        <v>216.5333333333333</v>
      </c>
      <c r="G114" s="36">
        <v>212.46666666666661</v>
      </c>
      <c r="H114" s="36">
        <v>227.26666666666662</v>
      </c>
      <c r="I114" s="36">
        <v>231.33333333333329</v>
      </c>
      <c r="J114" s="36">
        <v>234.66666666666663</v>
      </c>
      <c r="K114" s="31">
        <v>228</v>
      </c>
      <c r="L114" s="31">
        <v>220.6</v>
      </c>
      <c r="M114" s="31">
        <v>143.59432000000001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1483.6</v>
      </c>
      <c r="D115" s="36">
        <v>1487.8</v>
      </c>
      <c r="E115" s="36">
        <v>1472.8</v>
      </c>
      <c r="F115" s="36">
        <v>1462</v>
      </c>
      <c r="G115" s="36">
        <v>1447</v>
      </c>
      <c r="H115" s="36">
        <v>1498.6</v>
      </c>
      <c r="I115" s="36">
        <v>1513.6</v>
      </c>
      <c r="J115" s="36">
        <v>1524.3999999999999</v>
      </c>
      <c r="K115" s="31">
        <v>1502.8</v>
      </c>
      <c r="L115" s="31">
        <v>1477</v>
      </c>
      <c r="M115" s="31">
        <v>12.09609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5338.45</v>
      </c>
      <c r="D116" s="36">
        <v>5312.8166666666666</v>
      </c>
      <c r="E116" s="36">
        <v>5245.6333333333332</v>
      </c>
      <c r="F116" s="36">
        <v>5152.8166666666666</v>
      </c>
      <c r="G116" s="36">
        <v>5085.6333333333332</v>
      </c>
      <c r="H116" s="36">
        <v>5405.6333333333332</v>
      </c>
      <c r="I116" s="36">
        <v>5472.8166666666657</v>
      </c>
      <c r="J116" s="36">
        <v>5565.6333333333332</v>
      </c>
      <c r="K116" s="31">
        <v>5380</v>
      </c>
      <c r="L116" s="31">
        <v>5220</v>
      </c>
      <c r="M116" s="31">
        <v>2.5808599999999999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1699.75</v>
      </c>
      <c r="D117" s="36">
        <v>1699.6499999999999</v>
      </c>
      <c r="E117" s="36">
        <v>1687.7999999999997</v>
      </c>
      <c r="F117" s="36">
        <v>1675.85</v>
      </c>
      <c r="G117" s="36">
        <v>1663.9999999999998</v>
      </c>
      <c r="H117" s="36">
        <v>1711.5999999999997</v>
      </c>
      <c r="I117" s="36">
        <v>1723.4499999999996</v>
      </c>
      <c r="J117" s="36">
        <v>1735.3999999999996</v>
      </c>
      <c r="K117" s="31">
        <v>1711.5</v>
      </c>
      <c r="L117" s="31">
        <v>1687.7</v>
      </c>
      <c r="M117" s="31">
        <v>36.909930000000003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3068.05</v>
      </c>
      <c r="D118" s="36">
        <v>3065.6</v>
      </c>
      <c r="E118" s="36">
        <v>3042.7</v>
      </c>
      <c r="F118" s="36">
        <v>3017.35</v>
      </c>
      <c r="G118" s="36">
        <v>2994.45</v>
      </c>
      <c r="H118" s="36">
        <v>3090.95</v>
      </c>
      <c r="I118" s="36">
        <v>3113.8500000000004</v>
      </c>
      <c r="J118" s="36">
        <v>3139.2</v>
      </c>
      <c r="K118" s="31">
        <v>3088.5</v>
      </c>
      <c r="L118" s="31">
        <v>3040.25</v>
      </c>
      <c r="M118" s="31">
        <v>5.4743899999999996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1235.95</v>
      </c>
      <c r="D119" s="36">
        <v>1240.6333333333334</v>
      </c>
      <c r="E119" s="36">
        <v>1220.7166666666669</v>
      </c>
      <c r="F119" s="36">
        <v>1205.4833333333336</v>
      </c>
      <c r="G119" s="36">
        <v>1185.5666666666671</v>
      </c>
      <c r="H119" s="36">
        <v>1255.8666666666668</v>
      </c>
      <c r="I119" s="36">
        <v>1275.7833333333333</v>
      </c>
      <c r="J119" s="36">
        <v>1291.0166666666667</v>
      </c>
      <c r="K119" s="31">
        <v>1260.55</v>
      </c>
      <c r="L119" s="31">
        <v>1225.4000000000001</v>
      </c>
      <c r="M119" s="31">
        <v>3.05423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499.25</v>
      </c>
      <c r="D120" s="36">
        <v>493.88333333333338</v>
      </c>
      <c r="E120" s="36">
        <v>485.86666666666679</v>
      </c>
      <c r="F120" s="36">
        <v>472.48333333333341</v>
      </c>
      <c r="G120" s="36">
        <v>464.46666666666681</v>
      </c>
      <c r="H120" s="36">
        <v>507.26666666666677</v>
      </c>
      <c r="I120" s="36">
        <v>515.2833333333333</v>
      </c>
      <c r="J120" s="36">
        <v>528.66666666666674</v>
      </c>
      <c r="K120" s="31">
        <v>501.9</v>
      </c>
      <c r="L120" s="31">
        <v>480.5</v>
      </c>
      <c r="M120" s="31">
        <v>45.737459999999999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820.2</v>
      </c>
      <c r="D121" s="36">
        <v>820.05000000000007</v>
      </c>
      <c r="E121" s="36">
        <v>814.15000000000009</v>
      </c>
      <c r="F121" s="36">
        <v>808.1</v>
      </c>
      <c r="G121" s="36">
        <v>802.2</v>
      </c>
      <c r="H121" s="36">
        <v>826.10000000000014</v>
      </c>
      <c r="I121" s="36">
        <v>832</v>
      </c>
      <c r="J121" s="36">
        <v>838.05000000000018</v>
      </c>
      <c r="K121" s="31">
        <v>825.95</v>
      </c>
      <c r="L121" s="31">
        <v>814</v>
      </c>
      <c r="M121" s="31">
        <v>8.2951700000000006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759</v>
      </c>
      <c r="D122" s="36">
        <v>763.33333333333337</v>
      </c>
      <c r="E122" s="36">
        <v>752.7166666666667</v>
      </c>
      <c r="F122" s="36">
        <v>746.43333333333328</v>
      </c>
      <c r="G122" s="36">
        <v>735.81666666666661</v>
      </c>
      <c r="H122" s="36">
        <v>769.61666666666679</v>
      </c>
      <c r="I122" s="36">
        <v>780.23333333333335</v>
      </c>
      <c r="J122" s="36">
        <v>786.51666666666688</v>
      </c>
      <c r="K122" s="31">
        <v>773.95</v>
      </c>
      <c r="L122" s="31">
        <v>757.05</v>
      </c>
      <c r="M122" s="31">
        <v>12.42531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496.5</v>
      </c>
      <c r="D123" s="36">
        <v>496.8</v>
      </c>
      <c r="E123" s="36">
        <v>493.70000000000005</v>
      </c>
      <c r="F123" s="36">
        <v>490.90000000000003</v>
      </c>
      <c r="G123" s="36">
        <v>487.80000000000007</v>
      </c>
      <c r="H123" s="36">
        <v>499.6</v>
      </c>
      <c r="I123" s="36">
        <v>502.70000000000005</v>
      </c>
      <c r="J123" s="36">
        <v>505.5</v>
      </c>
      <c r="K123" s="31">
        <v>499.9</v>
      </c>
      <c r="L123" s="31">
        <v>494</v>
      </c>
      <c r="M123" s="31">
        <v>11.94042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1630.6</v>
      </c>
      <c r="D124" s="36">
        <v>1646.8333333333333</v>
      </c>
      <c r="E124" s="36">
        <v>1603.7666666666664</v>
      </c>
      <c r="F124" s="36">
        <v>1576.9333333333332</v>
      </c>
      <c r="G124" s="36">
        <v>1533.8666666666663</v>
      </c>
      <c r="H124" s="36">
        <v>1673.6666666666665</v>
      </c>
      <c r="I124" s="36">
        <v>1716.7333333333336</v>
      </c>
      <c r="J124" s="36">
        <v>1743.5666666666666</v>
      </c>
      <c r="K124" s="31">
        <v>1689.9</v>
      </c>
      <c r="L124" s="31">
        <v>1620</v>
      </c>
      <c r="M124" s="31">
        <v>7.2315100000000001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1731.4</v>
      </c>
      <c r="D125" s="36">
        <v>1733.8500000000001</v>
      </c>
      <c r="E125" s="36">
        <v>1723.7000000000003</v>
      </c>
      <c r="F125" s="36">
        <v>1716.0000000000002</v>
      </c>
      <c r="G125" s="36">
        <v>1705.8500000000004</v>
      </c>
      <c r="H125" s="36">
        <v>1741.5500000000002</v>
      </c>
      <c r="I125" s="36">
        <v>1751.7000000000003</v>
      </c>
      <c r="J125" s="36">
        <v>1759.4</v>
      </c>
      <c r="K125" s="31">
        <v>1744</v>
      </c>
      <c r="L125" s="31">
        <v>1726.15</v>
      </c>
      <c r="M125" s="31">
        <v>44.47954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175.25</v>
      </c>
      <c r="D126" s="36">
        <v>175.53333333333333</v>
      </c>
      <c r="E126" s="36">
        <v>173.61666666666667</v>
      </c>
      <c r="F126" s="36">
        <v>171.98333333333335</v>
      </c>
      <c r="G126" s="36">
        <v>170.06666666666669</v>
      </c>
      <c r="H126" s="36">
        <v>177.16666666666666</v>
      </c>
      <c r="I126" s="36">
        <v>179.08333333333334</v>
      </c>
      <c r="J126" s="36">
        <v>180.71666666666664</v>
      </c>
      <c r="K126" s="31">
        <v>177.45</v>
      </c>
      <c r="L126" s="31">
        <v>173.9</v>
      </c>
      <c r="M126" s="31">
        <v>38.583889999999997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5448.4</v>
      </c>
      <c r="D127" s="36">
        <v>5447.75</v>
      </c>
      <c r="E127" s="36">
        <v>5400.65</v>
      </c>
      <c r="F127" s="36">
        <v>5352.9</v>
      </c>
      <c r="G127" s="36">
        <v>5305.7999999999993</v>
      </c>
      <c r="H127" s="36">
        <v>5495.5</v>
      </c>
      <c r="I127" s="36">
        <v>5542.6</v>
      </c>
      <c r="J127" s="36">
        <v>5590.35</v>
      </c>
      <c r="K127" s="31">
        <v>5494.85</v>
      </c>
      <c r="L127" s="31">
        <v>5400</v>
      </c>
      <c r="M127" s="31">
        <v>0.95074000000000003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634.85</v>
      </c>
      <c r="D128" s="36">
        <v>637.91666666666663</v>
      </c>
      <c r="E128" s="36">
        <v>629.93333333333328</v>
      </c>
      <c r="F128" s="36">
        <v>625.01666666666665</v>
      </c>
      <c r="G128" s="36">
        <v>617.0333333333333</v>
      </c>
      <c r="H128" s="36">
        <v>642.83333333333326</v>
      </c>
      <c r="I128" s="36">
        <v>650.81666666666661</v>
      </c>
      <c r="J128" s="36">
        <v>655.73333333333323</v>
      </c>
      <c r="K128" s="31">
        <v>645.9</v>
      </c>
      <c r="L128" s="31">
        <v>633</v>
      </c>
      <c r="M128" s="31">
        <v>11.486269999999999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5514.05</v>
      </c>
      <c r="D129" s="36">
        <v>5537.6499999999987</v>
      </c>
      <c r="E129" s="36">
        <v>5486.2999999999975</v>
      </c>
      <c r="F129" s="36">
        <v>5458.5499999999984</v>
      </c>
      <c r="G129" s="36">
        <v>5407.1999999999971</v>
      </c>
      <c r="H129" s="36">
        <v>5565.3999999999978</v>
      </c>
      <c r="I129" s="36">
        <v>5616.7499999999982</v>
      </c>
      <c r="J129" s="36">
        <v>5644.4999999999982</v>
      </c>
      <c r="K129" s="31">
        <v>5589</v>
      </c>
      <c r="L129" s="31">
        <v>5509.9</v>
      </c>
      <c r="M129" s="31">
        <v>1.56372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3339.85</v>
      </c>
      <c r="D130" s="36">
        <v>3361.1166666666668</v>
      </c>
      <c r="E130" s="36">
        <v>3314.2333333333336</v>
      </c>
      <c r="F130" s="36">
        <v>3288.6166666666668</v>
      </c>
      <c r="G130" s="36">
        <v>3241.7333333333336</v>
      </c>
      <c r="H130" s="36">
        <v>3386.7333333333336</v>
      </c>
      <c r="I130" s="36">
        <v>3433.6166666666668</v>
      </c>
      <c r="J130" s="36">
        <v>3459.2333333333336</v>
      </c>
      <c r="K130" s="31">
        <v>3408</v>
      </c>
      <c r="L130" s="31">
        <v>3335.5</v>
      </c>
      <c r="M130" s="31">
        <v>12.16447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406.45</v>
      </c>
      <c r="D131" s="36">
        <v>405.41666666666669</v>
      </c>
      <c r="E131" s="36">
        <v>399.23333333333335</v>
      </c>
      <c r="F131" s="36">
        <v>392.01666666666665</v>
      </c>
      <c r="G131" s="36">
        <v>385.83333333333331</v>
      </c>
      <c r="H131" s="36">
        <v>412.63333333333338</v>
      </c>
      <c r="I131" s="36">
        <v>418.81666666666666</v>
      </c>
      <c r="J131" s="36">
        <v>426.03333333333342</v>
      </c>
      <c r="K131" s="31">
        <v>411.6</v>
      </c>
      <c r="L131" s="31">
        <v>398.2</v>
      </c>
      <c r="M131" s="31">
        <v>21.287690000000001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1052.2</v>
      </c>
      <c r="D132" s="36">
        <v>1064.7333333333333</v>
      </c>
      <c r="E132" s="36">
        <v>1037.4666666666667</v>
      </c>
      <c r="F132" s="36">
        <v>1022.7333333333333</v>
      </c>
      <c r="G132" s="36">
        <v>995.4666666666667</v>
      </c>
      <c r="H132" s="36">
        <v>1079.4666666666667</v>
      </c>
      <c r="I132" s="36">
        <v>1106.7333333333336</v>
      </c>
      <c r="J132" s="36">
        <v>1121.4666666666667</v>
      </c>
      <c r="K132" s="31">
        <v>1092</v>
      </c>
      <c r="L132" s="31">
        <v>1050</v>
      </c>
      <c r="M132" s="31">
        <v>68.321809999999999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1588.1</v>
      </c>
      <c r="D133" s="36">
        <v>1602.3166666666666</v>
      </c>
      <c r="E133" s="36">
        <v>1569.8333333333333</v>
      </c>
      <c r="F133" s="36">
        <v>1551.5666666666666</v>
      </c>
      <c r="G133" s="36">
        <v>1519.0833333333333</v>
      </c>
      <c r="H133" s="36">
        <v>1620.5833333333333</v>
      </c>
      <c r="I133" s="36">
        <v>1653.0666666666668</v>
      </c>
      <c r="J133" s="36">
        <v>1671.3333333333333</v>
      </c>
      <c r="K133" s="31">
        <v>1634.8</v>
      </c>
      <c r="L133" s="31">
        <v>1584.05</v>
      </c>
      <c r="M133" s="31">
        <v>13.89162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148902.29999999999</v>
      </c>
      <c r="D134" s="36">
        <v>148851.08333333334</v>
      </c>
      <c r="E134" s="36">
        <v>148152.21666666667</v>
      </c>
      <c r="F134" s="36">
        <v>147402.13333333333</v>
      </c>
      <c r="G134" s="36">
        <v>146703.26666666666</v>
      </c>
      <c r="H134" s="36">
        <v>149601.16666666669</v>
      </c>
      <c r="I134" s="36">
        <v>150300.03333333333</v>
      </c>
      <c r="J134" s="36">
        <v>151050.1166666667</v>
      </c>
      <c r="K134" s="31">
        <v>149549.95000000001</v>
      </c>
      <c r="L134" s="31">
        <v>148101</v>
      </c>
      <c r="M134" s="31">
        <v>0.11656999999999999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1093</v>
      </c>
      <c r="D135" s="36">
        <v>1087.7833333333335</v>
      </c>
      <c r="E135" s="36">
        <v>1073.7666666666671</v>
      </c>
      <c r="F135" s="36">
        <v>1054.5333333333335</v>
      </c>
      <c r="G135" s="36">
        <v>1040.5166666666671</v>
      </c>
      <c r="H135" s="36">
        <v>1107.0166666666671</v>
      </c>
      <c r="I135" s="36">
        <v>1121.0333333333335</v>
      </c>
      <c r="J135" s="36">
        <v>1140.2666666666671</v>
      </c>
      <c r="K135" s="31">
        <v>1101.8</v>
      </c>
      <c r="L135" s="31">
        <v>1068.55</v>
      </c>
      <c r="M135" s="31">
        <v>2.3967100000000001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288.64999999999998</v>
      </c>
      <c r="D136" s="36">
        <v>289.7833333333333</v>
      </c>
      <c r="E136" s="36">
        <v>286.16666666666663</v>
      </c>
      <c r="F136" s="36">
        <v>283.68333333333334</v>
      </c>
      <c r="G136" s="36">
        <v>280.06666666666666</v>
      </c>
      <c r="H136" s="36">
        <v>292.26666666666659</v>
      </c>
      <c r="I136" s="36">
        <v>295.88333333333327</v>
      </c>
      <c r="J136" s="36">
        <v>298.36666666666656</v>
      </c>
      <c r="K136" s="31">
        <v>293.39999999999998</v>
      </c>
      <c r="L136" s="31">
        <v>287.3</v>
      </c>
      <c r="M136" s="31">
        <v>21.649439999999998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1848.55</v>
      </c>
      <c r="D137" s="36">
        <v>1841.6666666666667</v>
      </c>
      <c r="E137" s="36">
        <v>1826.8833333333334</v>
      </c>
      <c r="F137" s="36">
        <v>1805.2166666666667</v>
      </c>
      <c r="G137" s="36">
        <v>1790.4333333333334</v>
      </c>
      <c r="H137" s="36">
        <v>1863.3333333333335</v>
      </c>
      <c r="I137" s="36">
        <v>1878.1166666666668</v>
      </c>
      <c r="J137" s="36">
        <v>1899.7833333333335</v>
      </c>
      <c r="K137" s="31">
        <v>1856.45</v>
      </c>
      <c r="L137" s="31">
        <v>1820</v>
      </c>
      <c r="M137" s="31">
        <v>26.82236</v>
      </c>
      <c r="N137" s="1"/>
      <c r="O137" s="1"/>
    </row>
    <row r="138" spans="1:15" ht="12.75" customHeight="1">
      <c r="A138" s="51">
        <v>129</v>
      </c>
      <c r="B138" s="53" t="s">
        <v>844</v>
      </c>
      <c r="C138" s="31">
        <v>2221.4</v>
      </c>
      <c r="D138" s="36">
        <v>2227.7666666666664</v>
      </c>
      <c r="E138" s="36">
        <v>2206.5333333333328</v>
      </c>
      <c r="F138" s="36">
        <v>2191.6666666666665</v>
      </c>
      <c r="G138" s="36">
        <v>2170.4333333333329</v>
      </c>
      <c r="H138" s="36">
        <v>2242.6333333333328</v>
      </c>
      <c r="I138" s="36">
        <v>2263.8666666666663</v>
      </c>
      <c r="J138" s="36">
        <v>2278.7333333333327</v>
      </c>
      <c r="K138" s="31">
        <v>2249</v>
      </c>
      <c r="L138" s="31">
        <v>2212.9</v>
      </c>
      <c r="M138" s="31">
        <v>3.0446200000000001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526.5</v>
      </c>
      <c r="D139" s="36">
        <v>526.5</v>
      </c>
      <c r="E139" s="36">
        <v>523.5</v>
      </c>
      <c r="F139" s="36">
        <v>520.5</v>
      </c>
      <c r="G139" s="36">
        <v>517.5</v>
      </c>
      <c r="H139" s="36">
        <v>529.5</v>
      </c>
      <c r="I139" s="36">
        <v>532.5</v>
      </c>
      <c r="J139" s="36">
        <v>535.5</v>
      </c>
      <c r="K139" s="31">
        <v>529.5</v>
      </c>
      <c r="L139" s="31">
        <v>523.5</v>
      </c>
      <c r="M139" s="31">
        <v>9.6074400000000004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11483.35</v>
      </c>
      <c r="D140" s="36">
        <v>11476.483333333332</v>
      </c>
      <c r="E140" s="36">
        <v>11339.916666666664</v>
      </c>
      <c r="F140" s="36">
        <v>11196.483333333332</v>
      </c>
      <c r="G140" s="36">
        <v>11059.916666666664</v>
      </c>
      <c r="H140" s="36">
        <v>11619.916666666664</v>
      </c>
      <c r="I140" s="36">
        <v>11756.483333333334</v>
      </c>
      <c r="J140" s="36">
        <v>11899.916666666664</v>
      </c>
      <c r="K140" s="31">
        <v>11613.05</v>
      </c>
      <c r="L140" s="31">
        <v>11333.05</v>
      </c>
      <c r="M140" s="31">
        <v>5.8138300000000003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979.85</v>
      </c>
      <c r="D141" s="36">
        <v>975.55000000000007</v>
      </c>
      <c r="E141" s="36">
        <v>966.25000000000011</v>
      </c>
      <c r="F141" s="36">
        <v>952.65000000000009</v>
      </c>
      <c r="G141" s="36">
        <v>943.35000000000014</v>
      </c>
      <c r="H141" s="36">
        <v>989.15000000000009</v>
      </c>
      <c r="I141" s="36">
        <v>998.45</v>
      </c>
      <c r="J141" s="36">
        <v>1012.0500000000001</v>
      </c>
      <c r="K141" s="31">
        <v>984.85</v>
      </c>
      <c r="L141" s="31">
        <v>961.95</v>
      </c>
      <c r="M141" s="31">
        <v>5.5493399999999999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842.75</v>
      </c>
      <c r="D142" s="36">
        <v>852.25</v>
      </c>
      <c r="E142" s="36">
        <v>829.5</v>
      </c>
      <c r="F142" s="36">
        <v>816.25</v>
      </c>
      <c r="G142" s="36">
        <v>793.5</v>
      </c>
      <c r="H142" s="36">
        <v>865.5</v>
      </c>
      <c r="I142" s="36">
        <v>888.25</v>
      </c>
      <c r="J142" s="36">
        <v>901.5</v>
      </c>
      <c r="K142" s="31">
        <v>875</v>
      </c>
      <c r="L142" s="31">
        <v>839</v>
      </c>
      <c r="M142" s="31">
        <v>13.203010000000001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2165.35</v>
      </c>
      <c r="D143" s="36">
        <v>2153.7333333333336</v>
      </c>
      <c r="E143" s="36">
        <v>2111.7166666666672</v>
      </c>
      <c r="F143" s="36">
        <v>2058.0833333333335</v>
      </c>
      <c r="G143" s="36">
        <v>2016.0666666666671</v>
      </c>
      <c r="H143" s="36">
        <v>2207.3666666666672</v>
      </c>
      <c r="I143" s="36">
        <v>2249.3833333333337</v>
      </c>
      <c r="J143" s="36">
        <v>2303.0166666666673</v>
      </c>
      <c r="K143" s="31">
        <v>2195.75</v>
      </c>
      <c r="L143" s="31">
        <v>2100.1</v>
      </c>
      <c r="M143" s="31">
        <v>8.8917300000000008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73.099999999999994</v>
      </c>
      <c r="D144" s="36">
        <v>73.149999999999991</v>
      </c>
      <c r="E144" s="36">
        <v>72.549999999999983</v>
      </c>
      <c r="F144" s="36">
        <v>71.999999999999986</v>
      </c>
      <c r="G144" s="36">
        <v>71.399999999999977</v>
      </c>
      <c r="H144" s="36">
        <v>73.699999999999989</v>
      </c>
      <c r="I144" s="36">
        <v>74.299999999999983</v>
      </c>
      <c r="J144" s="36">
        <v>74.849999999999994</v>
      </c>
      <c r="K144" s="31">
        <v>73.75</v>
      </c>
      <c r="L144" s="31">
        <v>72.599999999999994</v>
      </c>
      <c r="M144" s="31">
        <v>58.800719999999998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2779.35</v>
      </c>
      <c r="D145" s="36">
        <v>2789.65</v>
      </c>
      <c r="E145" s="36">
        <v>2741.7000000000003</v>
      </c>
      <c r="F145" s="36">
        <v>2704.05</v>
      </c>
      <c r="G145" s="36">
        <v>2656.1000000000004</v>
      </c>
      <c r="H145" s="36">
        <v>2827.3</v>
      </c>
      <c r="I145" s="36">
        <v>2875.25</v>
      </c>
      <c r="J145" s="36">
        <v>2912.9</v>
      </c>
      <c r="K145" s="31">
        <v>2837.6</v>
      </c>
      <c r="L145" s="31">
        <v>2752</v>
      </c>
      <c r="M145" s="31">
        <v>7.4301399999999997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1354.95</v>
      </c>
      <c r="D146" s="36">
        <v>1360.6000000000001</v>
      </c>
      <c r="E146" s="36">
        <v>1344.0500000000002</v>
      </c>
      <c r="F146" s="36">
        <v>1333.15</v>
      </c>
      <c r="G146" s="36">
        <v>1316.6000000000001</v>
      </c>
      <c r="H146" s="36">
        <v>1371.5000000000002</v>
      </c>
      <c r="I146" s="36">
        <v>1388.05</v>
      </c>
      <c r="J146" s="36">
        <v>1398.9500000000003</v>
      </c>
      <c r="K146" s="31">
        <v>1377.15</v>
      </c>
      <c r="L146" s="31">
        <v>1349.7</v>
      </c>
      <c r="M146" s="31">
        <v>7.3165199999999997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96.8</v>
      </c>
      <c r="D147" s="36">
        <v>96.583333333333329</v>
      </c>
      <c r="E147" s="36">
        <v>94.266666666666652</v>
      </c>
      <c r="F147" s="36">
        <v>91.73333333333332</v>
      </c>
      <c r="G147" s="36">
        <v>89.416666666666643</v>
      </c>
      <c r="H147" s="36">
        <v>99.11666666666666</v>
      </c>
      <c r="I147" s="36">
        <v>101.43333333333335</v>
      </c>
      <c r="J147" s="36">
        <v>103.96666666666667</v>
      </c>
      <c r="K147" s="31">
        <v>98.9</v>
      </c>
      <c r="L147" s="31">
        <v>94.05</v>
      </c>
      <c r="M147" s="31">
        <v>2229.8020999999999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246.3</v>
      </c>
      <c r="D148" s="36">
        <v>247.10000000000002</v>
      </c>
      <c r="E148" s="36">
        <v>243.80000000000004</v>
      </c>
      <c r="F148" s="36">
        <v>241.3</v>
      </c>
      <c r="G148" s="36">
        <v>238.00000000000003</v>
      </c>
      <c r="H148" s="36">
        <v>249.60000000000005</v>
      </c>
      <c r="I148" s="36">
        <v>252.9</v>
      </c>
      <c r="J148" s="36">
        <v>255.40000000000006</v>
      </c>
      <c r="K148" s="31">
        <v>250.4</v>
      </c>
      <c r="L148" s="31">
        <v>244.6</v>
      </c>
      <c r="M148" s="31">
        <v>131.78844000000001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338.75</v>
      </c>
      <c r="D149" s="36">
        <v>339.38333333333333</v>
      </c>
      <c r="E149" s="36">
        <v>336.86666666666667</v>
      </c>
      <c r="F149" s="36">
        <v>334.98333333333335</v>
      </c>
      <c r="G149" s="36">
        <v>332.4666666666667</v>
      </c>
      <c r="H149" s="36">
        <v>341.26666666666665</v>
      </c>
      <c r="I149" s="36">
        <v>343.7833333333333</v>
      </c>
      <c r="J149" s="36">
        <v>345.66666666666663</v>
      </c>
      <c r="K149" s="31">
        <v>341.9</v>
      </c>
      <c r="L149" s="31">
        <v>337.5</v>
      </c>
      <c r="M149" s="31">
        <v>84.968980000000002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3172.35</v>
      </c>
      <c r="D150" s="36">
        <v>3175.4833333333336</v>
      </c>
      <c r="E150" s="36">
        <v>3157.0666666666671</v>
      </c>
      <c r="F150" s="36">
        <v>3141.7833333333333</v>
      </c>
      <c r="G150" s="36">
        <v>3123.3666666666668</v>
      </c>
      <c r="H150" s="36">
        <v>3190.7666666666673</v>
      </c>
      <c r="I150" s="36">
        <v>3209.1833333333334</v>
      </c>
      <c r="J150" s="36">
        <v>3224.4666666666676</v>
      </c>
      <c r="K150" s="31">
        <v>3193.9</v>
      </c>
      <c r="L150" s="31">
        <v>3160.2</v>
      </c>
      <c r="M150" s="31">
        <v>0.94089999999999996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2513.25</v>
      </c>
      <c r="D151" s="36">
        <v>2506.7166666666667</v>
      </c>
      <c r="E151" s="36">
        <v>2487.9333333333334</v>
      </c>
      <c r="F151" s="36">
        <v>2462.6166666666668</v>
      </c>
      <c r="G151" s="36">
        <v>2443.8333333333335</v>
      </c>
      <c r="H151" s="36">
        <v>2532.0333333333333</v>
      </c>
      <c r="I151" s="36">
        <v>2550.8166666666671</v>
      </c>
      <c r="J151" s="36">
        <v>2576.1333333333332</v>
      </c>
      <c r="K151" s="31">
        <v>2525.5</v>
      </c>
      <c r="L151" s="31">
        <v>2481.4</v>
      </c>
      <c r="M151" s="31">
        <v>4.7751999999999999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1299.5</v>
      </c>
      <c r="D152" s="36">
        <v>1308.8499999999999</v>
      </c>
      <c r="E152" s="36">
        <v>1285.7499999999998</v>
      </c>
      <c r="F152" s="36">
        <v>1271.9999999999998</v>
      </c>
      <c r="G152" s="36">
        <v>1248.8999999999996</v>
      </c>
      <c r="H152" s="36">
        <v>1322.6</v>
      </c>
      <c r="I152" s="36">
        <v>1345.7000000000003</v>
      </c>
      <c r="J152" s="36">
        <v>1359.45</v>
      </c>
      <c r="K152" s="31">
        <v>1331.95</v>
      </c>
      <c r="L152" s="31">
        <v>1295.0999999999999</v>
      </c>
      <c r="M152" s="31">
        <v>4.7330699999999997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274.64999999999998</v>
      </c>
      <c r="D153" s="36">
        <v>275.36666666666667</v>
      </c>
      <c r="E153" s="36">
        <v>271.68333333333334</v>
      </c>
      <c r="F153" s="36">
        <v>268.71666666666664</v>
      </c>
      <c r="G153" s="36">
        <v>265.0333333333333</v>
      </c>
      <c r="H153" s="36">
        <v>278.33333333333337</v>
      </c>
      <c r="I153" s="36">
        <v>282.01666666666677</v>
      </c>
      <c r="J153" s="36">
        <v>284.98333333333341</v>
      </c>
      <c r="K153" s="31">
        <v>279.05</v>
      </c>
      <c r="L153" s="31">
        <v>272.39999999999998</v>
      </c>
      <c r="M153" s="31">
        <v>153.22963999999999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594.20000000000005</v>
      </c>
      <c r="D154" s="36">
        <v>592.80000000000007</v>
      </c>
      <c r="E154" s="36">
        <v>575.60000000000014</v>
      </c>
      <c r="F154" s="36">
        <v>557.00000000000011</v>
      </c>
      <c r="G154" s="36">
        <v>539.80000000000018</v>
      </c>
      <c r="H154" s="36">
        <v>611.40000000000009</v>
      </c>
      <c r="I154" s="36">
        <v>628.60000000000014</v>
      </c>
      <c r="J154" s="36">
        <v>647.20000000000005</v>
      </c>
      <c r="K154" s="31">
        <v>610</v>
      </c>
      <c r="L154" s="31">
        <v>574.20000000000005</v>
      </c>
      <c r="M154" s="31">
        <v>99.826220000000006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358.35</v>
      </c>
      <c r="D155" s="36">
        <v>358.35000000000008</v>
      </c>
      <c r="E155" s="36">
        <v>358.35000000000014</v>
      </c>
      <c r="F155" s="36">
        <v>358.35000000000008</v>
      </c>
      <c r="G155" s="36">
        <v>358.35000000000014</v>
      </c>
      <c r="H155" s="36">
        <v>358.35000000000014</v>
      </c>
      <c r="I155" s="36">
        <v>358.35</v>
      </c>
      <c r="J155" s="36">
        <v>358.35000000000014</v>
      </c>
      <c r="K155" s="31">
        <v>358.35</v>
      </c>
      <c r="L155" s="31">
        <v>358.35</v>
      </c>
      <c r="M155" s="31">
        <v>12.05875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1000.85</v>
      </c>
      <c r="D156" s="36">
        <v>1000.9</v>
      </c>
      <c r="E156" s="36">
        <v>971.95</v>
      </c>
      <c r="F156" s="36">
        <v>943.05000000000007</v>
      </c>
      <c r="G156" s="36">
        <v>914.10000000000014</v>
      </c>
      <c r="H156" s="36">
        <v>1029.8</v>
      </c>
      <c r="I156" s="36">
        <v>1058.75</v>
      </c>
      <c r="J156" s="36">
        <v>1087.6499999999999</v>
      </c>
      <c r="K156" s="31">
        <v>1029.8499999999999</v>
      </c>
      <c r="L156" s="31">
        <v>972</v>
      </c>
      <c r="M156" s="31">
        <v>51.432810000000003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3667.95</v>
      </c>
      <c r="D157" s="36">
        <v>3655.9833333333336</v>
      </c>
      <c r="E157" s="36">
        <v>3631.9666666666672</v>
      </c>
      <c r="F157" s="36">
        <v>3595.9833333333336</v>
      </c>
      <c r="G157" s="36">
        <v>3571.9666666666672</v>
      </c>
      <c r="H157" s="36">
        <v>3691.9666666666672</v>
      </c>
      <c r="I157" s="36">
        <v>3715.9833333333336</v>
      </c>
      <c r="J157" s="36">
        <v>3751.9666666666672</v>
      </c>
      <c r="K157" s="31">
        <v>3680</v>
      </c>
      <c r="L157" s="31">
        <v>3620</v>
      </c>
      <c r="M157" s="31">
        <v>2.98793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36667.199999999997</v>
      </c>
      <c r="D158" s="36">
        <v>36634</v>
      </c>
      <c r="E158" s="36">
        <v>36335.199999999997</v>
      </c>
      <c r="F158" s="36">
        <v>36003.199999999997</v>
      </c>
      <c r="G158" s="36">
        <v>35704.399999999994</v>
      </c>
      <c r="H158" s="36">
        <v>36966</v>
      </c>
      <c r="I158" s="36">
        <v>37264.800000000003</v>
      </c>
      <c r="J158" s="36">
        <v>37596.800000000003</v>
      </c>
      <c r="K158" s="31">
        <v>36932.800000000003</v>
      </c>
      <c r="L158" s="31">
        <v>36302</v>
      </c>
      <c r="M158" s="31">
        <v>0.23174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1674.7</v>
      </c>
      <c r="D159" s="36">
        <v>1663.5333333333335</v>
      </c>
      <c r="E159" s="36">
        <v>1640.0666666666671</v>
      </c>
      <c r="F159" s="36">
        <v>1605.4333333333336</v>
      </c>
      <c r="G159" s="36">
        <v>1581.9666666666672</v>
      </c>
      <c r="H159" s="36">
        <v>1698.166666666667</v>
      </c>
      <c r="I159" s="36">
        <v>1721.6333333333337</v>
      </c>
      <c r="J159" s="36">
        <v>1756.2666666666669</v>
      </c>
      <c r="K159" s="31">
        <v>1687</v>
      </c>
      <c r="L159" s="31">
        <v>1628.9</v>
      </c>
      <c r="M159" s="31">
        <v>6.2457399999999996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8736.2999999999993</v>
      </c>
      <c r="D160" s="36">
        <v>8783.0166666666664</v>
      </c>
      <c r="E160" s="36">
        <v>8666.0333333333328</v>
      </c>
      <c r="F160" s="36">
        <v>8595.7666666666664</v>
      </c>
      <c r="G160" s="36">
        <v>8478.7833333333328</v>
      </c>
      <c r="H160" s="36">
        <v>8853.2833333333328</v>
      </c>
      <c r="I160" s="36">
        <v>8970.2666666666664</v>
      </c>
      <c r="J160" s="36">
        <v>9040.5333333333328</v>
      </c>
      <c r="K160" s="31">
        <v>8900</v>
      </c>
      <c r="L160" s="31">
        <v>8712.75</v>
      </c>
      <c r="M160" s="31">
        <v>2.99559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282.75</v>
      </c>
      <c r="D161" s="36">
        <v>281.60000000000002</v>
      </c>
      <c r="E161" s="36">
        <v>277.25000000000006</v>
      </c>
      <c r="F161" s="36">
        <v>271.75000000000006</v>
      </c>
      <c r="G161" s="36">
        <v>267.40000000000009</v>
      </c>
      <c r="H161" s="36">
        <v>287.10000000000002</v>
      </c>
      <c r="I161" s="36">
        <v>291.44999999999993</v>
      </c>
      <c r="J161" s="36">
        <v>296.95</v>
      </c>
      <c r="K161" s="31">
        <v>285.95</v>
      </c>
      <c r="L161" s="31">
        <v>276.10000000000002</v>
      </c>
      <c r="M161" s="31">
        <v>62.865789999999997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2711.15</v>
      </c>
      <c r="D162" s="36">
        <v>2713.3166666666666</v>
      </c>
      <c r="E162" s="36">
        <v>2698.6333333333332</v>
      </c>
      <c r="F162" s="36">
        <v>2686.1166666666668</v>
      </c>
      <c r="G162" s="36">
        <v>2671.4333333333334</v>
      </c>
      <c r="H162" s="36">
        <v>2725.833333333333</v>
      </c>
      <c r="I162" s="36">
        <v>2740.5166666666664</v>
      </c>
      <c r="J162" s="36">
        <v>2753.0333333333328</v>
      </c>
      <c r="K162" s="31">
        <v>2728</v>
      </c>
      <c r="L162" s="31">
        <v>2700.8</v>
      </c>
      <c r="M162" s="31">
        <v>3.6395499999999998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889.2</v>
      </c>
      <c r="D163" s="36">
        <v>891.76666666666677</v>
      </c>
      <c r="E163" s="36">
        <v>882.53333333333353</v>
      </c>
      <c r="F163" s="36">
        <v>875.86666666666679</v>
      </c>
      <c r="G163" s="36">
        <v>866.63333333333355</v>
      </c>
      <c r="H163" s="36">
        <v>898.43333333333351</v>
      </c>
      <c r="I163" s="36">
        <v>907.66666666666686</v>
      </c>
      <c r="J163" s="36">
        <v>914.33333333333348</v>
      </c>
      <c r="K163" s="31">
        <v>901</v>
      </c>
      <c r="L163" s="31">
        <v>885.1</v>
      </c>
      <c r="M163" s="31">
        <v>8.5701199999999993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4768.6000000000004</v>
      </c>
      <c r="D164" s="36">
        <v>4745.8</v>
      </c>
      <c r="E164" s="36">
        <v>4666.7000000000007</v>
      </c>
      <c r="F164" s="36">
        <v>4564.8</v>
      </c>
      <c r="G164" s="36">
        <v>4485.7000000000007</v>
      </c>
      <c r="H164" s="36">
        <v>4847.7000000000007</v>
      </c>
      <c r="I164" s="36">
        <v>4926.8000000000011</v>
      </c>
      <c r="J164" s="36">
        <v>5028.7000000000007</v>
      </c>
      <c r="K164" s="31">
        <v>4824.8999999999996</v>
      </c>
      <c r="L164" s="31">
        <v>4643.8999999999996</v>
      </c>
      <c r="M164" s="31">
        <v>11.25013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473.2</v>
      </c>
      <c r="D165" s="36">
        <v>471.16666666666669</v>
      </c>
      <c r="E165" s="36">
        <v>464.43333333333339</v>
      </c>
      <c r="F165" s="36">
        <v>455.66666666666669</v>
      </c>
      <c r="G165" s="36">
        <v>448.93333333333339</v>
      </c>
      <c r="H165" s="36">
        <v>479.93333333333339</v>
      </c>
      <c r="I165" s="36">
        <v>486.66666666666663</v>
      </c>
      <c r="J165" s="36">
        <v>495.43333333333339</v>
      </c>
      <c r="K165" s="31">
        <v>477.9</v>
      </c>
      <c r="L165" s="31">
        <v>462.4</v>
      </c>
      <c r="M165" s="31">
        <v>18.68674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431.15</v>
      </c>
      <c r="D166" s="36">
        <v>434.7</v>
      </c>
      <c r="E166" s="36">
        <v>426.45</v>
      </c>
      <c r="F166" s="36">
        <v>421.75</v>
      </c>
      <c r="G166" s="36">
        <v>413.5</v>
      </c>
      <c r="H166" s="36">
        <v>439.4</v>
      </c>
      <c r="I166" s="36">
        <v>447.65</v>
      </c>
      <c r="J166" s="36">
        <v>452.34999999999997</v>
      </c>
      <c r="K166" s="31">
        <v>442.95</v>
      </c>
      <c r="L166" s="31">
        <v>430</v>
      </c>
      <c r="M166" s="31">
        <v>58.801310000000001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276.35000000000002</v>
      </c>
      <c r="D167" s="36">
        <v>275.98333333333335</v>
      </c>
      <c r="E167" s="36">
        <v>273.66666666666669</v>
      </c>
      <c r="F167" s="36">
        <v>270.98333333333335</v>
      </c>
      <c r="G167" s="36">
        <v>268.66666666666669</v>
      </c>
      <c r="H167" s="36">
        <v>278.66666666666669</v>
      </c>
      <c r="I167" s="36">
        <v>280.98333333333329</v>
      </c>
      <c r="J167" s="36">
        <v>283.66666666666669</v>
      </c>
      <c r="K167" s="31">
        <v>278.3</v>
      </c>
      <c r="L167" s="31">
        <v>273.3</v>
      </c>
      <c r="M167" s="31">
        <v>114.29901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1162.6500000000001</v>
      </c>
      <c r="D168" s="36">
        <v>1180.8666666666668</v>
      </c>
      <c r="E168" s="36">
        <v>1133.2833333333335</v>
      </c>
      <c r="F168" s="36">
        <v>1103.9166666666667</v>
      </c>
      <c r="G168" s="36">
        <v>1056.3333333333335</v>
      </c>
      <c r="H168" s="36">
        <v>1210.2333333333336</v>
      </c>
      <c r="I168" s="36">
        <v>1257.8166666666666</v>
      </c>
      <c r="J168" s="36">
        <v>1287.1833333333336</v>
      </c>
      <c r="K168" s="31">
        <v>1228.45</v>
      </c>
      <c r="L168" s="31">
        <v>1151.5</v>
      </c>
      <c r="M168" s="31">
        <v>6.5018799999999999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16554.349999999999</v>
      </c>
      <c r="D169" s="36">
        <v>16551.216666666667</v>
      </c>
      <c r="E169" s="36">
        <v>16453.533333333333</v>
      </c>
      <c r="F169" s="36">
        <v>16352.716666666667</v>
      </c>
      <c r="G169" s="36">
        <v>16255.033333333333</v>
      </c>
      <c r="H169" s="36">
        <v>16652.033333333333</v>
      </c>
      <c r="I169" s="36">
        <v>16749.716666666667</v>
      </c>
      <c r="J169" s="36">
        <v>16850.533333333333</v>
      </c>
      <c r="K169" s="31">
        <v>16648.900000000001</v>
      </c>
      <c r="L169" s="31">
        <v>16450.400000000001</v>
      </c>
      <c r="M169" s="31">
        <v>2.7879999999999999E-2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128.44999999999999</v>
      </c>
      <c r="D170" s="36">
        <v>129.31666666666666</v>
      </c>
      <c r="E170" s="36">
        <v>127.33333333333331</v>
      </c>
      <c r="F170" s="36">
        <v>126.21666666666664</v>
      </c>
      <c r="G170" s="36">
        <v>124.23333333333329</v>
      </c>
      <c r="H170" s="36">
        <v>130.43333333333334</v>
      </c>
      <c r="I170" s="36">
        <v>132.41666666666669</v>
      </c>
      <c r="J170" s="36">
        <v>133.53333333333336</v>
      </c>
      <c r="K170" s="31">
        <v>131.30000000000001</v>
      </c>
      <c r="L170" s="31">
        <v>128.19999999999999</v>
      </c>
      <c r="M170" s="31">
        <v>445.82022000000001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468.1</v>
      </c>
      <c r="D171" s="36">
        <v>471.75</v>
      </c>
      <c r="E171" s="36">
        <v>462.85</v>
      </c>
      <c r="F171" s="36">
        <v>457.6</v>
      </c>
      <c r="G171" s="36">
        <v>448.70000000000005</v>
      </c>
      <c r="H171" s="36">
        <v>477</v>
      </c>
      <c r="I171" s="36">
        <v>485.9</v>
      </c>
      <c r="J171" s="36">
        <v>491.15</v>
      </c>
      <c r="K171" s="31">
        <v>480.65</v>
      </c>
      <c r="L171" s="31">
        <v>466.5</v>
      </c>
      <c r="M171" s="31">
        <v>63.09404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266.25</v>
      </c>
      <c r="D172" s="36">
        <v>267.18333333333334</v>
      </c>
      <c r="E172" s="36">
        <v>253.06666666666666</v>
      </c>
      <c r="F172" s="36">
        <v>239.88333333333333</v>
      </c>
      <c r="G172" s="36">
        <v>225.76666666666665</v>
      </c>
      <c r="H172" s="36">
        <v>280.36666666666667</v>
      </c>
      <c r="I172" s="36">
        <v>294.48333333333335</v>
      </c>
      <c r="J172" s="36">
        <v>307.66666666666669</v>
      </c>
      <c r="K172" s="31">
        <v>281.3</v>
      </c>
      <c r="L172" s="31">
        <v>254</v>
      </c>
      <c r="M172" s="31">
        <v>515.06678999999997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2948</v>
      </c>
      <c r="D173" s="36">
        <v>2938.0166666666664</v>
      </c>
      <c r="E173" s="36">
        <v>2917.0333333333328</v>
      </c>
      <c r="F173" s="36">
        <v>2886.0666666666666</v>
      </c>
      <c r="G173" s="36">
        <v>2865.083333333333</v>
      </c>
      <c r="H173" s="36">
        <v>2968.9833333333327</v>
      </c>
      <c r="I173" s="36">
        <v>2989.9666666666662</v>
      </c>
      <c r="J173" s="36">
        <v>3020.9333333333325</v>
      </c>
      <c r="K173" s="31">
        <v>2959</v>
      </c>
      <c r="L173" s="31">
        <v>2907.05</v>
      </c>
      <c r="M173" s="31">
        <v>33.649140000000003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728.4</v>
      </c>
      <c r="D174" s="36">
        <v>730.4666666666667</v>
      </c>
      <c r="E174" s="36">
        <v>716.03333333333342</v>
      </c>
      <c r="F174" s="36">
        <v>703.66666666666674</v>
      </c>
      <c r="G174" s="36">
        <v>689.23333333333346</v>
      </c>
      <c r="H174" s="36">
        <v>742.83333333333337</v>
      </c>
      <c r="I174" s="36">
        <v>757.26666666666677</v>
      </c>
      <c r="J174" s="36">
        <v>769.63333333333333</v>
      </c>
      <c r="K174" s="31">
        <v>744.9</v>
      </c>
      <c r="L174" s="31">
        <v>718.1</v>
      </c>
      <c r="M174" s="31">
        <v>25.50695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1488.85</v>
      </c>
      <c r="D175" s="36">
        <v>1498.95</v>
      </c>
      <c r="E175" s="36">
        <v>1475.9</v>
      </c>
      <c r="F175" s="36">
        <v>1462.95</v>
      </c>
      <c r="G175" s="36">
        <v>1439.9</v>
      </c>
      <c r="H175" s="36">
        <v>1511.9</v>
      </c>
      <c r="I175" s="36">
        <v>1534.9499999999998</v>
      </c>
      <c r="J175" s="36">
        <v>1547.9</v>
      </c>
      <c r="K175" s="31">
        <v>1522</v>
      </c>
      <c r="L175" s="31">
        <v>1486</v>
      </c>
      <c r="M175" s="31">
        <v>11.63429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2347.0500000000002</v>
      </c>
      <c r="D176" s="36">
        <v>2357.4833333333331</v>
      </c>
      <c r="E176" s="36">
        <v>2334.0166666666664</v>
      </c>
      <c r="F176" s="36">
        <v>2320.9833333333331</v>
      </c>
      <c r="G176" s="36">
        <v>2297.5166666666664</v>
      </c>
      <c r="H176" s="36">
        <v>2370.5166666666664</v>
      </c>
      <c r="I176" s="36">
        <v>2393.9833333333327</v>
      </c>
      <c r="J176" s="36">
        <v>2407.0166666666664</v>
      </c>
      <c r="K176" s="31">
        <v>2380.9499999999998</v>
      </c>
      <c r="L176" s="31">
        <v>2344.4499999999998</v>
      </c>
      <c r="M176" s="31">
        <v>1.6606300000000001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113.15</v>
      </c>
      <c r="D177" s="36">
        <v>114.35000000000001</v>
      </c>
      <c r="E177" s="36">
        <v>111.80000000000001</v>
      </c>
      <c r="F177" s="36">
        <v>110.45</v>
      </c>
      <c r="G177" s="36">
        <v>107.9</v>
      </c>
      <c r="H177" s="36">
        <v>115.70000000000002</v>
      </c>
      <c r="I177" s="36">
        <v>118.25</v>
      </c>
      <c r="J177" s="36">
        <v>119.60000000000002</v>
      </c>
      <c r="K177" s="31">
        <v>116.9</v>
      </c>
      <c r="L177" s="31">
        <v>113</v>
      </c>
      <c r="M177" s="31">
        <v>74.785920000000004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26815.3</v>
      </c>
      <c r="D178" s="36">
        <v>26656.016666666663</v>
      </c>
      <c r="E178" s="36">
        <v>26417.633333333324</v>
      </c>
      <c r="F178" s="36">
        <v>26019.96666666666</v>
      </c>
      <c r="G178" s="36">
        <v>25781.583333333321</v>
      </c>
      <c r="H178" s="36">
        <v>27053.683333333327</v>
      </c>
      <c r="I178" s="36">
        <v>27292.066666666666</v>
      </c>
      <c r="J178" s="36">
        <v>27689.73333333333</v>
      </c>
      <c r="K178" s="31">
        <v>26894.400000000001</v>
      </c>
      <c r="L178" s="31">
        <v>26258.35</v>
      </c>
      <c r="M178" s="31">
        <v>0.23096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2439.9</v>
      </c>
      <c r="D179" s="36">
        <v>2439.4666666666667</v>
      </c>
      <c r="E179" s="36">
        <v>2416.9833333333336</v>
      </c>
      <c r="F179" s="36">
        <v>2394.0666666666671</v>
      </c>
      <c r="G179" s="36">
        <v>2371.5833333333339</v>
      </c>
      <c r="H179" s="36">
        <v>2462.3833333333332</v>
      </c>
      <c r="I179" s="36">
        <v>2484.8666666666659</v>
      </c>
      <c r="J179" s="36">
        <v>2507.7833333333328</v>
      </c>
      <c r="K179" s="31">
        <v>2461.9499999999998</v>
      </c>
      <c r="L179" s="31">
        <v>2416.5500000000002</v>
      </c>
      <c r="M179" s="31">
        <v>6.9028200000000002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4416.6000000000004</v>
      </c>
      <c r="D180" s="36">
        <v>4413.5333333333338</v>
      </c>
      <c r="E180" s="36">
        <v>4378.0666666666675</v>
      </c>
      <c r="F180" s="36">
        <v>4339.5333333333338</v>
      </c>
      <c r="G180" s="36">
        <v>4304.0666666666675</v>
      </c>
      <c r="H180" s="36">
        <v>4452.0666666666675</v>
      </c>
      <c r="I180" s="36">
        <v>4487.5333333333328</v>
      </c>
      <c r="J180" s="36">
        <v>4526.0666666666675</v>
      </c>
      <c r="K180" s="31">
        <v>4449</v>
      </c>
      <c r="L180" s="31">
        <v>4375</v>
      </c>
      <c r="M180" s="31">
        <v>1.0834600000000001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614.79999999999995</v>
      </c>
      <c r="D181" s="36">
        <v>616.71666666666658</v>
      </c>
      <c r="E181" s="36">
        <v>610.13333333333321</v>
      </c>
      <c r="F181" s="36">
        <v>605.46666666666658</v>
      </c>
      <c r="G181" s="36">
        <v>598.88333333333321</v>
      </c>
      <c r="H181" s="36">
        <v>621.38333333333321</v>
      </c>
      <c r="I181" s="36">
        <v>627.96666666666647</v>
      </c>
      <c r="J181" s="36">
        <v>632.63333333333321</v>
      </c>
      <c r="K181" s="31">
        <v>623.29999999999995</v>
      </c>
      <c r="L181" s="31">
        <v>612.04999999999995</v>
      </c>
      <c r="M181" s="31">
        <v>7.4398400000000002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759.25</v>
      </c>
      <c r="D182" s="36">
        <v>758.08333333333337</v>
      </c>
      <c r="E182" s="36">
        <v>751.16666666666674</v>
      </c>
      <c r="F182" s="36">
        <v>743.08333333333337</v>
      </c>
      <c r="G182" s="36">
        <v>736.16666666666674</v>
      </c>
      <c r="H182" s="36">
        <v>766.16666666666674</v>
      </c>
      <c r="I182" s="36">
        <v>773.08333333333348</v>
      </c>
      <c r="J182" s="36">
        <v>781.16666666666674</v>
      </c>
      <c r="K182" s="31">
        <v>765</v>
      </c>
      <c r="L182" s="31">
        <v>750</v>
      </c>
      <c r="M182" s="31">
        <v>139.79584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128.30000000000001</v>
      </c>
      <c r="D183" s="36">
        <v>128.16666666666669</v>
      </c>
      <c r="E183" s="36">
        <v>125.93333333333337</v>
      </c>
      <c r="F183" s="36">
        <v>123.56666666666668</v>
      </c>
      <c r="G183" s="36">
        <v>121.33333333333336</v>
      </c>
      <c r="H183" s="36">
        <v>130.53333333333336</v>
      </c>
      <c r="I183" s="36">
        <v>132.76666666666671</v>
      </c>
      <c r="J183" s="36">
        <v>135.13333333333338</v>
      </c>
      <c r="K183" s="31">
        <v>130.4</v>
      </c>
      <c r="L183" s="31">
        <v>125.8</v>
      </c>
      <c r="M183" s="31">
        <v>295.56961000000001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1530.1</v>
      </c>
      <c r="D184" s="36">
        <v>1523.4166666666667</v>
      </c>
      <c r="E184" s="36">
        <v>1514.0833333333335</v>
      </c>
      <c r="F184" s="36">
        <v>1498.0666666666668</v>
      </c>
      <c r="G184" s="36">
        <v>1488.7333333333336</v>
      </c>
      <c r="H184" s="36">
        <v>1539.4333333333334</v>
      </c>
      <c r="I184" s="36">
        <v>1548.7666666666669</v>
      </c>
      <c r="J184" s="36">
        <v>1564.7833333333333</v>
      </c>
      <c r="K184" s="31">
        <v>1532.75</v>
      </c>
      <c r="L184" s="31">
        <v>1507.4</v>
      </c>
      <c r="M184" s="31">
        <v>7.7782299999999998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620.1</v>
      </c>
      <c r="D185" s="36">
        <v>623.13333333333333</v>
      </c>
      <c r="E185" s="36">
        <v>615.56666666666661</v>
      </c>
      <c r="F185" s="36">
        <v>611.0333333333333</v>
      </c>
      <c r="G185" s="36">
        <v>603.46666666666658</v>
      </c>
      <c r="H185" s="36">
        <v>627.66666666666663</v>
      </c>
      <c r="I185" s="36">
        <v>635.23333333333346</v>
      </c>
      <c r="J185" s="36">
        <v>639.76666666666665</v>
      </c>
      <c r="K185" s="31">
        <v>630.70000000000005</v>
      </c>
      <c r="L185" s="31">
        <v>618.6</v>
      </c>
      <c r="M185" s="31">
        <v>3.63239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763.25</v>
      </c>
      <c r="D186" s="36">
        <v>766.06666666666661</v>
      </c>
      <c r="E186" s="36">
        <v>759.18333333333317</v>
      </c>
      <c r="F186" s="36">
        <v>755.11666666666656</v>
      </c>
      <c r="G186" s="36">
        <v>748.23333333333312</v>
      </c>
      <c r="H186" s="36">
        <v>770.13333333333321</v>
      </c>
      <c r="I186" s="36">
        <v>777.01666666666665</v>
      </c>
      <c r="J186" s="36">
        <v>781.08333333333326</v>
      </c>
      <c r="K186" s="31">
        <v>772.95</v>
      </c>
      <c r="L186" s="31">
        <v>762</v>
      </c>
      <c r="M186" s="31">
        <v>3.4060199999999998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2120.4</v>
      </c>
      <c r="D187" s="36">
        <v>2124.4333333333329</v>
      </c>
      <c r="E187" s="36">
        <v>2088.8666666666659</v>
      </c>
      <c r="F187" s="36">
        <v>2057.333333333333</v>
      </c>
      <c r="G187" s="36">
        <v>2021.766666666666</v>
      </c>
      <c r="H187" s="36">
        <v>2155.9666666666658</v>
      </c>
      <c r="I187" s="36">
        <v>2191.5333333333324</v>
      </c>
      <c r="J187" s="36">
        <v>2223.0666666666657</v>
      </c>
      <c r="K187" s="31">
        <v>2160</v>
      </c>
      <c r="L187" s="31">
        <v>2092.9</v>
      </c>
      <c r="M187" s="31">
        <v>9.8142899999999997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977.45</v>
      </c>
      <c r="D188" s="36">
        <v>978.01666666666677</v>
      </c>
      <c r="E188" s="36">
        <v>971.43333333333351</v>
      </c>
      <c r="F188" s="36">
        <v>965.41666666666674</v>
      </c>
      <c r="G188" s="36">
        <v>958.83333333333348</v>
      </c>
      <c r="H188" s="36">
        <v>984.03333333333353</v>
      </c>
      <c r="I188" s="36">
        <v>990.61666666666679</v>
      </c>
      <c r="J188" s="36">
        <v>996.63333333333355</v>
      </c>
      <c r="K188" s="31">
        <v>984.6</v>
      </c>
      <c r="L188" s="31">
        <v>972</v>
      </c>
      <c r="M188" s="31">
        <v>5.1599199999999996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1815.5</v>
      </c>
      <c r="D189" s="36">
        <v>1821.05</v>
      </c>
      <c r="E189" s="36">
        <v>1803.1499999999999</v>
      </c>
      <c r="F189" s="36">
        <v>1790.8</v>
      </c>
      <c r="G189" s="36">
        <v>1772.8999999999999</v>
      </c>
      <c r="H189" s="36">
        <v>1833.3999999999999</v>
      </c>
      <c r="I189" s="36">
        <v>1851.3</v>
      </c>
      <c r="J189" s="36">
        <v>1863.6499999999999</v>
      </c>
      <c r="K189" s="31">
        <v>1838.95</v>
      </c>
      <c r="L189" s="31">
        <v>1808.7</v>
      </c>
      <c r="M189" s="31">
        <v>11.79354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4103.8</v>
      </c>
      <c r="D190" s="36">
        <v>4095.7000000000003</v>
      </c>
      <c r="E190" s="36">
        <v>4063.1000000000004</v>
      </c>
      <c r="F190" s="36">
        <v>4022.4</v>
      </c>
      <c r="G190" s="36">
        <v>3989.8</v>
      </c>
      <c r="H190" s="36">
        <v>4136.4000000000005</v>
      </c>
      <c r="I190" s="36">
        <v>4169</v>
      </c>
      <c r="J190" s="36">
        <v>4209.7000000000007</v>
      </c>
      <c r="K190" s="31">
        <v>4128.3</v>
      </c>
      <c r="L190" s="31">
        <v>4055</v>
      </c>
      <c r="M190" s="31">
        <v>7.7229099999999997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1155</v>
      </c>
      <c r="D191" s="36">
        <v>1154.5833333333333</v>
      </c>
      <c r="E191" s="36">
        <v>1144.9166666666665</v>
      </c>
      <c r="F191" s="36">
        <v>1134.8333333333333</v>
      </c>
      <c r="G191" s="36">
        <v>1125.1666666666665</v>
      </c>
      <c r="H191" s="36">
        <v>1164.6666666666665</v>
      </c>
      <c r="I191" s="36">
        <v>1174.333333333333</v>
      </c>
      <c r="J191" s="36">
        <v>1184.4166666666665</v>
      </c>
      <c r="K191" s="31">
        <v>1164.25</v>
      </c>
      <c r="L191" s="31">
        <v>1144.5</v>
      </c>
      <c r="M191" s="31">
        <v>9.6191399999999998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7708.65</v>
      </c>
      <c r="D192" s="36">
        <v>7667.833333333333</v>
      </c>
      <c r="E192" s="36">
        <v>7590.9666666666662</v>
      </c>
      <c r="F192" s="36">
        <v>7473.2833333333328</v>
      </c>
      <c r="G192" s="36">
        <v>7396.4166666666661</v>
      </c>
      <c r="H192" s="36">
        <v>7785.5166666666664</v>
      </c>
      <c r="I192" s="36">
        <v>7862.3833333333332</v>
      </c>
      <c r="J192" s="36">
        <v>7980.0666666666666</v>
      </c>
      <c r="K192" s="31">
        <v>7744.7</v>
      </c>
      <c r="L192" s="31">
        <v>7550.15</v>
      </c>
      <c r="M192" s="31">
        <v>1.4675499999999999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613.15</v>
      </c>
      <c r="D193" s="36">
        <v>616.59999999999991</v>
      </c>
      <c r="E193" s="36">
        <v>608.64999999999986</v>
      </c>
      <c r="F193" s="36">
        <v>604.15</v>
      </c>
      <c r="G193" s="36">
        <v>596.19999999999993</v>
      </c>
      <c r="H193" s="36">
        <v>621.0999999999998</v>
      </c>
      <c r="I193" s="36">
        <v>629.04999999999984</v>
      </c>
      <c r="J193" s="36">
        <v>633.54999999999973</v>
      </c>
      <c r="K193" s="31">
        <v>624.54999999999995</v>
      </c>
      <c r="L193" s="31">
        <v>612.1</v>
      </c>
      <c r="M193" s="31">
        <v>16.150690000000001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932.6</v>
      </c>
      <c r="D194" s="36">
        <v>935.53333333333342</v>
      </c>
      <c r="E194" s="36">
        <v>928.11666666666679</v>
      </c>
      <c r="F194" s="36">
        <v>923.63333333333333</v>
      </c>
      <c r="G194" s="36">
        <v>916.2166666666667</v>
      </c>
      <c r="H194" s="36">
        <v>940.01666666666688</v>
      </c>
      <c r="I194" s="36">
        <v>947.43333333333362</v>
      </c>
      <c r="J194" s="36">
        <v>951.91666666666697</v>
      </c>
      <c r="K194" s="31">
        <v>942.95</v>
      </c>
      <c r="L194" s="31">
        <v>931.05</v>
      </c>
      <c r="M194" s="31">
        <v>46.322139999999997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380.5</v>
      </c>
      <c r="D195" s="36">
        <v>381.8</v>
      </c>
      <c r="E195" s="36">
        <v>377.8</v>
      </c>
      <c r="F195" s="36">
        <v>375.1</v>
      </c>
      <c r="G195" s="36">
        <v>371.1</v>
      </c>
      <c r="H195" s="36">
        <v>384.5</v>
      </c>
      <c r="I195" s="36">
        <v>388.5</v>
      </c>
      <c r="J195" s="36">
        <v>391.2</v>
      </c>
      <c r="K195" s="31">
        <v>385.8</v>
      </c>
      <c r="L195" s="31">
        <v>379.1</v>
      </c>
      <c r="M195" s="31">
        <v>125.57987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141.94999999999999</v>
      </c>
      <c r="D196" s="36">
        <v>142.21666666666667</v>
      </c>
      <c r="E196" s="36">
        <v>141.08333333333334</v>
      </c>
      <c r="F196" s="36">
        <v>140.21666666666667</v>
      </c>
      <c r="G196" s="36">
        <v>139.08333333333334</v>
      </c>
      <c r="H196" s="36">
        <v>143.08333333333334</v>
      </c>
      <c r="I196" s="36">
        <v>144.21666666666667</v>
      </c>
      <c r="J196" s="36">
        <v>145.08333333333334</v>
      </c>
      <c r="K196" s="31">
        <v>143.35</v>
      </c>
      <c r="L196" s="31">
        <v>141.35</v>
      </c>
      <c r="M196" s="31">
        <v>169.73568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1310</v>
      </c>
      <c r="D197" s="36">
        <v>1305.1499999999999</v>
      </c>
      <c r="E197" s="36">
        <v>1292.2999999999997</v>
      </c>
      <c r="F197" s="36">
        <v>1274.5999999999999</v>
      </c>
      <c r="G197" s="36">
        <v>1261.7499999999998</v>
      </c>
      <c r="H197" s="36">
        <v>1322.8499999999997</v>
      </c>
      <c r="I197" s="36">
        <v>1335.6999999999996</v>
      </c>
      <c r="J197" s="36">
        <v>1353.3999999999996</v>
      </c>
      <c r="K197" s="31">
        <v>1318</v>
      </c>
      <c r="L197" s="31">
        <v>1287.45</v>
      </c>
      <c r="M197" s="31">
        <v>14.96111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880.5</v>
      </c>
      <c r="D198" s="36">
        <v>878.51666666666677</v>
      </c>
      <c r="E198" s="36">
        <v>872.03333333333353</v>
      </c>
      <c r="F198" s="36">
        <v>863.56666666666672</v>
      </c>
      <c r="G198" s="36">
        <v>857.08333333333348</v>
      </c>
      <c r="H198" s="36">
        <v>886.98333333333358</v>
      </c>
      <c r="I198" s="36">
        <v>893.46666666666692</v>
      </c>
      <c r="J198" s="36">
        <v>901.93333333333362</v>
      </c>
      <c r="K198" s="31">
        <v>885</v>
      </c>
      <c r="L198" s="31">
        <v>870.05</v>
      </c>
      <c r="M198" s="31">
        <v>3.5658099999999999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3695.05</v>
      </c>
      <c r="D199" s="36">
        <v>3684.85</v>
      </c>
      <c r="E199" s="36">
        <v>3660.2</v>
      </c>
      <c r="F199" s="36">
        <v>3625.35</v>
      </c>
      <c r="G199" s="36">
        <v>3600.7</v>
      </c>
      <c r="H199" s="36">
        <v>3719.7</v>
      </c>
      <c r="I199" s="36">
        <v>3744.3500000000004</v>
      </c>
      <c r="J199" s="36">
        <v>3779.2</v>
      </c>
      <c r="K199" s="31">
        <v>3709.5</v>
      </c>
      <c r="L199" s="31">
        <v>3650</v>
      </c>
      <c r="M199" s="31">
        <v>5.2887399999999998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2615</v>
      </c>
      <c r="D200" s="36">
        <v>2621.7666666666669</v>
      </c>
      <c r="E200" s="36">
        <v>2588.5333333333338</v>
      </c>
      <c r="F200" s="36">
        <v>2562.0666666666671</v>
      </c>
      <c r="G200" s="36">
        <v>2528.8333333333339</v>
      </c>
      <c r="H200" s="36">
        <v>2648.2333333333336</v>
      </c>
      <c r="I200" s="36">
        <v>2681.4666666666662</v>
      </c>
      <c r="J200" s="36">
        <v>2707.9333333333334</v>
      </c>
      <c r="K200" s="31">
        <v>2655</v>
      </c>
      <c r="L200" s="31">
        <v>2595.3000000000002</v>
      </c>
      <c r="M200" s="31">
        <v>2.4808699999999999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1180.45</v>
      </c>
      <c r="D201" s="36">
        <v>1183.9333333333332</v>
      </c>
      <c r="E201" s="36">
        <v>1166.6166666666663</v>
      </c>
      <c r="F201" s="36">
        <v>1152.7833333333331</v>
      </c>
      <c r="G201" s="36">
        <v>1135.4666666666662</v>
      </c>
      <c r="H201" s="36">
        <v>1197.7666666666664</v>
      </c>
      <c r="I201" s="36">
        <v>1215.0833333333335</v>
      </c>
      <c r="J201" s="36">
        <v>1228.9166666666665</v>
      </c>
      <c r="K201" s="31">
        <v>1201.25</v>
      </c>
      <c r="L201" s="31">
        <v>1170.0999999999999</v>
      </c>
      <c r="M201" s="31">
        <v>3.7989899999999999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4047.15</v>
      </c>
      <c r="D202" s="36">
        <v>4053.5500000000006</v>
      </c>
      <c r="E202" s="36">
        <v>4007.3000000000011</v>
      </c>
      <c r="F202" s="36">
        <v>3967.4500000000003</v>
      </c>
      <c r="G202" s="36">
        <v>3921.2000000000007</v>
      </c>
      <c r="H202" s="36">
        <v>4093.4000000000015</v>
      </c>
      <c r="I202" s="36">
        <v>4139.6500000000005</v>
      </c>
      <c r="J202" s="36">
        <v>4179.5000000000018</v>
      </c>
      <c r="K202" s="31">
        <v>4099.8</v>
      </c>
      <c r="L202" s="31">
        <v>4013.7</v>
      </c>
      <c r="M202" s="31">
        <v>3.7482899999999999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3713.15</v>
      </c>
      <c r="D203" s="36">
        <v>3697.1</v>
      </c>
      <c r="E203" s="36">
        <v>3649.2</v>
      </c>
      <c r="F203" s="36">
        <v>3585.25</v>
      </c>
      <c r="G203" s="36">
        <v>3537.35</v>
      </c>
      <c r="H203" s="36">
        <v>3761.0499999999997</v>
      </c>
      <c r="I203" s="36">
        <v>3808.9500000000003</v>
      </c>
      <c r="J203" s="36">
        <v>3872.8999999999996</v>
      </c>
      <c r="K203" s="31">
        <v>3745</v>
      </c>
      <c r="L203" s="31">
        <v>3633.15</v>
      </c>
      <c r="M203" s="31">
        <v>0.99609000000000003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497.55</v>
      </c>
      <c r="D204" s="36">
        <v>496.36666666666662</v>
      </c>
      <c r="E204" s="36">
        <v>492.73333333333323</v>
      </c>
      <c r="F204" s="36">
        <v>487.91666666666663</v>
      </c>
      <c r="G204" s="36">
        <v>484.28333333333325</v>
      </c>
      <c r="H204" s="36">
        <v>501.18333333333322</v>
      </c>
      <c r="I204" s="36">
        <v>504.81666666666655</v>
      </c>
      <c r="J204" s="36">
        <v>509.63333333333321</v>
      </c>
      <c r="K204" s="31">
        <v>500</v>
      </c>
      <c r="L204" s="31">
        <v>491.55</v>
      </c>
      <c r="M204" s="31">
        <v>33.837679999999999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9902.2000000000007</v>
      </c>
      <c r="D205" s="36">
        <v>9912.0500000000011</v>
      </c>
      <c r="E205" s="36">
        <v>9875.1500000000015</v>
      </c>
      <c r="F205" s="36">
        <v>9848.1</v>
      </c>
      <c r="G205" s="36">
        <v>9811.2000000000007</v>
      </c>
      <c r="H205" s="36">
        <v>9939.1000000000022</v>
      </c>
      <c r="I205" s="36">
        <v>9976</v>
      </c>
      <c r="J205" s="36">
        <v>10003.050000000003</v>
      </c>
      <c r="K205" s="31">
        <v>9948.9500000000007</v>
      </c>
      <c r="L205" s="31">
        <v>9885</v>
      </c>
      <c r="M205" s="31">
        <v>1.09778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141.15</v>
      </c>
      <c r="D206" s="36">
        <v>142.4</v>
      </c>
      <c r="E206" s="36">
        <v>139.35000000000002</v>
      </c>
      <c r="F206" s="36">
        <v>137.55000000000001</v>
      </c>
      <c r="G206" s="36">
        <v>134.50000000000003</v>
      </c>
      <c r="H206" s="36">
        <v>144.20000000000002</v>
      </c>
      <c r="I206" s="36">
        <v>147.25000000000003</v>
      </c>
      <c r="J206" s="36">
        <v>149.05000000000001</v>
      </c>
      <c r="K206" s="31">
        <v>145.44999999999999</v>
      </c>
      <c r="L206" s="31">
        <v>140.6</v>
      </c>
      <c r="M206" s="31">
        <v>198.34182000000001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1765.95</v>
      </c>
      <c r="D207" s="36">
        <v>1759.2</v>
      </c>
      <c r="E207" s="36">
        <v>1745.8000000000002</v>
      </c>
      <c r="F207" s="36">
        <v>1725.65</v>
      </c>
      <c r="G207" s="36">
        <v>1712.2500000000002</v>
      </c>
      <c r="H207" s="36">
        <v>1779.3500000000001</v>
      </c>
      <c r="I207" s="36">
        <v>1792.7500000000002</v>
      </c>
      <c r="J207" s="36">
        <v>1812.9</v>
      </c>
      <c r="K207" s="31">
        <v>1772.6</v>
      </c>
      <c r="L207" s="31">
        <v>1739.05</v>
      </c>
      <c r="M207" s="31">
        <v>0.97509000000000001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1156.9000000000001</v>
      </c>
      <c r="D208" s="36">
        <v>1149.0833333333333</v>
      </c>
      <c r="E208" s="36">
        <v>1134.2666666666664</v>
      </c>
      <c r="F208" s="36">
        <v>1111.6333333333332</v>
      </c>
      <c r="G208" s="36">
        <v>1096.8166666666664</v>
      </c>
      <c r="H208" s="36">
        <v>1171.7166666666665</v>
      </c>
      <c r="I208" s="36">
        <v>1186.5333333333335</v>
      </c>
      <c r="J208" s="36">
        <v>1209.1666666666665</v>
      </c>
      <c r="K208" s="31">
        <v>1163.9000000000001</v>
      </c>
      <c r="L208" s="31">
        <v>1126.45</v>
      </c>
      <c r="M208" s="31">
        <v>8.5577000000000005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1438.3</v>
      </c>
      <c r="D209" s="36">
        <v>1434.2666666666667</v>
      </c>
      <c r="E209" s="36">
        <v>1426.0833333333333</v>
      </c>
      <c r="F209" s="36">
        <v>1413.8666666666666</v>
      </c>
      <c r="G209" s="36">
        <v>1405.6833333333332</v>
      </c>
      <c r="H209" s="36">
        <v>1446.4833333333333</v>
      </c>
      <c r="I209" s="36">
        <v>1454.6666666666667</v>
      </c>
      <c r="J209" s="36">
        <v>1466.8833333333334</v>
      </c>
      <c r="K209" s="31">
        <v>1442.45</v>
      </c>
      <c r="L209" s="31">
        <v>1422.05</v>
      </c>
      <c r="M209" s="31">
        <v>4.9828799999999998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270.14999999999998</v>
      </c>
      <c r="D210" s="36">
        <v>270.14999999999998</v>
      </c>
      <c r="E210" s="36">
        <v>267.09999999999997</v>
      </c>
      <c r="F210" s="36">
        <v>264.05</v>
      </c>
      <c r="G210" s="36">
        <v>261</v>
      </c>
      <c r="H210" s="36">
        <v>273.19999999999993</v>
      </c>
      <c r="I210" s="36">
        <v>276.24999999999989</v>
      </c>
      <c r="J210" s="36">
        <v>279.2999999999999</v>
      </c>
      <c r="K210" s="31">
        <v>273.2</v>
      </c>
      <c r="L210" s="31">
        <v>267.10000000000002</v>
      </c>
      <c r="M210" s="31">
        <v>109.44898999999999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16</v>
      </c>
      <c r="D211" s="36">
        <v>16.066666666666666</v>
      </c>
      <c r="E211" s="36">
        <v>15.783333333333331</v>
      </c>
      <c r="F211" s="36">
        <v>15.566666666666665</v>
      </c>
      <c r="G211" s="36">
        <v>15.28333333333333</v>
      </c>
      <c r="H211" s="36">
        <v>16.283333333333331</v>
      </c>
      <c r="I211" s="36">
        <v>16.56666666666667</v>
      </c>
      <c r="J211" s="36">
        <v>16.783333333333335</v>
      </c>
      <c r="K211" s="31">
        <v>16.350000000000001</v>
      </c>
      <c r="L211" s="31">
        <v>15.85</v>
      </c>
      <c r="M211" s="31">
        <v>2283.4083099999998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1097.25</v>
      </c>
      <c r="D212" s="36">
        <v>1089.5333333333333</v>
      </c>
      <c r="E212" s="36">
        <v>1079.0666666666666</v>
      </c>
      <c r="F212" s="36">
        <v>1060.8833333333332</v>
      </c>
      <c r="G212" s="36">
        <v>1050.4166666666665</v>
      </c>
      <c r="H212" s="36">
        <v>1107.7166666666667</v>
      </c>
      <c r="I212" s="36">
        <v>1118.1833333333334</v>
      </c>
      <c r="J212" s="36">
        <v>1136.3666666666668</v>
      </c>
      <c r="K212" s="31">
        <v>1100</v>
      </c>
      <c r="L212" s="31">
        <v>1071.3499999999999</v>
      </c>
      <c r="M212" s="31">
        <v>9.0044599999999999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535.95000000000005</v>
      </c>
      <c r="D213" s="36">
        <v>537.73333333333323</v>
      </c>
      <c r="E213" s="36">
        <v>529.56666666666649</v>
      </c>
      <c r="F213" s="36">
        <v>523.18333333333328</v>
      </c>
      <c r="G213" s="36">
        <v>515.01666666666654</v>
      </c>
      <c r="H213" s="36">
        <v>544.11666666666645</v>
      </c>
      <c r="I213" s="36">
        <v>552.28333333333319</v>
      </c>
      <c r="J213" s="36">
        <v>558.6666666666664</v>
      </c>
      <c r="K213" s="31">
        <v>545.9</v>
      </c>
      <c r="L213" s="31">
        <v>531.35</v>
      </c>
      <c r="M213" s="31">
        <v>93.01379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27.1</v>
      </c>
      <c r="D214" s="36">
        <v>27.55</v>
      </c>
      <c r="E214" s="36">
        <v>26.55</v>
      </c>
      <c r="F214" s="36">
        <v>26</v>
      </c>
      <c r="G214" s="36">
        <v>25</v>
      </c>
      <c r="H214" s="36">
        <v>28.1</v>
      </c>
      <c r="I214" s="36">
        <v>29.1</v>
      </c>
      <c r="J214" s="36">
        <v>29.650000000000002</v>
      </c>
      <c r="K214" s="31">
        <v>28.55</v>
      </c>
      <c r="L214" s="31">
        <v>27</v>
      </c>
      <c r="M214" s="31">
        <v>3579.5833899999998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178.5</v>
      </c>
      <c r="D215" s="36">
        <v>180.5333333333333</v>
      </c>
      <c r="E215" s="36">
        <v>175.6666666666666</v>
      </c>
      <c r="F215" s="36">
        <v>172.83333333333329</v>
      </c>
      <c r="G215" s="36">
        <v>167.96666666666658</v>
      </c>
      <c r="H215" s="36">
        <v>183.36666666666662</v>
      </c>
      <c r="I215" s="36">
        <v>188.23333333333329</v>
      </c>
      <c r="J215" s="36">
        <v>191.06666666666663</v>
      </c>
      <c r="K215" s="31">
        <v>185.4</v>
      </c>
      <c r="L215" s="31">
        <v>177.7</v>
      </c>
      <c r="M215" s="31">
        <v>176.90101999999999</v>
      </c>
      <c r="N215" s="1"/>
      <c r="O215" s="1"/>
    </row>
    <row r="216" spans="1:15" ht="12.75" customHeight="1">
      <c r="A216" s="54"/>
      <c r="B216" s="53" t="s">
        <v>306</v>
      </c>
      <c r="C216" s="31">
        <v>157.5</v>
      </c>
      <c r="D216" s="36">
        <v>157.85</v>
      </c>
      <c r="E216" s="36">
        <v>155.25</v>
      </c>
      <c r="F216" s="36">
        <v>153</v>
      </c>
      <c r="G216" s="36">
        <v>150.4</v>
      </c>
      <c r="H216" s="36">
        <v>160.1</v>
      </c>
      <c r="I216" s="36">
        <v>162.69999999999996</v>
      </c>
      <c r="J216" s="36">
        <v>164.95</v>
      </c>
      <c r="K216" s="31">
        <v>160.44999999999999</v>
      </c>
      <c r="L216" s="31">
        <v>155.6</v>
      </c>
      <c r="M216" s="31">
        <v>602.18201999999997</v>
      </c>
      <c r="N216" s="1"/>
      <c r="O216" s="1"/>
    </row>
    <row r="217" spans="1:15" ht="12.75" customHeight="1">
      <c r="A217" s="55"/>
      <c r="B217" s="56" t="s">
        <v>242</v>
      </c>
      <c r="C217" s="57">
        <v>907.55</v>
      </c>
      <c r="D217" s="57">
        <v>903.31666666666661</v>
      </c>
      <c r="E217" s="57">
        <v>896.63333333333321</v>
      </c>
      <c r="F217" s="57">
        <v>885.71666666666658</v>
      </c>
      <c r="G217" s="57">
        <v>879.03333333333319</v>
      </c>
      <c r="H217" s="57">
        <v>914.23333333333323</v>
      </c>
      <c r="I217" s="57">
        <v>920.91666666666663</v>
      </c>
      <c r="J217" s="57">
        <v>931.83333333333326</v>
      </c>
      <c r="K217" s="57">
        <v>910</v>
      </c>
      <c r="L217" s="58">
        <v>892.4</v>
      </c>
      <c r="M217" s="1">
        <v>10.320959999999999</v>
      </c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5"/>
      <c r="B1" s="356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45342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9" t="s">
        <v>16</v>
      </c>
      <c r="B9" s="351" t="s">
        <v>18</v>
      </c>
      <c r="C9" s="354" t="s">
        <v>20</v>
      </c>
      <c r="D9" s="354" t="s">
        <v>21</v>
      </c>
      <c r="E9" s="346" t="s">
        <v>22</v>
      </c>
      <c r="F9" s="347"/>
      <c r="G9" s="348"/>
      <c r="H9" s="346" t="s">
        <v>23</v>
      </c>
      <c r="I9" s="347"/>
      <c r="J9" s="348"/>
      <c r="K9" s="26"/>
      <c r="L9" s="27"/>
      <c r="M9" s="48"/>
      <c r="N9" s="1"/>
      <c r="O9" s="1"/>
    </row>
    <row r="10" spans="1:15" ht="42.75" customHeight="1">
      <c r="A10" s="350"/>
      <c r="B10" s="353"/>
      <c r="C10" s="353"/>
      <c r="D10" s="35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702</v>
      </c>
      <c r="D11" s="36">
        <v>701.58333333333337</v>
      </c>
      <c r="E11" s="36">
        <v>695.56666666666672</v>
      </c>
      <c r="F11" s="36">
        <v>689.13333333333333</v>
      </c>
      <c r="G11" s="36">
        <v>683.11666666666667</v>
      </c>
      <c r="H11" s="36">
        <v>708.01666666666677</v>
      </c>
      <c r="I11" s="36">
        <v>714.03333333333342</v>
      </c>
      <c r="J11" s="36">
        <v>720.46666666666681</v>
      </c>
      <c r="K11" s="31">
        <v>707.6</v>
      </c>
      <c r="L11" s="31">
        <v>695.15</v>
      </c>
      <c r="M11" s="31">
        <v>0.87427999999999995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30918.400000000001</v>
      </c>
      <c r="D12" s="36">
        <v>31128.2</v>
      </c>
      <c r="E12" s="36">
        <v>30590.2</v>
      </c>
      <c r="F12" s="36">
        <v>30262</v>
      </c>
      <c r="G12" s="36">
        <v>29724</v>
      </c>
      <c r="H12" s="36">
        <v>31456.400000000001</v>
      </c>
      <c r="I12" s="36">
        <v>31994.400000000001</v>
      </c>
      <c r="J12" s="36">
        <v>32322.600000000002</v>
      </c>
      <c r="K12" s="31">
        <v>31666.2</v>
      </c>
      <c r="L12" s="31">
        <v>30800</v>
      </c>
      <c r="M12" s="31">
        <v>8.7819999999999995E-2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4488.8500000000004</v>
      </c>
      <c r="D13" s="36">
        <v>4497.95</v>
      </c>
      <c r="E13" s="36">
        <v>4440.0499999999993</v>
      </c>
      <c r="F13" s="36">
        <v>4391.2499999999991</v>
      </c>
      <c r="G13" s="36">
        <v>4333.3499999999985</v>
      </c>
      <c r="H13" s="36">
        <v>4546.75</v>
      </c>
      <c r="I13" s="36">
        <v>4604.6499999999996</v>
      </c>
      <c r="J13" s="36">
        <v>4653.4500000000007</v>
      </c>
      <c r="K13" s="31">
        <v>4555.8500000000004</v>
      </c>
      <c r="L13" s="31">
        <v>4449.1499999999996</v>
      </c>
      <c r="M13" s="31">
        <v>1.55541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2670.5</v>
      </c>
      <c r="D14" s="36">
        <v>2691.6333333333332</v>
      </c>
      <c r="E14" s="36">
        <v>2639.2666666666664</v>
      </c>
      <c r="F14" s="36">
        <v>2608.0333333333333</v>
      </c>
      <c r="G14" s="36">
        <v>2555.6666666666665</v>
      </c>
      <c r="H14" s="36">
        <v>2722.8666666666663</v>
      </c>
      <c r="I14" s="36">
        <v>2775.2333333333331</v>
      </c>
      <c r="J14" s="36">
        <v>2806.4666666666662</v>
      </c>
      <c r="K14" s="31">
        <v>2744</v>
      </c>
      <c r="L14" s="31">
        <v>2660.4</v>
      </c>
      <c r="M14" s="31">
        <v>2.7352300000000001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3922.65</v>
      </c>
      <c r="D15" s="36">
        <v>3910.9</v>
      </c>
      <c r="E15" s="36">
        <v>3851.8</v>
      </c>
      <c r="F15" s="36">
        <v>3780.9500000000003</v>
      </c>
      <c r="G15" s="36">
        <v>3721.8500000000004</v>
      </c>
      <c r="H15" s="36">
        <v>3981.75</v>
      </c>
      <c r="I15" s="36">
        <v>4040.8499999999995</v>
      </c>
      <c r="J15" s="36">
        <v>4111.7</v>
      </c>
      <c r="K15" s="31">
        <v>3970</v>
      </c>
      <c r="L15" s="31">
        <v>3840.05</v>
      </c>
      <c r="M15" s="31">
        <v>0.35602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1431.5</v>
      </c>
      <c r="D16" s="36">
        <v>1428.4166666666667</v>
      </c>
      <c r="E16" s="36">
        <v>1414.8333333333335</v>
      </c>
      <c r="F16" s="36">
        <v>1398.1666666666667</v>
      </c>
      <c r="G16" s="36">
        <v>1384.5833333333335</v>
      </c>
      <c r="H16" s="36">
        <v>1445.0833333333335</v>
      </c>
      <c r="I16" s="36">
        <v>1458.666666666667</v>
      </c>
      <c r="J16" s="36">
        <v>1475.3333333333335</v>
      </c>
      <c r="K16" s="31">
        <v>1442</v>
      </c>
      <c r="L16" s="31">
        <v>1411.75</v>
      </c>
      <c r="M16" s="31">
        <v>3.1184599999999998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599.35</v>
      </c>
      <c r="D17" s="36">
        <v>594.98333333333335</v>
      </c>
      <c r="E17" s="36">
        <v>586.06666666666672</v>
      </c>
      <c r="F17" s="36">
        <v>572.78333333333342</v>
      </c>
      <c r="G17" s="36">
        <v>563.86666666666679</v>
      </c>
      <c r="H17" s="36">
        <v>608.26666666666665</v>
      </c>
      <c r="I17" s="36">
        <v>617.18333333333317</v>
      </c>
      <c r="J17" s="36">
        <v>630.46666666666658</v>
      </c>
      <c r="K17" s="31">
        <v>603.9</v>
      </c>
      <c r="L17" s="31">
        <v>581.70000000000005</v>
      </c>
      <c r="M17" s="31">
        <v>48.406790000000001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541.15</v>
      </c>
      <c r="D18" s="36">
        <v>540.0333333333333</v>
      </c>
      <c r="E18" s="36">
        <v>531.11666666666656</v>
      </c>
      <c r="F18" s="36">
        <v>521.08333333333326</v>
      </c>
      <c r="G18" s="36">
        <v>512.16666666666652</v>
      </c>
      <c r="H18" s="36">
        <v>550.06666666666661</v>
      </c>
      <c r="I18" s="36">
        <v>558.98333333333335</v>
      </c>
      <c r="J18" s="36">
        <v>569.01666666666665</v>
      </c>
      <c r="K18" s="31">
        <v>548.95000000000005</v>
      </c>
      <c r="L18" s="31">
        <v>530</v>
      </c>
      <c r="M18" s="31">
        <v>2.3618999999999999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689.05</v>
      </c>
      <c r="D19" s="36">
        <v>688.9666666666667</v>
      </c>
      <c r="E19" s="36">
        <v>680.68333333333339</v>
      </c>
      <c r="F19" s="36">
        <v>672.31666666666672</v>
      </c>
      <c r="G19" s="36">
        <v>664.03333333333342</v>
      </c>
      <c r="H19" s="36">
        <v>697.33333333333337</v>
      </c>
      <c r="I19" s="36">
        <v>705.61666666666667</v>
      </c>
      <c r="J19" s="36">
        <v>713.98333333333335</v>
      </c>
      <c r="K19" s="31">
        <v>697.25</v>
      </c>
      <c r="L19" s="31">
        <v>680.6</v>
      </c>
      <c r="M19" s="31">
        <v>9.6245799999999999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1442.25</v>
      </c>
      <c r="D20" s="36">
        <v>1441.9666666666665</v>
      </c>
      <c r="E20" s="36">
        <v>1429.133333333333</v>
      </c>
      <c r="F20" s="36">
        <v>1416.0166666666664</v>
      </c>
      <c r="G20" s="36">
        <v>1403.1833333333329</v>
      </c>
      <c r="H20" s="36">
        <v>1455.083333333333</v>
      </c>
      <c r="I20" s="36">
        <v>1467.9166666666665</v>
      </c>
      <c r="J20" s="36">
        <v>1481.0333333333331</v>
      </c>
      <c r="K20" s="31">
        <v>1454.8</v>
      </c>
      <c r="L20" s="31">
        <v>1428.85</v>
      </c>
      <c r="M20" s="31">
        <v>1.1792400000000001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29526.7</v>
      </c>
      <c r="D21" s="36">
        <v>29475.866666666669</v>
      </c>
      <c r="E21" s="36">
        <v>29321.933333333338</v>
      </c>
      <c r="F21" s="36">
        <v>29117.166666666668</v>
      </c>
      <c r="G21" s="36">
        <v>28963.233333333337</v>
      </c>
      <c r="H21" s="36">
        <v>29680.633333333339</v>
      </c>
      <c r="I21" s="36">
        <v>29834.566666666673</v>
      </c>
      <c r="J21" s="36">
        <v>30039.333333333339</v>
      </c>
      <c r="K21" s="31">
        <v>29629.8</v>
      </c>
      <c r="L21" s="31">
        <v>29271.1</v>
      </c>
      <c r="M21" s="31">
        <v>0.12349</v>
      </c>
      <c r="N21" s="1"/>
      <c r="O21" s="1"/>
    </row>
    <row r="22" spans="1:15" ht="12" customHeight="1">
      <c r="A22" s="33">
        <v>12</v>
      </c>
      <c r="B22" s="53" t="s">
        <v>1060</v>
      </c>
      <c r="C22" s="31">
        <v>1074.45</v>
      </c>
      <c r="D22" s="36">
        <v>1073.5333333333335</v>
      </c>
      <c r="E22" s="36">
        <v>1062.116666666667</v>
      </c>
      <c r="F22" s="36">
        <v>1049.7833333333335</v>
      </c>
      <c r="G22" s="36">
        <v>1038.366666666667</v>
      </c>
      <c r="H22" s="36">
        <v>1085.866666666667</v>
      </c>
      <c r="I22" s="36">
        <v>1097.2833333333335</v>
      </c>
      <c r="J22" s="36">
        <v>1109.616666666667</v>
      </c>
      <c r="K22" s="31">
        <v>1084.95</v>
      </c>
      <c r="L22" s="31">
        <v>1061.2</v>
      </c>
      <c r="M22" s="31">
        <v>30.072399999999998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3258.8</v>
      </c>
      <c r="D23" s="36">
        <v>3267.7333333333336</v>
      </c>
      <c r="E23" s="36">
        <v>3226.8666666666672</v>
      </c>
      <c r="F23" s="36">
        <v>3194.9333333333338</v>
      </c>
      <c r="G23" s="36">
        <v>3154.0666666666675</v>
      </c>
      <c r="H23" s="36">
        <v>3299.666666666667</v>
      </c>
      <c r="I23" s="36">
        <v>3340.5333333333338</v>
      </c>
      <c r="J23" s="36">
        <v>3372.4666666666667</v>
      </c>
      <c r="K23" s="31">
        <v>3308.6</v>
      </c>
      <c r="L23" s="31">
        <v>3235.8</v>
      </c>
      <c r="M23" s="31">
        <v>17.794440000000002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1955.05</v>
      </c>
      <c r="D24" s="36">
        <v>1947.2333333333336</v>
      </c>
      <c r="E24" s="36">
        <v>1919.4666666666672</v>
      </c>
      <c r="F24" s="36">
        <v>1883.8833333333337</v>
      </c>
      <c r="G24" s="36">
        <v>1856.1166666666672</v>
      </c>
      <c r="H24" s="36">
        <v>1982.8166666666671</v>
      </c>
      <c r="I24" s="36">
        <v>2010.5833333333335</v>
      </c>
      <c r="J24" s="36">
        <v>2046.166666666667</v>
      </c>
      <c r="K24" s="31">
        <v>1975</v>
      </c>
      <c r="L24" s="31">
        <v>1911.65</v>
      </c>
      <c r="M24" s="31">
        <v>24.01867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1307</v>
      </c>
      <c r="D25" s="36">
        <v>1312.05</v>
      </c>
      <c r="E25" s="36">
        <v>1297.0999999999999</v>
      </c>
      <c r="F25" s="36">
        <v>1287.2</v>
      </c>
      <c r="G25" s="36">
        <v>1272.25</v>
      </c>
      <c r="H25" s="36">
        <v>1321.9499999999998</v>
      </c>
      <c r="I25" s="36">
        <v>1336.9</v>
      </c>
      <c r="J25" s="36">
        <v>1346.7999999999997</v>
      </c>
      <c r="K25" s="31">
        <v>1327</v>
      </c>
      <c r="L25" s="31">
        <v>1302.1500000000001</v>
      </c>
      <c r="M25" s="31">
        <v>27.002400000000002</v>
      </c>
      <c r="N25" s="1"/>
      <c r="O25" s="1"/>
    </row>
    <row r="26" spans="1:15" ht="12.75" customHeight="1">
      <c r="A26" s="33">
        <v>16</v>
      </c>
      <c r="B26" s="53" t="s">
        <v>828</v>
      </c>
      <c r="C26" s="31">
        <v>567.65</v>
      </c>
      <c r="D26" s="36">
        <v>569.26666666666665</v>
      </c>
      <c r="E26" s="36">
        <v>562.13333333333333</v>
      </c>
      <c r="F26" s="36">
        <v>556.61666666666667</v>
      </c>
      <c r="G26" s="36">
        <v>549.48333333333335</v>
      </c>
      <c r="H26" s="36">
        <v>574.7833333333333</v>
      </c>
      <c r="I26" s="36">
        <v>581.91666666666652</v>
      </c>
      <c r="J26" s="36">
        <v>587.43333333333328</v>
      </c>
      <c r="K26" s="31">
        <v>576.4</v>
      </c>
      <c r="L26" s="31">
        <v>563.75</v>
      </c>
      <c r="M26" s="31">
        <v>9.7436100000000003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1011.7</v>
      </c>
      <c r="D27" s="36">
        <v>1016.9</v>
      </c>
      <c r="E27" s="36">
        <v>1004.8</v>
      </c>
      <c r="F27" s="36">
        <v>997.9</v>
      </c>
      <c r="G27" s="36">
        <v>985.8</v>
      </c>
      <c r="H27" s="36">
        <v>1023.8</v>
      </c>
      <c r="I27" s="36">
        <v>1035.9000000000001</v>
      </c>
      <c r="J27" s="36">
        <v>1042.8</v>
      </c>
      <c r="K27" s="31">
        <v>1029</v>
      </c>
      <c r="L27" s="31">
        <v>1010</v>
      </c>
      <c r="M27" s="31">
        <v>10.210760000000001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366.45</v>
      </c>
      <c r="D28" s="36">
        <v>363.01666666666671</v>
      </c>
      <c r="E28" s="36">
        <v>351.28333333333342</v>
      </c>
      <c r="F28" s="36">
        <v>336.11666666666673</v>
      </c>
      <c r="G28" s="36">
        <v>324.38333333333344</v>
      </c>
      <c r="H28" s="36">
        <v>378.18333333333339</v>
      </c>
      <c r="I28" s="36">
        <v>389.91666666666663</v>
      </c>
      <c r="J28" s="36">
        <v>405.08333333333337</v>
      </c>
      <c r="K28" s="31">
        <v>374.75</v>
      </c>
      <c r="L28" s="31">
        <v>347.85</v>
      </c>
      <c r="M28" s="31">
        <v>80.047380000000004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184.55</v>
      </c>
      <c r="D29" s="36">
        <v>185.28333333333333</v>
      </c>
      <c r="E29" s="36">
        <v>183.16666666666666</v>
      </c>
      <c r="F29" s="36">
        <v>181.78333333333333</v>
      </c>
      <c r="G29" s="36">
        <v>179.66666666666666</v>
      </c>
      <c r="H29" s="36">
        <v>186.66666666666666</v>
      </c>
      <c r="I29" s="36">
        <v>188.78333333333333</v>
      </c>
      <c r="J29" s="36">
        <v>190.16666666666666</v>
      </c>
      <c r="K29" s="31">
        <v>187.4</v>
      </c>
      <c r="L29" s="31">
        <v>183.9</v>
      </c>
      <c r="M29" s="31">
        <v>24.001280000000001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235.45</v>
      </c>
      <c r="D30" s="36">
        <v>234.45000000000002</v>
      </c>
      <c r="E30" s="36">
        <v>231.10000000000002</v>
      </c>
      <c r="F30" s="36">
        <v>226.75</v>
      </c>
      <c r="G30" s="36">
        <v>223.4</v>
      </c>
      <c r="H30" s="36">
        <v>238.80000000000004</v>
      </c>
      <c r="I30" s="36">
        <v>242.15</v>
      </c>
      <c r="J30" s="36">
        <v>246.50000000000006</v>
      </c>
      <c r="K30" s="31">
        <v>237.8</v>
      </c>
      <c r="L30" s="31">
        <v>230.1</v>
      </c>
      <c r="M30" s="31">
        <v>35.089709999999997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468.2</v>
      </c>
      <c r="D31" s="36">
        <v>456.61666666666662</v>
      </c>
      <c r="E31" s="36">
        <v>441.33333333333326</v>
      </c>
      <c r="F31" s="36">
        <v>414.46666666666664</v>
      </c>
      <c r="G31" s="36">
        <v>399.18333333333328</v>
      </c>
      <c r="H31" s="36">
        <v>483.48333333333323</v>
      </c>
      <c r="I31" s="36">
        <v>498.76666666666665</v>
      </c>
      <c r="J31" s="36">
        <v>525.63333333333321</v>
      </c>
      <c r="K31" s="31">
        <v>471.9</v>
      </c>
      <c r="L31" s="31">
        <v>429.75</v>
      </c>
      <c r="M31" s="31">
        <v>38.73592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872.65</v>
      </c>
      <c r="D32" s="36">
        <v>870.91666666666663</v>
      </c>
      <c r="E32" s="36">
        <v>866.83333333333326</v>
      </c>
      <c r="F32" s="36">
        <v>861.01666666666665</v>
      </c>
      <c r="G32" s="36">
        <v>856.93333333333328</v>
      </c>
      <c r="H32" s="36">
        <v>876.73333333333323</v>
      </c>
      <c r="I32" s="36">
        <v>880.81666666666649</v>
      </c>
      <c r="J32" s="36">
        <v>886.63333333333321</v>
      </c>
      <c r="K32" s="31">
        <v>875</v>
      </c>
      <c r="L32" s="31">
        <v>865.1</v>
      </c>
      <c r="M32" s="31">
        <v>0.69803000000000004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1160.05</v>
      </c>
      <c r="D33" s="36">
        <v>1165.8</v>
      </c>
      <c r="E33" s="36">
        <v>1144.25</v>
      </c>
      <c r="F33" s="36">
        <v>1128.45</v>
      </c>
      <c r="G33" s="36">
        <v>1106.9000000000001</v>
      </c>
      <c r="H33" s="36">
        <v>1181.5999999999999</v>
      </c>
      <c r="I33" s="36">
        <v>1203.1499999999996</v>
      </c>
      <c r="J33" s="36">
        <v>1218.9499999999998</v>
      </c>
      <c r="K33" s="31">
        <v>1187.3499999999999</v>
      </c>
      <c r="L33" s="31">
        <v>1150</v>
      </c>
      <c r="M33" s="31">
        <v>1.06795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2139.5</v>
      </c>
      <c r="D34" s="36">
        <v>2147.1666666666665</v>
      </c>
      <c r="E34" s="36">
        <v>2116.333333333333</v>
      </c>
      <c r="F34" s="36">
        <v>2093.1666666666665</v>
      </c>
      <c r="G34" s="36">
        <v>2062.333333333333</v>
      </c>
      <c r="H34" s="36">
        <v>2170.333333333333</v>
      </c>
      <c r="I34" s="36">
        <v>2201.1666666666661</v>
      </c>
      <c r="J34" s="36">
        <v>2224.333333333333</v>
      </c>
      <c r="K34" s="31">
        <v>2178</v>
      </c>
      <c r="L34" s="31">
        <v>2124</v>
      </c>
      <c r="M34" s="31">
        <v>1.2571699999999999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1004.2</v>
      </c>
      <c r="D35" s="36">
        <v>1006.1166666666667</v>
      </c>
      <c r="E35" s="36">
        <v>985.38333333333344</v>
      </c>
      <c r="F35" s="36">
        <v>966.56666666666672</v>
      </c>
      <c r="G35" s="36">
        <v>945.83333333333348</v>
      </c>
      <c r="H35" s="36">
        <v>1024.9333333333334</v>
      </c>
      <c r="I35" s="36">
        <v>1045.6666666666667</v>
      </c>
      <c r="J35" s="36">
        <v>1064.4833333333333</v>
      </c>
      <c r="K35" s="31">
        <v>1026.8499999999999</v>
      </c>
      <c r="L35" s="31">
        <v>987.3</v>
      </c>
      <c r="M35" s="31">
        <v>0.96189000000000002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5471.85</v>
      </c>
      <c r="D36" s="36">
        <v>5458.6500000000005</v>
      </c>
      <c r="E36" s="36">
        <v>5418.6500000000015</v>
      </c>
      <c r="F36" s="36">
        <v>5365.4500000000007</v>
      </c>
      <c r="G36" s="36">
        <v>5325.4500000000016</v>
      </c>
      <c r="H36" s="36">
        <v>5511.8500000000013</v>
      </c>
      <c r="I36" s="36">
        <v>5551.8499999999995</v>
      </c>
      <c r="J36" s="36">
        <v>5605.0500000000011</v>
      </c>
      <c r="K36" s="31">
        <v>5498.65</v>
      </c>
      <c r="L36" s="31">
        <v>5405.45</v>
      </c>
      <c r="M36" s="31">
        <v>0.76922000000000001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2223.5</v>
      </c>
      <c r="D37" s="36">
        <v>2236.4166666666665</v>
      </c>
      <c r="E37" s="36">
        <v>2203.833333333333</v>
      </c>
      <c r="F37" s="36">
        <v>2184.1666666666665</v>
      </c>
      <c r="G37" s="36">
        <v>2151.583333333333</v>
      </c>
      <c r="H37" s="36">
        <v>2256.083333333333</v>
      </c>
      <c r="I37" s="36">
        <v>2288.6666666666661</v>
      </c>
      <c r="J37" s="36">
        <v>2308.333333333333</v>
      </c>
      <c r="K37" s="31">
        <v>2269</v>
      </c>
      <c r="L37" s="31">
        <v>2216.75</v>
      </c>
      <c r="M37" s="31">
        <v>0.36220000000000002</v>
      </c>
      <c r="N37" s="1"/>
      <c r="O37" s="1"/>
    </row>
    <row r="38" spans="1:15" ht="12.75" customHeight="1">
      <c r="A38" s="33">
        <v>28</v>
      </c>
      <c r="B38" s="53" t="s">
        <v>773</v>
      </c>
      <c r="C38" s="31">
        <v>75</v>
      </c>
      <c r="D38" s="36">
        <v>75.7</v>
      </c>
      <c r="E38" s="36">
        <v>74.100000000000009</v>
      </c>
      <c r="F38" s="36">
        <v>73.2</v>
      </c>
      <c r="G38" s="36">
        <v>71.600000000000009</v>
      </c>
      <c r="H38" s="36">
        <v>76.600000000000009</v>
      </c>
      <c r="I38" s="36">
        <v>78.2</v>
      </c>
      <c r="J38" s="36">
        <v>79.100000000000009</v>
      </c>
      <c r="K38" s="31">
        <v>77.3</v>
      </c>
      <c r="L38" s="31">
        <v>74.8</v>
      </c>
      <c r="M38" s="31">
        <v>8.5230599999999992</v>
      </c>
      <c r="N38" s="1"/>
      <c r="O38" s="1"/>
    </row>
    <row r="39" spans="1:15" ht="12.75" customHeight="1">
      <c r="A39" s="33">
        <v>29</v>
      </c>
      <c r="B39" s="53" t="s">
        <v>1061</v>
      </c>
      <c r="C39" s="31">
        <v>29.4</v>
      </c>
      <c r="D39" s="36">
        <v>29.266666666666666</v>
      </c>
      <c r="E39" s="36">
        <v>28.533333333333331</v>
      </c>
      <c r="F39" s="36">
        <v>27.666666666666664</v>
      </c>
      <c r="G39" s="36">
        <v>26.93333333333333</v>
      </c>
      <c r="H39" s="36">
        <v>30.133333333333333</v>
      </c>
      <c r="I39" s="36">
        <v>30.866666666666667</v>
      </c>
      <c r="J39" s="36">
        <v>31.733333333333334</v>
      </c>
      <c r="K39" s="31">
        <v>30</v>
      </c>
      <c r="L39" s="31">
        <v>28.4</v>
      </c>
      <c r="M39" s="31">
        <v>43.445639999999997</v>
      </c>
      <c r="N39" s="1"/>
      <c r="O39" s="1"/>
    </row>
    <row r="40" spans="1:15" ht="12.75" customHeight="1">
      <c r="A40" s="33">
        <v>30</v>
      </c>
      <c r="B40" s="53" t="s">
        <v>858</v>
      </c>
      <c r="C40" s="31">
        <v>855.3</v>
      </c>
      <c r="D40" s="36">
        <v>859.41666666666663</v>
      </c>
      <c r="E40" s="36">
        <v>849.08333333333326</v>
      </c>
      <c r="F40" s="36">
        <v>842.86666666666667</v>
      </c>
      <c r="G40" s="36">
        <v>832.5333333333333</v>
      </c>
      <c r="H40" s="36">
        <v>865.63333333333321</v>
      </c>
      <c r="I40" s="36">
        <v>875.96666666666647</v>
      </c>
      <c r="J40" s="36">
        <v>882.18333333333317</v>
      </c>
      <c r="K40" s="31">
        <v>869.75</v>
      </c>
      <c r="L40" s="31">
        <v>853.2</v>
      </c>
      <c r="M40" s="31">
        <v>1.9418800000000001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4057.95</v>
      </c>
      <c r="D41" s="36">
        <v>4019.6666666666665</v>
      </c>
      <c r="E41" s="36">
        <v>3940.333333333333</v>
      </c>
      <c r="F41" s="36">
        <v>3822.7166666666667</v>
      </c>
      <c r="G41" s="36">
        <v>3743.3833333333332</v>
      </c>
      <c r="H41" s="36">
        <v>4137.2833333333328</v>
      </c>
      <c r="I41" s="36">
        <v>4216.6166666666659</v>
      </c>
      <c r="J41" s="36">
        <v>4334.2333333333327</v>
      </c>
      <c r="K41" s="31">
        <v>4099</v>
      </c>
      <c r="L41" s="31">
        <v>3902.05</v>
      </c>
      <c r="M41" s="31">
        <v>1.7066399999999999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584.85</v>
      </c>
      <c r="D42" s="36">
        <v>586.91666666666663</v>
      </c>
      <c r="E42" s="36">
        <v>579.83333333333326</v>
      </c>
      <c r="F42" s="36">
        <v>574.81666666666661</v>
      </c>
      <c r="G42" s="36">
        <v>567.73333333333323</v>
      </c>
      <c r="H42" s="36">
        <v>591.93333333333328</v>
      </c>
      <c r="I42" s="36">
        <v>599.01666666666654</v>
      </c>
      <c r="J42" s="36">
        <v>604.0333333333333</v>
      </c>
      <c r="K42" s="31">
        <v>594</v>
      </c>
      <c r="L42" s="31">
        <v>581.9</v>
      </c>
      <c r="M42" s="31">
        <v>31.415710000000001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3229.35</v>
      </c>
      <c r="D43" s="36">
        <v>3230.1333333333332</v>
      </c>
      <c r="E43" s="36">
        <v>3156.1666666666665</v>
      </c>
      <c r="F43" s="36">
        <v>3082.9833333333331</v>
      </c>
      <c r="G43" s="36">
        <v>3009.0166666666664</v>
      </c>
      <c r="H43" s="36">
        <v>3303.3166666666666</v>
      </c>
      <c r="I43" s="36">
        <v>3377.2833333333338</v>
      </c>
      <c r="J43" s="36">
        <v>3450.4666666666667</v>
      </c>
      <c r="K43" s="31">
        <v>3304.1</v>
      </c>
      <c r="L43" s="31">
        <v>3156.95</v>
      </c>
      <c r="M43" s="31">
        <v>1.23064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923.4</v>
      </c>
      <c r="D44" s="36">
        <v>916.88333333333333</v>
      </c>
      <c r="E44" s="36">
        <v>901.76666666666665</v>
      </c>
      <c r="F44" s="36">
        <v>880.13333333333333</v>
      </c>
      <c r="G44" s="36">
        <v>865.01666666666665</v>
      </c>
      <c r="H44" s="36">
        <v>938.51666666666665</v>
      </c>
      <c r="I44" s="36">
        <v>953.63333333333321</v>
      </c>
      <c r="J44" s="36">
        <v>975.26666666666665</v>
      </c>
      <c r="K44" s="31">
        <v>932</v>
      </c>
      <c r="L44" s="31">
        <v>895.25</v>
      </c>
      <c r="M44" s="31">
        <v>1.62009</v>
      </c>
      <c r="N44" s="1"/>
      <c r="O44" s="1"/>
    </row>
    <row r="45" spans="1:15" ht="12.75" customHeight="1">
      <c r="A45" s="33">
        <v>35</v>
      </c>
      <c r="B45" s="53" t="s">
        <v>830</v>
      </c>
      <c r="C45" s="31">
        <v>6258.75</v>
      </c>
      <c r="D45" s="36">
        <v>6300.583333333333</v>
      </c>
      <c r="E45" s="36">
        <v>6133.1666666666661</v>
      </c>
      <c r="F45" s="36">
        <v>6007.583333333333</v>
      </c>
      <c r="G45" s="36">
        <v>5840.1666666666661</v>
      </c>
      <c r="H45" s="36">
        <v>6426.1666666666661</v>
      </c>
      <c r="I45" s="36">
        <v>6593.5833333333321</v>
      </c>
      <c r="J45" s="36">
        <v>6719.1666666666661</v>
      </c>
      <c r="K45" s="31">
        <v>6468</v>
      </c>
      <c r="L45" s="31">
        <v>6175</v>
      </c>
      <c r="M45" s="31">
        <v>1.6532100000000001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6657.15</v>
      </c>
      <c r="D46" s="36">
        <v>6614.7166666666662</v>
      </c>
      <c r="E46" s="36">
        <v>6553.4833333333327</v>
      </c>
      <c r="F46" s="36">
        <v>6449.8166666666666</v>
      </c>
      <c r="G46" s="36">
        <v>6388.583333333333</v>
      </c>
      <c r="H46" s="36">
        <v>6718.3833333333323</v>
      </c>
      <c r="I46" s="36">
        <v>6779.6166666666659</v>
      </c>
      <c r="J46" s="36">
        <v>6883.2833333333319</v>
      </c>
      <c r="K46" s="31">
        <v>6675.95</v>
      </c>
      <c r="L46" s="31">
        <v>6511.05</v>
      </c>
      <c r="M46" s="31">
        <v>3.3460700000000001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531.79999999999995</v>
      </c>
      <c r="D47" s="36">
        <v>532.01666666666665</v>
      </c>
      <c r="E47" s="36">
        <v>526.83333333333326</v>
      </c>
      <c r="F47" s="36">
        <v>521.86666666666656</v>
      </c>
      <c r="G47" s="36">
        <v>516.68333333333317</v>
      </c>
      <c r="H47" s="36">
        <v>536.98333333333335</v>
      </c>
      <c r="I47" s="36">
        <v>542.16666666666674</v>
      </c>
      <c r="J47" s="36">
        <v>547.13333333333344</v>
      </c>
      <c r="K47" s="31">
        <v>537.20000000000005</v>
      </c>
      <c r="L47" s="31">
        <v>527.04999999999995</v>
      </c>
      <c r="M47" s="31">
        <v>16.387789999999999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345.65</v>
      </c>
      <c r="D48" s="36">
        <v>348.38333333333338</v>
      </c>
      <c r="E48" s="36">
        <v>341.41666666666674</v>
      </c>
      <c r="F48" s="36">
        <v>337.18333333333334</v>
      </c>
      <c r="G48" s="36">
        <v>330.2166666666667</v>
      </c>
      <c r="H48" s="36">
        <v>352.61666666666679</v>
      </c>
      <c r="I48" s="36">
        <v>359.58333333333337</v>
      </c>
      <c r="J48" s="36">
        <v>363.81666666666683</v>
      </c>
      <c r="K48" s="31">
        <v>355.35</v>
      </c>
      <c r="L48" s="31">
        <v>344.15</v>
      </c>
      <c r="M48" s="31">
        <v>2.6531600000000002</v>
      </c>
      <c r="N48" s="1"/>
      <c r="O48" s="1"/>
    </row>
    <row r="49" spans="1:15" ht="12.75" customHeight="1">
      <c r="A49" s="33">
        <v>39</v>
      </c>
      <c r="B49" s="53" t="s">
        <v>829</v>
      </c>
      <c r="C49" s="31">
        <v>717.7</v>
      </c>
      <c r="D49" s="36">
        <v>708.9</v>
      </c>
      <c r="E49" s="36">
        <v>673.8</v>
      </c>
      <c r="F49" s="36">
        <v>629.9</v>
      </c>
      <c r="G49" s="36">
        <v>594.79999999999995</v>
      </c>
      <c r="H49" s="36">
        <v>752.8</v>
      </c>
      <c r="I49" s="36">
        <v>787.90000000000009</v>
      </c>
      <c r="J49" s="36">
        <v>831.8</v>
      </c>
      <c r="K49" s="31">
        <v>744</v>
      </c>
      <c r="L49" s="31">
        <v>665</v>
      </c>
      <c r="M49" s="31">
        <v>50.211449999999999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538.70000000000005</v>
      </c>
      <c r="D50" s="36">
        <v>540.38333333333333</v>
      </c>
      <c r="E50" s="36">
        <v>533.31666666666661</v>
      </c>
      <c r="F50" s="36">
        <v>527.93333333333328</v>
      </c>
      <c r="G50" s="36">
        <v>520.86666666666656</v>
      </c>
      <c r="H50" s="36">
        <v>545.76666666666665</v>
      </c>
      <c r="I50" s="36">
        <v>552.83333333333348</v>
      </c>
      <c r="J50" s="36">
        <v>558.2166666666667</v>
      </c>
      <c r="K50" s="31">
        <v>547.45000000000005</v>
      </c>
      <c r="L50" s="31">
        <v>535</v>
      </c>
      <c r="M50" s="31">
        <v>0.54686000000000001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172.2</v>
      </c>
      <c r="D51" s="36">
        <v>172.83333333333334</v>
      </c>
      <c r="E51" s="36">
        <v>171.16666666666669</v>
      </c>
      <c r="F51" s="36">
        <v>170.13333333333335</v>
      </c>
      <c r="G51" s="36">
        <v>168.4666666666667</v>
      </c>
      <c r="H51" s="36">
        <v>173.86666666666667</v>
      </c>
      <c r="I51" s="36">
        <v>175.53333333333336</v>
      </c>
      <c r="J51" s="36">
        <v>176.56666666666666</v>
      </c>
      <c r="K51" s="31">
        <v>174.5</v>
      </c>
      <c r="L51" s="31">
        <v>171.8</v>
      </c>
      <c r="M51" s="31">
        <v>111.46517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2998.1</v>
      </c>
      <c r="D52" s="36">
        <v>3001.4333333333329</v>
      </c>
      <c r="E52" s="36">
        <v>2984.1666666666661</v>
      </c>
      <c r="F52" s="36">
        <v>2970.2333333333331</v>
      </c>
      <c r="G52" s="36">
        <v>2952.9666666666662</v>
      </c>
      <c r="H52" s="36">
        <v>3015.3666666666659</v>
      </c>
      <c r="I52" s="36">
        <v>3032.6333333333332</v>
      </c>
      <c r="J52" s="36">
        <v>3046.5666666666657</v>
      </c>
      <c r="K52" s="31">
        <v>3018.7</v>
      </c>
      <c r="L52" s="31">
        <v>2987.5</v>
      </c>
      <c r="M52" s="31">
        <v>5.6070000000000002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466.5</v>
      </c>
      <c r="D53" s="36">
        <v>466.63333333333338</v>
      </c>
      <c r="E53" s="36">
        <v>461.36666666666679</v>
      </c>
      <c r="F53" s="36">
        <v>456.23333333333341</v>
      </c>
      <c r="G53" s="36">
        <v>450.96666666666681</v>
      </c>
      <c r="H53" s="36">
        <v>471.76666666666677</v>
      </c>
      <c r="I53" s="36">
        <v>477.0333333333333</v>
      </c>
      <c r="J53" s="36">
        <v>482.16666666666674</v>
      </c>
      <c r="K53" s="31">
        <v>471.9</v>
      </c>
      <c r="L53" s="31">
        <v>461.5</v>
      </c>
      <c r="M53" s="31">
        <v>2.2955399999999999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1966.7</v>
      </c>
      <c r="D54" s="36">
        <v>1962.9833333333333</v>
      </c>
      <c r="E54" s="36">
        <v>1952.1666666666667</v>
      </c>
      <c r="F54" s="36">
        <v>1937.6333333333334</v>
      </c>
      <c r="G54" s="36">
        <v>1926.8166666666668</v>
      </c>
      <c r="H54" s="36">
        <v>1977.5166666666667</v>
      </c>
      <c r="I54" s="36">
        <v>1988.3333333333333</v>
      </c>
      <c r="J54" s="36">
        <v>2002.8666666666666</v>
      </c>
      <c r="K54" s="31">
        <v>1973.8</v>
      </c>
      <c r="L54" s="31">
        <v>1948.45</v>
      </c>
      <c r="M54" s="31">
        <v>4.2138999999999998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6312.45</v>
      </c>
      <c r="D55" s="36">
        <v>6323.0166666666664</v>
      </c>
      <c r="E55" s="36">
        <v>6259.4833333333327</v>
      </c>
      <c r="F55" s="36">
        <v>6206.5166666666664</v>
      </c>
      <c r="G55" s="36">
        <v>6142.9833333333327</v>
      </c>
      <c r="H55" s="36">
        <v>6375.9833333333327</v>
      </c>
      <c r="I55" s="36">
        <v>6439.5166666666655</v>
      </c>
      <c r="J55" s="36">
        <v>6492.4833333333327</v>
      </c>
      <c r="K55" s="31">
        <v>6386.55</v>
      </c>
      <c r="L55" s="31">
        <v>6270.05</v>
      </c>
      <c r="M55" s="31">
        <v>0.18668999999999999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1040.9000000000001</v>
      </c>
      <c r="D56" s="36">
        <v>1043.9666666666665</v>
      </c>
      <c r="E56" s="36">
        <v>1031.133333333333</v>
      </c>
      <c r="F56" s="36">
        <v>1021.3666666666666</v>
      </c>
      <c r="G56" s="36">
        <v>1008.5333333333331</v>
      </c>
      <c r="H56" s="36">
        <v>1053.7333333333329</v>
      </c>
      <c r="I56" s="36">
        <v>1066.5666666666664</v>
      </c>
      <c r="J56" s="36">
        <v>1076.3333333333328</v>
      </c>
      <c r="K56" s="31">
        <v>1056.8</v>
      </c>
      <c r="L56" s="31">
        <v>1034.2</v>
      </c>
      <c r="M56" s="31">
        <v>23.74532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504.9</v>
      </c>
      <c r="D57" s="36">
        <v>507.66666666666669</v>
      </c>
      <c r="E57" s="36">
        <v>500.23333333333335</v>
      </c>
      <c r="F57" s="36">
        <v>495.56666666666666</v>
      </c>
      <c r="G57" s="36">
        <v>488.13333333333333</v>
      </c>
      <c r="H57" s="36">
        <v>512.33333333333337</v>
      </c>
      <c r="I57" s="36">
        <v>519.76666666666665</v>
      </c>
      <c r="J57" s="36">
        <v>524.43333333333339</v>
      </c>
      <c r="K57" s="31">
        <v>515.1</v>
      </c>
      <c r="L57" s="31">
        <v>503</v>
      </c>
      <c r="M57" s="31">
        <v>3.3621699999999999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3707.25</v>
      </c>
      <c r="D58" s="36">
        <v>3700.85</v>
      </c>
      <c r="E58" s="36">
        <v>3679.7</v>
      </c>
      <c r="F58" s="36">
        <v>3652.15</v>
      </c>
      <c r="G58" s="36">
        <v>3631</v>
      </c>
      <c r="H58" s="36">
        <v>3728.3999999999996</v>
      </c>
      <c r="I58" s="36">
        <v>3749.55</v>
      </c>
      <c r="J58" s="36">
        <v>3777.0999999999995</v>
      </c>
      <c r="K58" s="31">
        <v>3722</v>
      </c>
      <c r="L58" s="31">
        <v>3673.3</v>
      </c>
      <c r="M58" s="31">
        <v>2.2666900000000001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1062.95</v>
      </c>
      <c r="D59" s="36">
        <v>1064.3499999999999</v>
      </c>
      <c r="E59" s="36">
        <v>1058.6999999999998</v>
      </c>
      <c r="F59" s="36">
        <v>1054.4499999999998</v>
      </c>
      <c r="G59" s="36">
        <v>1048.7999999999997</v>
      </c>
      <c r="H59" s="36">
        <v>1068.5999999999999</v>
      </c>
      <c r="I59" s="36">
        <v>1074.25</v>
      </c>
      <c r="J59" s="36">
        <v>1078.5</v>
      </c>
      <c r="K59" s="31">
        <v>1070</v>
      </c>
      <c r="L59" s="31">
        <v>1060.0999999999999</v>
      </c>
      <c r="M59" s="31">
        <v>75.626450000000006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3141.15</v>
      </c>
      <c r="D60" s="36">
        <v>3142.8833333333332</v>
      </c>
      <c r="E60" s="36">
        <v>3089.7666666666664</v>
      </c>
      <c r="F60" s="36">
        <v>3038.3833333333332</v>
      </c>
      <c r="G60" s="36">
        <v>2985.2666666666664</v>
      </c>
      <c r="H60" s="36">
        <v>3194.2666666666664</v>
      </c>
      <c r="I60" s="36">
        <v>3247.3833333333332</v>
      </c>
      <c r="J60" s="36">
        <v>3298.7666666666664</v>
      </c>
      <c r="K60" s="31">
        <v>3196</v>
      </c>
      <c r="L60" s="31">
        <v>3091.5</v>
      </c>
      <c r="M60" s="31">
        <v>3.1619199999999998</v>
      </c>
      <c r="N60" s="1"/>
      <c r="O60" s="1"/>
    </row>
    <row r="61" spans="1:15" ht="12.75" customHeight="1">
      <c r="A61" s="33">
        <v>51</v>
      </c>
      <c r="B61" s="53" t="s">
        <v>832</v>
      </c>
      <c r="C61" s="31">
        <v>383.45</v>
      </c>
      <c r="D61" s="36">
        <v>382.15000000000003</v>
      </c>
      <c r="E61" s="36">
        <v>367.30000000000007</v>
      </c>
      <c r="F61" s="36">
        <v>351.15000000000003</v>
      </c>
      <c r="G61" s="36">
        <v>336.30000000000007</v>
      </c>
      <c r="H61" s="36">
        <v>398.30000000000007</v>
      </c>
      <c r="I61" s="36">
        <v>413.15000000000009</v>
      </c>
      <c r="J61" s="36">
        <v>429.30000000000007</v>
      </c>
      <c r="K61" s="31">
        <v>397</v>
      </c>
      <c r="L61" s="31">
        <v>366</v>
      </c>
      <c r="M61" s="31">
        <v>54.085810000000002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2304.65</v>
      </c>
      <c r="D62" s="36">
        <v>2316.25</v>
      </c>
      <c r="E62" s="36">
        <v>2280.4</v>
      </c>
      <c r="F62" s="36">
        <v>2256.15</v>
      </c>
      <c r="G62" s="36">
        <v>2220.3000000000002</v>
      </c>
      <c r="H62" s="36">
        <v>2340.5</v>
      </c>
      <c r="I62" s="36">
        <v>2376.3500000000004</v>
      </c>
      <c r="J62" s="36">
        <v>2400.6</v>
      </c>
      <c r="K62" s="31">
        <v>2352.1</v>
      </c>
      <c r="L62" s="31">
        <v>2292</v>
      </c>
      <c r="M62" s="31">
        <v>5.9338899999999999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8509.7000000000007</v>
      </c>
      <c r="D63" s="36">
        <v>8506.9333333333343</v>
      </c>
      <c r="E63" s="36">
        <v>8363.8666666666686</v>
      </c>
      <c r="F63" s="36">
        <v>8218.0333333333347</v>
      </c>
      <c r="G63" s="36">
        <v>8074.966666666669</v>
      </c>
      <c r="H63" s="36">
        <v>8652.7666666666682</v>
      </c>
      <c r="I63" s="36">
        <v>8795.8333333333339</v>
      </c>
      <c r="J63" s="36">
        <v>8941.6666666666679</v>
      </c>
      <c r="K63" s="31">
        <v>8650</v>
      </c>
      <c r="L63" s="31">
        <v>8361.1</v>
      </c>
      <c r="M63" s="31">
        <v>10.449590000000001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6712.8</v>
      </c>
      <c r="D64" s="36">
        <v>6715</v>
      </c>
      <c r="E64" s="36">
        <v>6623.1</v>
      </c>
      <c r="F64" s="36">
        <v>6533.4000000000005</v>
      </c>
      <c r="G64" s="36">
        <v>6441.5000000000009</v>
      </c>
      <c r="H64" s="36">
        <v>6804.7</v>
      </c>
      <c r="I64" s="36">
        <v>6896.5999999999995</v>
      </c>
      <c r="J64" s="36">
        <v>6986.2999999999993</v>
      </c>
      <c r="K64" s="31">
        <v>6806.9</v>
      </c>
      <c r="L64" s="31">
        <v>6625.3</v>
      </c>
      <c r="M64" s="31">
        <v>13.158810000000001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1620.15</v>
      </c>
      <c r="D65" s="36">
        <v>1605.7166666666665</v>
      </c>
      <c r="E65" s="36">
        <v>1586.4333333333329</v>
      </c>
      <c r="F65" s="36">
        <v>1552.7166666666665</v>
      </c>
      <c r="G65" s="36">
        <v>1533.4333333333329</v>
      </c>
      <c r="H65" s="36">
        <v>1639.4333333333329</v>
      </c>
      <c r="I65" s="36">
        <v>1658.7166666666662</v>
      </c>
      <c r="J65" s="36">
        <v>1692.4333333333329</v>
      </c>
      <c r="K65" s="31">
        <v>1625</v>
      </c>
      <c r="L65" s="31">
        <v>1572</v>
      </c>
      <c r="M65" s="31">
        <v>11.62373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8876.25</v>
      </c>
      <c r="D66" s="36">
        <v>8869.5166666666682</v>
      </c>
      <c r="E66" s="36">
        <v>8764.1333333333369</v>
      </c>
      <c r="F66" s="36">
        <v>8652.0166666666682</v>
      </c>
      <c r="G66" s="36">
        <v>8546.6333333333369</v>
      </c>
      <c r="H66" s="36">
        <v>8981.6333333333369</v>
      </c>
      <c r="I66" s="36">
        <v>9087.0166666666682</v>
      </c>
      <c r="J66" s="36">
        <v>9199.1333333333369</v>
      </c>
      <c r="K66" s="31">
        <v>8974.9</v>
      </c>
      <c r="L66" s="31">
        <v>8757.4</v>
      </c>
      <c r="M66" s="31">
        <v>0.14418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2291.0500000000002</v>
      </c>
      <c r="D67" s="36">
        <v>2287.6166666666668</v>
      </c>
      <c r="E67" s="36">
        <v>2250.4833333333336</v>
      </c>
      <c r="F67" s="36">
        <v>2209.916666666667</v>
      </c>
      <c r="G67" s="36">
        <v>2172.7833333333338</v>
      </c>
      <c r="H67" s="36">
        <v>2328.1833333333334</v>
      </c>
      <c r="I67" s="36">
        <v>2365.3166666666666</v>
      </c>
      <c r="J67" s="36">
        <v>2405.8833333333332</v>
      </c>
      <c r="K67" s="31">
        <v>2324.75</v>
      </c>
      <c r="L67" s="31">
        <v>2247.0500000000002</v>
      </c>
      <c r="M67" s="31">
        <v>0.52393999999999996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2323.85</v>
      </c>
      <c r="D68" s="36">
        <v>2327.2666666666664</v>
      </c>
      <c r="E68" s="36">
        <v>2309.583333333333</v>
      </c>
      <c r="F68" s="36">
        <v>2295.3166666666666</v>
      </c>
      <c r="G68" s="36">
        <v>2277.6333333333332</v>
      </c>
      <c r="H68" s="36">
        <v>2341.5333333333328</v>
      </c>
      <c r="I68" s="36">
        <v>2359.2166666666662</v>
      </c>
      <c r="J68" s="36">
        <v>2373.4833333333327</v>
      </c>
      <c r="K68" s="31">
        <v>2344.9499999999998</v>
      </c>
      <c r="L68" s="31">
        <v>2313</v>
      </c>
      <c r="M68" s="31">
        <v>1.35084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384.35</v>
      </c>
      <c r="D69" s="36">
        <v>384.9666666666667</v>
      </c>
      <c r="E69" s="36">
        <v>379.93333333333339</v>
      </c>
      <c r="F69" s="36">
        <v>375.51666666666671</v>
      </c>
      <c r="G69" s="36">
        <v>370.48333333333341</v>
      </c>
      <c r="H69" s="36">
        <v>389.38333333333338</v>
      </c>
      <c r="I69" s="36">
        <v>394.41666666666669</v>
      </c>
      <c r="J69" s="36">
        <v>398.83333333333337</v>
      </c>
      <c r="K69" s="31">
        <v>390</v>
      </c>
      <c r="L69" s="31">
        <v>380.55</v>
      </c>
      <c r="M69" s="31">
        <v>39.388199999999998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203.75</v>
      </c>
      <c r="D70" s="36">
        <v>204.16666666666666</v>
      </c>
      <c r="E70" s="36">
        <v>202.83333333333331</v>
      </c>
      <c r="F70" s="36">
        <v>201.91666666666666</v>
      </c>
      <c r="G70" s="36">
        <v>200.58333333333331</v>
      </c>
      <c r="H70" s="36">
        <v>205.08333333333331</v>
      </c>
      <c r="I70" s="36">
        <v>206.41666666666663</v>
      </c>
      <c r="J70" s="36">
        <v>207.33333333333331</v>
      </c>
      <c r="K70" s="31">
        <v>205.5</v>
      </c>
      <c r="L70" s="31">
        <v>203.25</v>
      </c>
      <c r="M70" s="31">
        <v>79.988159999999993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270.7</v>
      </c>
      <c r="D71" s="36">
        <v>272.48333333333335</v>
      </c>
      <c r="E71" s="36">
        <v>267.9666666666667</v>
      </c>
      <c r="F71" s="36">
        <v>265.23333333333335</v>
      </c>
      <c r="G71" s="36">
        <v>260.7166666666667</v>
      </c>
      <c r="H71" s="36">
        <v>275.2166666666667</v>
      </c>
      <c r="I71" s="36">
        <v>279.73333333333335</v>
      </c>
      <c r="J71" s="36">
        <v>282.4666666666667</v>
      </c>
      <c r="K71" s="31">
        <v>277</v>
      </c>
      <c r="L71" s="31">
        <v>269.75</v>
      </c>
      <c r="M71" s="31">
        <v>140.06706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142.80000000000001</v>
      </c>
      <c r="D72" s="36">
        <v>143.36666666666667</v>
      </c>
      <c r="E72" s="36">
        <v>140.73333333333335</v>
      </c>
      <c r="F72" s="36">
        <v>138.66666666666669</v>
      </c>
      <c r="G72" s="36">
        <v>136.03333333333336</v>
      </c>
      <c r="H72" s="36">
        <v>145.43333333333334</v>
      </c>
      <c r="I72" s="36">
        <v>148.06666666666666</v>
      </c>
      <c r="J72" s="36">
        <v>150.13333333333333</v>
      </c>
      <c r="K72" s="31">
        <v>146</v>
      </c>
      <c r="L72" s="31">
        <v>141.30000000000001</v>
      </c>
      <c r="M72" s="31">
        <v>109.42695000000001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61.95</v>
      </c>
      <c r="D73" s="36">
        <v>62.29999999999999</v>
      </c>
      <c r="E73" s="36">
        <v>60.949999999999982</v>
      </c>
      <c r="F73" s="36">
        <v>59.949999999999989</v>
      </c>
      <c r="G73" s="36">
        <v>58.59999999999998</v>
      </c>
      <c r="H73" s="36">
        <v>63.299999999999983</v>
      </c>
      <c r="I73" s="36">
        <v>64.649999999999991</v>
      </c>
      <c r="J73" s="36">
        <v>65.649999999999977</v>
      </c>
      <c r="K73" s="31">
        <v>63.65</v>
      </c>
      <c r="L73" s="31">
        <v>61.3</v>
      </c>
      <c r="M73" s="31">
        <v>432.19511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1433.85</v>
      </c>
      <c r="D74" s="36">
        <v>1439.1499999999999</v>
      </c>
      <c r="E74" s="36">
        <v>1424.9499999999998</v>
      </c>
      <c r="F74" s="36">
        <v>1416.05</v>
      </c>
      <c r="G74" s="36">
        <v>1401.85</v>
      </c>
      <c r="H74" s="36">
        <v>1448.0499999999997</v>
      </c>
      <c r="I74" s="36">
        <v>1462.25</v>
      </c>
      <c r="J74" s="36">
        <v>1471.1499999999996</v>
      </c>
      <c r="K74" s="31">
        <v>1453.35</v>
      </c>
      <c r="L74" s="31">
        <v>1430.25</v>
      </c>
      <c r="M74" s="31">
        <v>2.5910099999999998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6116.25</v>
      </c>
      <c r="D75" s="36">
        <v>6026.5166666666664</v>
      </c>
      <c r="E75" s="36">
        <v>5911.7333333333327</v>
      </c>
      <c r="F75" s="36">
        <v>5707.2166666666662</v>
      </c>
      <c r="G75" s="36">
        <v>5592.4333333333325</v>
      </c>
      <c r="H75" s="36">
        <v>6231.0333333333328</v>
      </c>
      <c r="I75" s="36">
        <v>6345.8166666666657</v>
      </c>
      <c r="J75" s="36">
        <v>6550.333333333333</v>
      </c>
      <c r="K75" s="31">
        <v>6141.3</v>
      </c>
      <c r="L75" s="31">
        <v>5822</v>
      </c>
      <c r="M75" s="31">
        <v>0.17835000000000001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556.9</v>
      </c>
      <c r="D76" s="36">
        <v>558.91666666666663</v>
      </c>
      <c r="E76" s="36">
        <v>553.33333333333326</v>
      </c>
      <c r="F76" s="36">
        <v>549.76666666666665</v>
      </c>
      <c r="G76" s="36">
        <v>544.18333333333328</v>
      </c>
      <c r="H76" s="36">
        <v>562.48333333333323</v>
      </c>
      <c r="I76" s="36">
        <v>568.06666666666649</v>
      </c>
      <c r="J76" s="36">
        <v>571.63333333333321</v>
      </c>
      <c r="K76" s="31">
        <v>564.5</v>
      </c>
      <c r="L76" s="31">
        <v>555.35</v>
      </c>
      <c r="M76" s="31">
        <v>3.27372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1763.5</v>
      </c>
      <c r="D77" s="36">
        <v>1754.6166666666668</v>
      </c>
      <c r="E77" s="36">
        <v>1729.2333333333336</v>
      </c>
      <c r="F77" s="36">
        <v>1694.9666666666667</v>
      </c>
      <c r="G77" s="36">
        <v>1669.5833333333335</v>
      </c>
      <c r="H77" s="36">
        <v>1788.8833333333337</v>
      </c>
      <c r="I77" s="36">
        <v>1814.2666666666669</v>
      </c>
      <c r="J77" s="36">
        <v>1848.5333333333338</v>
      </c>
      <c r="K77" s="31">
        <v>1780</v>
      </c>
      <c r="L77" s="31">
        <v>1720.35</v>
      </c>
      <c r="M77" s="31">
        <v>8.6825100000000006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188.75</v>
      </c>
      <c r="D78" s="36">
        <v>189.85</v>
      </c>
      <c r="E78" s="36">
        <v>187.2</v>
      </c>
      <c r="F78" s="36">
        <v>185.65</v>
      </c>
      <c r="G78" s="36">
        <v>183</v>
      </c>
      <c r="H78" s="36">
        <v>191.39999999999998</v>
      </c>
      <c r="I78" s="36">
        <v>194.05</v>
      </c>
      <c r="J78" s="36">
        <v>195.59999999999997</v>
      </c>
      <c r="K78" s="31">
        <v>192.5</v>
      </c>
      <c r="L78" s="31">
        <v>188.3</v>
      </c>
      <c r="M78" s="31">
        <v>253.43215000000001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1124.75</v>
      </c>
      <c r="D79" s="36">
        <v>1130.5833333333333</v>
      </c>
      <c r="E79" s="36">
        <v>1111.1666666666665</v>
      </c>
      <c r="F79" s="36">
        <v>1097.5833333333333</v>
      </c>
      <c r="G79" s="36">
        <v>1078.1666666666665</v>
      </c>
      <c r="H79" s="36">
        <v>1144.1666666666665</v>
      </c>
      <c r="I79" s="36">
        <v>1163.583333333333</v>
      </c>
      <c r="J79" s="36">
        <v>1177.1666666666665</v>
      </c>
      <c r="K79" s="31">
        <v>1150</v>
      </c>
      <c r="L79" s="31">
        <v>1117</v>
      </c>
      <c r="M79" s="31">
        <v>8.8352199999999996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225.7</v>
      </c>
      <c r="D80" s="36">
        <v>227.13333333333335</v>
      </c>
      <c r="E80" s="36">
        <v>223.6166666666667</v>
      </c>
      <c r="F80" s="36">
        <v>221.53333333333336</v>
      </c>
      <c r="G80" s="36">
        <v>218.01666666666671</v>
      </c>
      <c r="H80" s="36">
        <v>229.2166666666667</v>
      </c>
      <c r="I80" s="36">
        <v>232.73333333333335</v>
      </c>
      <c r="J80" s="36">
        <v>234.81666666666669</v>
      </c>
      <c r="K80" s="31">
        <v>230.65</v>
      </c>
      <c r="L80" s="31">
        <v>225.05</v>
      </c>
      <c r="M80" s="31">
        <v>121.84195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652.54999999999995</v>
      </c>
      <c r="D81" s="36">
        <v>656.69999999999993</v>
      </c>
      <c r="E81" s="36">
        <v>646.69999999999982</v>
      </c>
      <c r="F81" s="36">
        <v>640.84999999999991</v>
      </c>
      <c r="G81" s="36">
        <v>630.8499999999998</v>
      </c>
      <c r="H81" s="36">
        <v>662.54999999999984</v>
      </c>
      <c r="I81" s="36">
        <v>672.55000000000007</v>
      </c>
      <c r="J81" s="36">
        <v>678.39999999999986</v>
      </c>
      <c r="K81" s="31">
        <v>666.7</v>
      </c>
      <c r="L81" s="31">
        <v>650.85</v>
      </c>
      <c r="M81" s="31">
        <v>124.98635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1142.2</v>
      </c>
      <c r="D82" s="36">
        <v>1135.1833333333332</v>
      </c>
      <c r="E82" s="36">
        <v>1125.3666666666663</v>
      </c>
      <c r="F82" s="36">
        <v>1108.5333333333331</v>
      </c>
      <c r="G82" s="36">
        <v>1098.7166666666662</v>
      </c>
      <c r="H82" s="36">
        <v>1152.0166666666664</v>
      </c>
      <c r="I82" s="36">
        <v>1161.8333333333335</v>
      </c>
      <c r="J82" s="36">
        <v>1178.6666666666665</v>
      </c>
      <c r="K82" s="31">
        <v>1145</v>
      </c>
      <c r="L82" s="31">
        <v>1118.3499999999999</v>
      </c>
      <c r="M82" s="31">
        <v>47.110349999999997</v>
      </c>
      <c r="N82" s="1"/>
      <c r="O82" s="1"/>
    </row>
    <row r="83" spans="1:15" ht="12.75" customHeight="1">
      <c r="A83" s="33">
        <v>73</v>
      </c>
      <c r="B83" s="53" t="s">
        <v>831</v>
      </c>
      <c r="C83" s="31">
        <v>541.25</v>
      </c>
      <c r="D83" s="36">
        <v>539.69999999999993</v>
      </c>
      <c r="E83" s="36">
        <v>532.89999999999986</v>
      </c>
      <c r="F83" s="36">
        <v>524.54999999999995</v>
      </c>
      <c r="G83" s="36">
        <v>517.74999999999989</v>
      </c>
      <c r="H83" s="36">
        <v>548.04999999999984</v>
      </c>
      <c r="I83" s="36">
        <v>554.8499999999998</v>
      </c>
      <c r="J83" s="36">
        <v>563.19999999999982</v>
      </c>
      <c r="K83" s="31">
        <v>546.5</v>
      </c>
      <c r="L83" s="31">
        <v>531.35</v>
      </c>
      <c r="M83" s="31">
        <v>4.4237200000000003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291.05</v>
      </c>
      <c r="D84" s="36">
        <v>293.66666666666669</v>
      </c>
      <c r="E84" s="36">
        <v>284.23333333333335</v>
      </c>
      <c r="F84" s="36">
        <v>277.41666666666669</v>
      </c>
      <c r="G84" s="36">
        <v>267.98333333333335</v>
      </c>
      <c r="H84" s="36">
        <v>300.48333333333335</v>
      </c>
      <c r="I84" s="36">
        <v>309.91666666666663</v>
      </c>
      <c r="J84" s="36">
        <v>316.73333333333335</v>
      </c>
      <c r="K84" s="31">
        <v>303.10000000000002</v>
      </c>
      <c r="L84" s="31">
        <v>286.85000000000002</v>
      </c>
      <c r="M84" s="31">
        <v>285.08992999999998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1735.55</v>
      </c>
      <c r="D85" s="36">
        <v>1733.2166666666665</v>
      </c>
      <c r="E85" s="36">
        <v>1722.4333333333329</v>
      </c>
      <c r="F85" s="36">
        <v>1709.3166666666664</v>
      </c>
      <c r="G85" s="36">
        <v>1698.5333333333328</v>
      </c>
      <c r="H85" s="36">
        <v>1746.333333333333</v>
      </c>
      <c r="I85" s="36">
        <v>1757.1166666666663</v>
      </c>
      <c r="J85" s="36">
        <v>1770.2333333333331</v>
      </c>
      <c r="K85" s="31">
        <v>1744</v>
      </c>
      <c r="L85" s="31">
        <v>1720.1</v>
      </c>
      <c r="M85" s="31">
        <v>1.1705099999999999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831.2</v>
      </c>
      <c r="D86" s="36">
        <v>835.01666666666677</v>
      </c>
      <c r="E86" s="36">
        <v>825.03333333333353</v>
      </c>
      <c r="F86" s="36">
        <v>818.86666666666679</v>
      </c>
      <c r="G86" s="36">
        <v>808.88333333333355</v>
      </c>
      <c r="H86" s="36">
        <v>841.18333333333351</v>
      </c>
      <c r="I86" s="36">
        <v>851.16666666666686</v>
      </c>
      <c r="J86" s="36">
        <v>857.33333333333348</v>
      </c>
      <c r="K86" s="31">
        <v>845</v>
      </c>
      <c r="L86" s="31">
        <v>828.85</v>
      </c>
      <c r="M86" s="31">
        <v>6.8425799999999999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6304.6</v>
      </c>
      <c r="D87" s="36">
        <v>6346.6166666666659</v>
      </c>
      <c r="E87" s="36">
        <v>6247.9833333333318</v>
      </c>
      <c r="F87" s="36">
        <v>6191.3666666666659</v>
      </c>
      <c r="G87" s="36">
        <v>6092.7333333333318</v>
      </c>
      <c r="H87" s="36">
        <v>6403.2333333333318</v>
      </c>
      <c r="I87" s="36">
        <v>6501.866666666665</v>
      </c>
      <c r="J87" s="36">
        <v>6558.4833333333318</v>
      </c>
      <c r="K87" s="31">
        <v>6445.25</v>
      </c>
      <c r="L87" s="31">
        <v>6290</v>
      </c>
      <c r="M87" s="31">
        <v>0.27511000000000002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1269.6500000000001</v>
      </c>
      <c r="D88" s="36">
        <v>1265.9333333333334</v>
      </c>
      <c r="E88" s="36">
        <v>1239.9666666666667</v>
      </c>
      <c r="F88" s="36">
        <v>1210.2833333333333</v>
      </c>
      <c r="G88" s="36">
        <v>1184.3166666666666</v>
      </c>
      <c r="H88" s="36">
        <v>1295.6166666666668</v>
      </c>
      <c r="I88" s="36">
        <v>1321.5833333333335</v>
      </c>
      <c r="J88" s="36">
        <v>1351.2666666666669</v>
      </c>
      <c r="K88" s="31">
        <v>1291.9000000000001</v>
      </c>
      <c r="L88" s="31">
        <v>1236.25</v>
      </c>
      <c r="M88" s="31">
        <v>2.9426999999999999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1788.25</v>
      </c>
      <c r="D89" s="36">
        <v>1789.7666666666667</v>
      </c>
      <c r="E89" s="36">
        <v>1753.5333333333333</v>
      </c>
      <c r="F89" s="36">
        <v>1718.8166666666666</v>
      </c>
      <c r="G89" s="36">
        <v>1682.5833333333333</v>
      </c>
      <c r="H89" s="36">
        <v>1824.4833333333333</v>
      </c>
      <c r="I89" s="36">
        <v>1860.7166666666665</v>
      </c>
      <c r="J89" s="36">
        <v>1895.4333333333334</v>
      </c>
      <c r="K89" s="31">
        <v>1826</v>
      </c>
      <c r="L89" s="31">
        <v>1755.05</v>
      </c>
      <c r="M89" s="31">
        <v>1.45427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580.70000000000005</v>
      </c>
      <c r="D90" s="36">
        <v>585</v>
      </c>
      <c r="E90" s="36">
        <v>566.20000000000005</v>
      </c>
      <c r="F90" s="36">
        <v>551.70000000000005</v>
      </c>
      <c r="G90" s="36">
        <v>532.90000000000009</v>
      </c>
      <c r="H90" s="36">
        <v>599.5</v>
      </c>
      <c r="I90" s="36">
        <v>618.29999999999995</v>
      </c>
      <c r="J90" s="36">
        <v>632.79999999999995</v>
      </c>
      <c r="K90" s="31">
        <v>603.79999999999995</v>
      </c>
      <c r="L90" s="31">
        <v>570.5</v>
      </c>
      <c r="M90" s="31">
        <v>15.71048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28993.8</v>
      </c>
      <c r="D91" s="36">
        <v>28722.933333333334</v>
      </c>
      <c r="E91" s="36">
        <v>28345.866666666669</v>
      </c>
      <c r="F91" s="36">
        <v>27697.933333333334</v>
      </c>
      <c r="G91" s="36">
        <v>27320.866666666669</v>
      </c>
      <c r="H91" s="36">
        <v>29370.866666666669</v>
      </c>
      <c r="I91" s="36">
        <v>29747.933333333334</v>
      </c>
      <c r="J91" s="36">
        <v>30395.866666666669</v>
      </c>
      <c r="K91" s="31">
        <v>29100</v>
      </c>
      <c r="L91" s="31">
        <v>28075</v>
      </c>
      <c r="M91" s="31">
        <v>0.54537999999999998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997.4</v>
      </c>
      <c r="D92" s="36">
        <v>1003.8333333333334</v>
      </c>
      <c r="E92" s="36">
        <v>979.56666666666683</v>
      </c>
      <c r="F92" s="36">
        <v>961.73333333333346</v>
      </c>
      <c r="G92" s="36">
        <v>937.46666666666692</v>
      </c>
      <c r="H92" s="36">
        <v>1021.6666666666667</v>
      </c>
      <c r="I92" s="36">
        <v>1045.9333333333334</v>
      </c>
      <c r="J92" s="36">
        <v>1063.7666666666667</v>
      </c>
      <c r="K92" s="31">
        <v>1028.0999999999999</v>
      </c>
      <c r="L92" s="31">
        <v>986</v>
      </c>
      <c r="M92" s="31">
        <v>1.0057499999999999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18.2</v>
      </c>
      <c r="D93" s="36">
        <v>18.233333333333331</v>
      </c>
      <c r="E93" s="36">
        <v>18.066666666666663</v>
      </c>
      <c r="F93" s="36">
        <v>17.933333333333334</v>
      </c>
      <c r="G93" s="36">
        <v>17.766666666666666</v>
      </c>
      <c r="H93" s="36">
        <v>18.36666666666666</v>
      </c>
      <c r="I93" s="36">
        <v>18.533333333333324</v>
      </c>
      <c r="J93" s="36">
        <v>18.666666666666657</v>
      </c>
      <c r="K93" s="31">
        <v>18.399999999999999</v>
      </c>
      <c r="L93" s="31">
        <v>18.100000000000001</v>
      </c>
      <c r="M93" s="31">
        <v>90.570099999999996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4925.25</v>
      </c>
      <c r="D94" s="36">
        <v>4920.1499999999996</v>
      </c>
      <c r="E94" s="36">
        <v>4891.7499999999991</v>
      </c>
      <c r="F94" s="36">
        <v>4858.2499999999991</v>
      </c>
      <c r="G94" s="36">
        <v>4829.8499999999985</v>
      </c>
      <c r="H94" s="36">
        <v>4953.6499999999996</v>
      </c>
      <c r="I94" s="36">
        <v>4982.0500000000011</v>
      </c>
      <c r="J94" s="36">
        <v>5015.55</v>
      </c>
      <c r="K94" s="31">
        <v>4948.55</v>
      </c>
      <c r="L94" s="31">
        <v>4886.6499999999996</v>
      </c>
      <c r="M94" s="31">
        <v>1.82521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1856.1</v>
      </c>
      <c r="D95" s="36">
        <v>1861.0666666666666</v>
      </c>
      <c r="E95" s="36">
        <v>1845.0333333333333</v>
      </c>
      <c r="F95" s="36">
        <v>1833.9666666666667</v>
      </c>
      <c r="G95" s="36">
        <v>1817.9333333333334</v>
      </c>
      <c r="H95" s="36">
        <v>1872.1333333333332</v>
      </c>
      <c r="I95" s="36">
        <v>1888.1666666666665</v>
      </c>
      <c r="J95" s="36">
        <v>1899.2333333333331</v>
      </c>
      <c r="K95" s="31">
        <v>1877.1</v>
      </c>
      <c r="L95" s="31">
        <v>1850</v>
      </c>
      <c r="M95" s="31">
        <v>0.53539000000000003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640.9</v>
      </c>
      <c r="D96" s="36">
        <v>644.16666666666663</v>
      </c>
      <c r="E96" s="36">
        <v>636.33333333333326</v>
      </c>
      <c r="F96" s="36">
        <v>631.76666666666665</v>
      </c>
      <c r="G96" s="36">
        <v>623.93333333333328</v>
      </c>
      <c r="H96" s="36">
        <v>648.73333333333323</v>
      </c>
      <c r="I96" s="36">
        <v>656.56666666666649</v>
      </c>
      <c r="J96" s="36">
        <v>661.13333333333321</v>
      </c>
      <c r="K96" s="31">
        <v>652</v>
      </c>
      <c r="L96" s="31">
        <v>639.6</v>
      </c>
      <c r="M96" s="31">
        <v>1.02369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130</v>
      </c>
      <c r="D97" s="36">
        <v>130.95000000000002</v>
      </c>
      <c r="E97" s="36">
        <v>128.65000000000003</v>
      </c>
      <c r="F97" s="36">
        <v>127.30000000000001</v>
      </c>
      <c r="G97" s="36">
        <v>125.00000000000003</v>
      </c>
      <c r="H97" s="36">
        <v>132.30000000000004</v>
      </c>
      <c r="I97" s="36">
        <v>134.60000000000005</v>
      </c>
      <c r="J97" s="36">
        <v>135.95000000000005</v>
      </c>
      <c r="K97" s="31">
        <v>133.25</v>
      </c>
      <c r="L97" s="31">
        <v>129.6</v>
      </c>
      <c r="M97" s="31">
        <v>46.922229999999999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436.3</v>
      </c>
      <c r="D98" s="36">
        <v>434.84999999999997</v>
      </c>
      <c r="E98" s="36">
        <v>429.94999999999993</v>
      </c>
      <c r="F98" s="36">
        <v>423.59999999999997</v>
      </c>
      <c r="G98" s="36">
        <v>418.69999999999993</v>
      </c>
      <c r="H98" s="36">
        <v>441.19999999999993</v>
      </c>
      <c r="I98" s="36">
        <v>446.09999999999991</v>
      </c>
      <c r="J98" s="36">
        <v>452.44999999999993</v>
      </c>
      <c r="K98" s="31">
        <v>439.75</v>
      </c>
      <c r="L98" s="31">
        <v>428.5</v>
      </c>
      <c r="M98" s="31">
        <v>19.66967</v>
      </c>
      <c r="N98" s="1"/>
      <c r="O98" s="1"/>
    </row>
    <row r="99" spans="1:15" ht="12.75" customHeight="1">
      <c r="A99" s="33">
        <v>89</v>
      </c>
      <c r="B99" s="53" t="s">
        <v>827</v>
      </c>
      <c r="C99" s="31">
        <v>483.25</v>
      </c>
      <c r="D99" s="36">
        <v>486.98333333333335</v>
      </c>
      <c r="E99" s="36">
        <v>477.4666666666667</v>
      </c>
      <c r="F99" s="36">
        <v>471.68333333333334</v>
      </c>
      <c r="G99" s="36">
        <v>462.16666666666669</v>
      </c>
      <c r="H99" s="36">
        <v>492.76666666666671</v>
      </c>
      <c r="I99" s="36">
        <v>502.28333333333336</v>
      </c>
      <c r="J99" s="36">
        <v>508.06666666666672</v>
      </c>
      <c r="K99" s="31">
        <v>496.5</v>
      </c>
      <c r="L99" s="31">
        <v>481.2</v>
      </c>
      <c r="M99" s="31">
        <v>3.75543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5026.5</v>
      </c>
      <c r="D100" s="36">
        <v>4983.833333333333</v>
      </c>
      <c r="E100" s="36">
        <v>4767.8166666666657</v>
      </c>
      <c r="F100" s="36">
        <v>4509.1333333333323</v>
      </c>
      <c r="G100" s="36">
        <v>4293.116666666665</v>
      </c>
      <c r="H100" s="36">
        <v>5242.5166666666664</v>
      </c>
      <c r="I100" s="36">
        <v>5458.5333333333347</v>
      </c>
      <c r="J100" s="36">
        <v>5717.2166666666672</v>
      </c>
      <c r="K100" s="31">
        <v>5199.8500000000004</v>
      </c>
      <c r="L100" s="31">
        <v>4725.1499999999996</v>
      </c>
      <c r="M100" s="31">
        <v>6.8806900000000004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365.4</v>
      </c>
      <c r="D101" s="36">
        <v>364.23333333333329</v>
      </c>
      <c r="E101" s="36">
        <v>360.81666666666661</v>
      </c>
      <c r="F101" s="36">
        <v>356.23333333333329</v>
      </c>
      <c r="G101" s="36">
        <v>352.81666666666661</v>
      </c>
      <c r="H101" s="36">
        <v>368.81666666666661</v>
      </c>
      <c r="I101" s="36">
        <v>372.23333333333323</v>
      </c>
      <c r="J101" s="36">
        <v>376.81666666666661</v>
      </c>
      <c r="K101" s="31">
        <v>367.65</v>
      </c>
      <c r="L101" s="31">
        <v>359.65</v>
      </c>
      <c r="M101" s="31">
        <v>3.8326500000000001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245.5</v>
      </c>
      <c r="D102" s="36">
        <v>244.66666666666666</v>
      </c>
      <c r="E102" s="36">
        <v>242.43333333333331</v>
      </c>
      <c r="F102" s="36">
        <v>239.36666666666665</v>
      </c>
      <c r="G102" s="36">
        <v>237.1333333333333</v>
      </c>
      <c r="H102" s="36">
        <v>247.73333333333332</v>
      </c>
      <c r="I102" s="36">
        <v>249.96666666666667</v>
      </c>
      <c r="J102" s="36">
        <v>253.03333333333333</v>
      </c>
      <c r="K102" s="31">
        <v>246.9</v>
      </c>
      <c r="L102" s="31">
        <v>241.6</v>
      </c>
      <c r="M102" s="31">
        <v>9.0378299999999996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801.45</v>
      </c>
      <c r="D103" s="36">
        <v>805.28333333333342</v>
      </c>
      <c r="E103" s="36">
        <v>795.96666666666681</v>
      </c>
      <c r="F103" s="36">
        <v>790.48333333333335</v>
      </c>
      <c r="G103" s="36">
        <v>781.16666666666674</v>
      </c>
      <c r="H103" s="36">
        <v>810.76666666666688</v>
      </c>
      <c r="I103" s="36">
        <v>820.08333333333348</v>
      </c>
      <c r="J103" s="36">
        <v>825.56666666666695</v>
      </c>
      <c r="K103" s="31">
        <v>814.6</v>
      </c>
      <c r="L103" s="31">
        <v>799.8</v>
      </c>
      <c r="M103" s="31">
        <v>2.0848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572.85</v>
      </c>
      <c r="D104" s="36">
        <v>576.98333333333346</v>
      </c>
      <c r="E104" s="36">
        <v>566.01666666666688</v>
      </c>
      <c r="F104" s="36">
        <v>559.18333333333339</v>
      </c>
      <c r="G104" s="36">
        <v>548.21666666666681</v>
      </c>
      <c r="H104" s="36">
        <v>583.81666666666695</v>
      </c>
      <c r="I104" s="36">
        <v>594.78333333333342</v>
      </c>
      <c r="J104" s="36">
        <v>601.61666666666702</v>
      </c>
      <c r="K104" s="31">
        <v>587.95000000000005</v>
      </c>
      <c r="L104" s="31">
        <v>570.15</v>
      </c>
      <c r="M104" s="31">
        <v>60.508609999999997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953.65</v>
      </c>
      <c r="D105" s="36">
        <v>957.26666666666677</v>
      </c>
      <c r="E105" s="36">
        <v>947.93333333333351</v>
      </c>
      <c r="F105" s="36">
        <v>942.2166666666667</v>
      </c>
      <c r="G105" s="36">
        <v>932.88333333333344</v>
      </c>
      <c r="H105" s="36">
        <v>962.98333333333358</v>
      </c>
      <c r="I105" s="36">
        <v>972.31666666666683</v>
      </c>
      <c r="J105" s="36">
        <v>978.03333333333364</v>
      </c>
      <c r="K105" s="31">
        <v>966.6</v>
      </c>
      <c r="L105" s="31">
        <v>951.55</v>
      </c>
      <c r="M105" s="31">
        <v>0.67712000000000006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1090.25</v>
      </c>
      <c r="D106" s="36">
        <v>1102.4666666666667</v>
      </c>
      <c r="E106" s="36">
        <v>1076.7833333333333</v>
      </c>
      <c r="F106" s="36">
        <v>1063.3166666666666</v>
      </c>
      <c r="G106" s="36">
        <v>1037.6333333333332</v>
      </c>
      <c r="H106" s="36">
        <v>1115.9333333333334</v>
      </c>
      <c r="I106" s="36">
        <v>1141.6166666666668</v>
      </c>
      <c r="J106" s="36">
        <v>1155.0833333333335</v>
      </c>
      <c r="K106" s="31">
        <v>1128.1500000000001</v>
      </c>
      <c r="L106" s="31">
        <v>1089</v>
      </c>
      <c r="M106" s="31">
        <v>1.4775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212.7</v>
      </c>
      <c r="D107" s="36">
        <v>210.86666666666667</v>
      </c>
      <c r="E107" s="36">
        <v>207.93333333333334</v>
      </c>
      <c r="F107" s="36">
        <v>203.16666666666666</v>
      </c>
      <c r="G107" s="36">
        <v>200.23333333333332</v>
      </c>
      <c r="H107" s="36">
        <v>215.63333333333335</v>
      </c>
      <c r="I107" s="36">
        <v>218.56666666666669</v>
      </c>
      <c r="J107" s="36">
        <v>223.33333333333337</v>
      </c>
      <c r="K107" s="31">
        <v>213.8</v>
      </c>
      <c r="L107" s="31">
        <v>206.1</v>
      </c>
      <c r="M107" s="31">
        <v>82.546409999999995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2898</v>
      </c>
      <c r="D108" s="36">
        <v>2893.3666666666668</v>
      </c>
      <c r="E108" s="36">
        <v>2856.7333333333336</v>
      </c>
      <c r="F108" s="36">
        <v>2815.4666666666667</v>
      </c>
      <c r="G108" s="36">
        <v>2778.8333333333335</v>
      </c>
      <c r="H108" s="36">
        <v>2934.6333333333337</v>
      </c>
      <c r="I108" s="36">
        <v>2971.2666666666669</v>
      </c>
      <c r="J108" s="36">
        <v>3012.5333333333338</v>
      </c>
      <c r="K108" s="31">
        <v>2930</v>
      </c>
      <c r="L108" s="31">
        <v>2852.1</v>
      </c>
      <c r="M108" s="31">
        <v>1.09612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66.95</v>
      </c>
      <c r="D109" s="36">
        <v>67.233333333333334</v>
      </c>
      <c r="E109" s="36">
        <v>65.616666666666674</v>
      </c>
      <c r="F109" s="36">
        <v>64.283333333333346</v>
      </c>
      <c r="G109" s="36">
        <v>62.666666666666686</v>
      </c>
      <c r="H109" s="36">
        <v>68.566666666666663</v>
      </c>
      <c r="I109" s="36">
        <v>70.183333333333309</v>
      </c>
      <c r="J109" s="36">
        <v>71.516666666666652</v>
      </c>
      <c r="K109" s="31">
        <v>68.849999999999994</v>
      </c>
      <c r="L109" s="31">
        <v>65.900000000000006</v>
      </c>
      <c r="M109" s="31">
        <v>263.47802000000001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1841.5</v>
      </c>
      <c r="D110" s="36">
        <v>1852.3500000000001</v>
      </c>
      <c r="E110" s="36">
        <v>1821.1500000000003</v>
      </c>
      <c r="F110" s="36">
        <v>1800.8000000000002</v>
      </c>
      <c r="G110" s="36">
        <v>1769.6000000000004</v>
      </c>
      <c r="H110" s="36">
        <v>1872.7000000000003</v>
      </c>
      <c r="I110" s="36">
        <v>1903.9</v>
      </c>
      <c r="J110" s="36">
        <v>1924.2500000000002</v>
      </c>
      <c r="K110" s="31">
        <v>1883.55</v>
      </c>
      <c r="L110" s="31">
        <v>1832</v>
      </c>
      <c r="M110" s="31">
        <v>5.9196900000000001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725.55</v>
      </c>
      <c r="D111" s="36">
        <v>733.5</v>
      </c>
      <c r="E111" s="36">
        <v>712.05</v>
      </c>
      <c r="F111" s="36">
        <v>698.55</v>
      </c>
      <c r="G111" s="36">
        <v>677.09999999999991</v>
      </c>
      <c r="H111" s="36">
        <v>747</v>
      </c>
      <c r="I111" s="36">
        <v>768.45</v>
      </c>
      <c r="J111" s="36">
        <v>781.95</v>
      </c>
      <c r="K111" s="31">
        <v>754.95</v>
      </c>
      <c r="L111" s="31">
        <v>720</v>
      </c>
      <c r="M111" s="31">
        <v>1.4038200000000001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1458.1</v>
      </c>
      <c r="D112" s="36">
        <v>1445.5833333333333</v>
      </c>
      <c r="E112" s="36">
        <v>1414.6666666666665</v>
      </c>
      <c r="F112" s="36">
        <v>1371.2333333333333</v>
      </c>
      <c r="G112" s="36">
        <v>1340.3166666666666</v>
      </c>
      <c r="H112" s="36">
        <v>1489.0166666666664</v>
      </c>
      <c r="I112" s="36">
        <v>1519.9333333333329</v>
      </c>
      <c r="J112" s="36">
        <v>1563.3666666666663</v>
      </c>
      <c r="K112" s="31">
        <v>1476.5</v>
      </c>
      <c r="L112" s="31">
        <v>1402.15</v>
      </c>
      <c r="M112" s="31">
        <v>1.4974799999999999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7460.6</v>
      </c>
      <c r="D113" s="36">
        <v>7532.583333333333</v>
      </c>
      <c r="E113" s="36">
        <v>7370.1666666666661</v>
      </c>
      <c r="F113" s="36">
        <v>7279.7333333333327</v>
      </c>
      <c r="G113" s="36">
        <v>7117.3166666666657</v>
      </c>
      <c r="H113" s="36">
        <v>7623.0166666666664</v>
      </c>
      <c r="I113" s="36">
        <v>7785.4333333333325</v>
      </c>
      <c r="J113" s="36">
        <v>7875.8666666666668</v>
      </c>
      <c r="K113" s="31">
        <v>7695</v>
      </c>
      <c r="L113" s="31">
        <v>7442.15</v>
      </c>
      <c r="M113" s="31">
        <v>8.2320000000000004E-2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839</v>
      </c>
      <c r="D114" s="36">
        <v>850</v>
      </c>
      <c r="E114" s="36">
        <v>823</v>
      </c>
      <c r="F114" s="36">
        <v>807</v>
      </c>
      <c r="G114" s="36">
        <v>780</v>
      </c>
      <c r="H114" s="36">
        <v>866</v>
      </c>
      <c r="I114" s="36">
        <v>893</v>
      </c>
      <c r="J114" s="36">
        <v>909</v>
      </c>
      <c r="K114" s="31">
        <v>877</v>
      </c>
      <c r="L114" s="31">
        <v>834</v>
      </c>
      <c r="M114" s="31">
        <v>2.3991199999999999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365.65</v>
      </c>
      <c r="D115" s="36">
        <v>367.0333333333333</v>
      </c>
      <c r="E115" s="36">
        <v>363.11666666666662</v>
      </c>
      <c r="F115" s="36">
        <v>360.58333333333331</v>
      </c>
      <c r="G115" s="36">
        <v>356.66666666666663</v>
      </c>
      <c r="H115" s="36">
        <v>369.56666666666661</v>
      </c>
      <c r="I115" s="36">
        <v>373.48333333333335</v>
      </c>
      <c r="J115" s="36">
        <v>376.01666666666659</v>
      </c>
      <c r="K115" s="31">
        <v>370.95</v>
      </c>
      <c r="L115" s="31">
        <v>364.5</v>
      </c>
      <c r="M115" s="31">
        <v>8.2636599999999998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451.1</v>
      </c>
      <c r="D116" s="36">
        <v>451.98333333333335</v>
      </c>
      <c r="E116" s="36">
        <v>444.11666666666667</v>
      </c>
      <c r="F116" s="36">
        <v>437.13333333333333</v>
      </c>
      <c r="G116" s="36">
        <v>429.26666666666665</v>
      </c>
      <c r="H116" s="36">
        <v>458.9666666666667</v>
      </c>
      <c r="I116" s="36">
        <v>466.83333333333337</v>
      </c>
      <c r="J116" s="36">
        <v>473.81666666666672</v>
      </c>
      <c r="K116" s="31">
        <v>459.85</v>
      </c>
      <c r="L116" s="31">
        <v>445</v>
      </c>
      <c r="M116" s="31">
        <v>1.0906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1079.95</v>
      </c>
      <c r="D117" s="36">
        <v>1076.6666666666667</v>
      </c>
      <c r="E117" s="36">
        <v>1068.3333333333335</v>
      </c>
      <c r="F117" s="36">
        <v>1056.7166666666667</v>
      </c>
      <c r="G117" s="36">
        <v>1048.3833333333334</v>
      </c>
      <c r="H117" s="36">
        <v>1088.2833333333335</v>
      </c>
      <c r="I117" s="36">
        <v>1096.616666666667</v>
      </c>
      <c r="J117" s="36">
        <v>1108.2333333333336</v>
      </c>
      <c r="K117" s="31">
        <v>1085</v>
      </c>
      <c r="L117" s="31">
        <v>1065.05</v>
      </c>
      <c r="M117" s="31">
        <v>1.76549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1133.3499999999999</v>
      </c>
      <c r="D118" s="36">
        <v>1138.9499999999998</v>
      </c>
      <c r="E118" s="36">
        <v>1122.3499999999997</v>
      </c>
      <c r="F118" s="36">
        <v>1111.3499999999999</v>
      </c>
      <c r="G118" s="36">
        <v>1094.7499999999998</v>
      </c>
      <c r="H118" s="36">
        <v>1149.9499999999996</v>
      </c>
      <c r="I118" s="36">
        <v>1166.55</v>
      </c>
      <c r="J118" s="36">
        <v>1177.5499999999995</v>
      </c>
      <c r="K118" s="31">
        <v>1155.55</v>
      </c>
      <c r="L118" s="31">
        <v>1127.95</v>
      </c>
      <c r="M118" s="31">
        <v>9.1147500000000008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1470.35</v>
      </c>
      <c r="D119" s="36">
        <v>1460.9666666666665</v>
      </c>
      <c r="E119" s="36">
        <v>1448.333333333333</v>
      </c>
      <c r="F119" s="36">
        <v>1426.3166666666666</v>
      </c>
      <c r="G119" s="36">
        <v>1413.6833333333332</v>
      </c>
      <c r="H119" s="36">
        <v>1482.9833333333329</v>
      </c>
      <c r="I119" s="36">
        <v>1495.6166666666666</v>
      </c>
      <c r="J119" s="36">
        <v>1517.6333333333328</v>
      </c>
      <c r="K119" s="31">
        <v>1473.6</v>
      </c>
      <c r="L119" s="31">
        <v>1438.95</v>
      </c>
      <c r="M119" s="31">
        <v>8.8890899999999995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137.85</v>
      </c>
      <c r="D120" s="36">
        <v>138.65</v>
      </c>
      <c r="E120" s="36">
        <v>136.55000000000001</v>
      </c>
      <c r="F120" s="36">
        <v>135.25</v>
      </c>
      <c r="G120" s="36">
        <v>133.15</v>
      </c>
      <c r="H120" s="36">
        <v>139.95000000000002</v>
      </c>
      <c r="I120" s="36">
        <v>142.04999999999998</v>
      </c>
      <c r="J120" s="36">
        <v>143.35000000000002</v>
      </c>
      <c r="K120" s="31">
        <v>140.75</v>
      </c>
      <c r="L120" s="31">
        <v>137.35</v>
      </c>
      <c r="M120" s="31">
        <v>35.485970000000002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1401.6</v>
      </c>
      <c r="D121" s="36">
        <v>1407.7833333333335</v>
      </c>
      <c r="E121" s="36">
        <v>1391.5666666666671</v>
      </c>
      <c r="F121" s="36">
        <v>1381.5333333333335</v>
      </c>
      <c r="G121" s="36">
        <v>1365.3166666666671</v>
      </c>
      <c r="H121" s="36">
        <v>1417.8166666666671</v>
      </c>
      <c r="I121" s="36">
        <v>1434.0333333333338</v>
      </c>
      <c r="J121" s="36">
        <v>1444.0666666666671</v>
      </c>
      <c r="K121" s="31">
        <v>1424</v>
      </c>
      <c r="L121" s="31">
        <v>1397.75</v>
      </c>
      <c r="M121" s="31">
        <v>1.14072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461</v>
      </c>
      <c r="D122" s="36">
        <v>467.9666666666667</v>
      </c>
      <c r="E122" s="36">
        <v>448.48333333333341</v>
      </c>
      <c r="F122" s="36">
        <v>435.9666666666667</v>
      </c>
      <c r="G122" s="36">
        <v>416.48333333333341</v>
      </c>
      <c r="H122" s="36">
        <v>480.48333333333341</v>
      </c>
      <c r="I122" s="36">
        <v>499.96666666666675</v>
      </c>
      <c r="J122" s="36">
        <v>512.48333333333335</v>
      </c>
      <c r="K122" s="31">
        <v>487.45</v>
      </c>
      <c r="L122" s="31">
        <v>455.45</v>
      </c>
      <c r="M122" s="31">
        <v>197.98447999999999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851</v>
      </c>
      <c r="D123" s="36">
        <v>853.1</v>
      </c>
      <c r="E123" s="36">
        <v>836.95</v>
      </c>
      <c r="F123" s="36">
        <v>822.9</v>
      </c>
      <c r="G123" s="36">
        <v>806.75</v>
      </c>
      <c r="H123" s="36">
        <v>867.15000000000009</v>
      </c>
      <c r="I123" s="36">
        <v>883.3</v>
      </c>
      <c r="J123" s="36">
        <v>897.35000000000014</v>
      </c>
      <c r="K123" s="31">
        <v>869.25</v>
      </c>
      <c r="L123" s="31">
        <v>839.05</v>
      </c>
      <c r="M123" s="31">
        <v>19.875060000000001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6754.9</v>
      </c>
      <c r="D124" s="36">
        <v>6724.7833333333328</v>
      </c>
      <c r="E124" s="36">
        <v>6602.1166666666659</v>
      </c>
      <c r="F124" s="36">
        <v>6449.333333333333</v>
      </c>
      <c r="G124" s="36">
        <v>6326.6666666666661</v>
      </c>
      <c r="H124" s="36">
        <v>6877.5666666666657</v>
      </c>
      <c r="I124" s="36">
        <v>7000.2333333333336</v>
      </c>
      <c r="J124" s="36">
        <v>7153.0166666666655</v>
      </c>
      <c r="K124" s="31">
        <v>6847.45</v>
      </c>
      <c r="L124" s="31">
        <v>6572</v>
      </c>
      <c r="M124" s="31">
        <v>3.7043900000000001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2571.3000000000002</v>
      </c>
      <c r="D125" s="36">
        <v>2576.2000000000003</v>
      </c>
      <c r="E125" s="36">
        <v>2555.1000000000004</v>
      </c>
      <c r="F125" s="36">
        <v>2538.9</v>
      </c>
      <c r="G125" s="36">
        <v>2517.8000000000002</v>
      </c>
      <c r="H125" s="36">
        <v>2592.4000000000005</v>
      </c>
      <c r="I125" s="36">
        <v>2613.5</v>
      </c>
      <c r="J125" s="36">
        <v>2629.7000000000007</v>
      </c>
      <c r="K125" s="31">
        <v>2597.3000000000002</v>
      </c>
      <c r="L125" s="31">
        <v>2560</v>
      </c>
      <c r="M125" s="31">
        <v>0.85560999999999998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2887.45</v>
      </c>
      <c r="D126" s="36">
        <v>2880.4166666666665</v>
      </c>
      <c r="E126" s="36">
        <v>2859.333333333333</v>
      </c>
      <c r="F126" s="36">
        <v>2831.2166666666667</v>
      </c>
      <c r="G126" s="36">
        <v>2810.1333333333332</v>
      </c>
      <c r="H126" s="36">
        <v>2908.5333333333328</v>
      </c>
      <c r="I126" s="36">
        <v>2929.6166666666659</v>
      </c>
      <c r="J126" s="36">
        <v>2957.7333333333327</v>
      </c>
      <c r="K126" s="31">
        <v>2901.5</v>
      </c>
      <c r="L126" s="31">
        <v>2852.3</v>
      </c>
      <c r="M126" s="31">
        <v>1.1199699999999999</v>
      </c>
      <c r="N126" s="1"/>
      <c r="O126" s="1"/>
    </row>
    <row r="127" spans="1:15" ht="12.75" customHeight="1">
      <c r="A127" s="33">
        <v>117</v>
      </c>
      <c r="B127" s="53" t="s">
        <v>1062</v>
      </c>
      <c r="C127" s="31">
        <v>1408.45</v>
      </c>
      <c r="D127" s="36">
        <v>1423.3666666666668</v>
      </c>
      <c r="E127" s="36">
        <v>1386.1833333333336</v>
      </c>
      <c r="F127" s="36">
        <v>1363.9166666666667</v>
      </c>
      <c r="G127" s="36">
        <v>1326.7333333333336</v>
      </c>
      <c r="H127" s="36">
        <v>1445.6333333333337</v>
      </c>
      <c r="I127" s="36">
        <v>1482.8166666666671</v>
      </c>
      <c r="J127" s="36">
        <v>1505.0833333333337</v>
      </c>
      <c r="K127" s="31">
        <v>1460.55</v>
      </c>
      <c r="L127" s="31">
        <v>1401.1</v>
      </c>
      <c r="M127" s="31">
        <v>1.9413499999999999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1010.25</v>
      </c>
      <c r="D128" s="36">
        <v>997.30000000000007</v>
      </c>
      <c r="E128" s="36">
        <v>979.40000000000009</v>
      </c>
      <c r="F128" s="36">
        <v>948.55000000000007</v>
      </c>
      <c r="G128" s="36">
        <v>930.65000000000009</v>
      </c>
      <c r="H128" s="36">
        <v>1028.1500000000001</v>
      </c>
      <c r="I128" s="36">
        <v>1046.05</v>
      </c>
      <c r="J128" s="36">
        <v>1076.9000000000001</v>
      </c>
      <c r="K128" s="31">
        <v>1015.2</v>
      </c>
      <c r="L128" s="31">
        <v>966.45</v>
      </c>
      <c r="M128" s="31">
        <v>33.541580000000003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1102.95</v>
      </c>
      <c r="D129" s="36">
        <v>1098.2166666666667</v>
      </c>
      <c r="E129" s="36">
        <v>1086.7333333333333</v>
      </c>
      <c r="F129" s="36">
        <v>1070.5166666666667</v>
      </c>
      <c r="G129" s="36">
        <v>1059.0333333333333</v>
      </c>
      <c r="H129" s="36">
        <v>1114.4333333333334</v>
      </c>
      <c r="I129" s="36">
        <v>1125.916666666667</v>
      </c>
      <c r="J129" s="36">
        <v>1142.1333333333334</v>
      </c>
      <c r="K129" s="31">
        <v>1109.7</v>
      </c>
      <c r="L129" s="31">
        <v>1082</v>
      </c>
      <c r="M129" s="31">
        <v>2.7080600000000001</v>
      </c>
      <c r="N129" s="1"/>
      <c r="O129" s="1"/>
    </row>
    <row r="130" spans="1:15" ht="12.75" customHeight="1">
      <c r="A130" s="33">
        <v>120</v>
      </c>
      <c r="B130" s="53" t="s">
        <v>833</v>
      </c>
      <c r="C130" s="31">
        <v>4331.8500000000004</v>
      </c>
      <c r="D130" s="36">
        <v>4338.95</v>
      </c>
      <c r="E130" s="36">
        <v>4300.8999999999996</v>
      </c>
      <c r="F130" s="36">
        <v>4269.95</v>
      </c>
      <c r="G130" s="36">
        <v>4231.8999999999996</v>
      </c>
      <c r="H130" s="36">
        <v>4369.8999999999996</v>
      </c>
      <c r="I130" s="36">
        <v>4407.9500000000007</v>
      </c>
      <c r="J130" s="36">
        <v>4438.8999999999996</v>
      </c>
      <c r="K130" s="31">
        <v>4377</v>
      </c>
      <c r="L130" s="31">
        <v>4308</v>
      </c>
      <c r="M130" s="31">
        <v>0.19509000000000001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1530.9</v>
      </c>
      <c r="D131" s="36">
        <v>1539.4666666666665</v>
      </c>
      <c r="E131" s="36">
        <v>1516.9333333333329</v>
      </c>
      <c r="F131" s="36">
        <v>1502.9666666666665</v>
      </c>
      <c r="G131" s="36">
        <v>1480.4333333333329</v>
      </c>
      <c r="H131" s="36">
        <v>1553.4333333333329</v>
      </c>
      <c r="I131" s="36">
        <v>1575.9666666666662</v>
      </c>
      <c r="J131" s="36">
        <v>1589.9333333333329</v>
      </c>
      <c r="K131" s="31">
        <v>1562</v>
      </c>
      <c r="L131" s="31">
        <v>1525.5</v>
      </c>
      <c r="M131" s="31">
        <v>2.16506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290.10000000000002</v>
      </c>
      <c r="D132" s="36">
        <v>289.09999999999997</v>
      </c>
      <c r="E132" s="36">
        <v>286.44999999999993</v>
      </c>
      <c r="F132" s="36">
        <v>282.79999999999995</v>
      </c>
      <c r="G132" s="36">
        <v>280.14999999999992</v>
      </c>
      <c r="H132" s="36">
        <v>292.74999999999994</v>
      </c>
      <c r="I132" s="36">
        <v>295.39999999999992</v>
      </c>
      <c r="J132" s="36">
        <v>299.04999999999995</v>
      </c>
      <c r="K132" s="31">
        <v>291.75</v>
      </c>
      <c r="L132" s="31">
        <v>285.45</v>
      </c>
      <c r="M132" s="31">
        <v>11.998749999999999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2658.75</v>
      </c>
      <c r="D133" s="36">
        <v>2644</v>
      </c>
      <c r="E133" s="36">
        <v>2616.4499999999998</v>
      </c>
      <c r="F133" s="36">
        <v>2574.1499999999996</v>
      </c>
      <c r="G133" s="36">
        <v>2546.5999999999995</v>
      </c>
      <c r="H133" s="36">
        <v>2686.3</v>
      </c>
      <c r="I133" s="36">
        <v>2713.8500000000004</v>
      </c>
      <c r="J133" s="36">
        <v>2756.1500000000005</v>
      </c>
      <c r="K133" s="31">
        <v>2671.55</v>
      </c>
      <c r="L133" s="31">
        <v>2601.6999999999998</v>
      </c>
      <c r="M133" s="31">
        <v>5.0868700000000002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2071.4</v>
      </c>
      <c r="D134" s="36">
        <v>2059.2166666666667</v>
      </c>
      <c r="E134" s="36">
        <v>2024.0833333333335</v>
      </c>
      <c r="F134" s="36">
        <v>1976.7666666666669</v>
      </c>
      <c r="G134" s="36">
        <v>1941.6333333333337</v>
      </c>
      <c r="H134" s="36">
        <v>2106.5333333333333</v>
      </c>
      <c r="I134" s="36">
        <v>2141.6666666666665</v>
      </c>
      <c r="J134" s="36">
        <v>2188.9833333333331</v>
      </c>
      <c r="K134" s="31">
        <v>2094.35</v>
      </c>
      <c r="L134" s="31">
        <v>2011.9</v>
      </c>
      <c r="M134" s="31">
        <v>2.8391199999999999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978.5</v>
      </c>
      <c r="D135" s="36">
        <v>982.08333333333337</v>
      </c>
      <c r="E135" s="36">
        <v>969.66666666666674</v>
      </c>
      <c r="F135" s="36">
        <v>960.83333333333337</v>
      </c>
      <c r="G135" s="36">
        <v>948.41666666666674</v>
      </c>
      <c r="H135" s="36">
        <v>990.91666666666674</v>
      </c>
      <c r="I135" s="36">
        <v>1003.3333333333335</v>
      </c>
      <c r="J135" s="36">
        <v>1012.1666666666667</v>
      </c>
      <c r="K135" s="31">
        <v>994.5</v>
      </c>
      <c r="L135" s="31">
        <v>973.25</v>
      </c>
      <c r="M135" s="31">
        <v>0.21618999999999999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848.6</v>
      </c>
      <c r="D136" s="36">
        <v>853.55000000000007</v>
      </c>
      <c r="E136" s="36">
        <v>840.40000000000009</v>
      </c>
      <c r="F136" s="36">
        <v>832.2</v>
      </c>
      <c r="G136" s="36">
        <v>819.05000000000007</v>
      </c>
      <c r="H136" s="36">
        <v>861.75000000000011</v>
      </c>
      <c r="I136" s="36">
        <v>874.9</v>
      </c>
      <c r="J136" s="36">
        <v>883.10000000000014</v>
      </c>
      <c r="K136" s="31">
        <v>866.7</v>
      </c>
      <c r="L136" s="31">
        <v>845.35</v>
      </c>
      <c r="M136" s="31">
        <v>23.904499999999999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547.65</v>
      </c>
      <c r="D137" s="36">
        <v>546.0333333333333</v>
      </c>
      <c r="E137" s="36">
        <v>541.86666666666656</v>
      </c>
      <c r="F137" s="36">
        <v>536.08333333333326</v>
      </c>
      <c r="G137" s="36">
        <v>531.91666666666652</v>
      </c>
      <c r="H137" s="36">
        <v>551.81666666666661</v>
      </c>
      <c r="I137" s="36">
        <v>555.98333333333335</v>
      </c>
      <c r="J137" s="36">
        <v>561.76666666666665</v>
      </c>
      <c r="K137" s="31">
        <v>550.20000000000005</v>
      </c>
      <c r="L137" s="31">
        <v>540.25</v>
      </c>
      <c r="M137" s="31">
        <v>13.53397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2101.6999999999998</v>
      </c>
      <c r="D138" s="36">
        <v>2104.75</v>
      </c>
      <c r="E138" s="36">
        <v>2081.5500000000002</v>
      </c>
      <c r="F138" s="36">
        <v>2061.4</v>
      </c>
      <c r="G138" s="36">
        <v>2038.2000000000003</v>
      </c>
      <c r="H138" s="36">
        <v>2124.9</v>
      </c>
      <c r="I138" s="36">
        <v>2148.1</v>
      </c>
      <c r="J138" s="36">
        <v>2168.25</v>
      </c>
      <c r="K138" s="31">
        <v>2127.9499999999998</v>
      </c>
      <c r="L138" s="31">
        <v>2084.6</v>
      </c>
      <c r="M138" s="31">
        <v>2.9277600000000001</v>
      </c>
      <c r="N138" s="1"/>
      <c r="O138" s="1"/>
    </row>
    <row r="139" spans="1:15" ht="12.75" customHeight="1">
      <c r="A139" s="33">
        <v>129</v>
      </c>
      <c r="B139" s="53" t="s">
        <v>834</v>
      </c>
      <c r="C139" s="31">
        <v>2058.65</v>
      </c>
      <c r="D139" s="36">
        <v>2088.5499999999997</v>
      </c>
      <c r="E139" s="36">
        <v>2016.0999999999995</v>
      </c>
      <c r="F139" s="36">
        <v>1973.5499999999997</v>
      </c>
      <c r="G139" s="36">
        <v>1901.0999999999995</v>
      </c>
      <c r="H139" s="36">
        <v>2131.0999999999995</v>
      </c>
      <c r="I139" s="36">
        <v>2203.5499999999993</v>
      </c>
      <c r="J139" s="36">
        <v>2246.0999999999995</v>
      </c>
      <c r="K139" s="31">
        <v>2161</v>
      </c>
      <c r="L139" s="31">
        <v>2046</v>
      </c>
      <c r="M139" s="31">
        <v>10.55425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494.45</v>
      </c>
      <c r="D140" s="36">
        <v>496.55</v>
      </c>
      <c r="E140" s="36">
        <v>491.5</v>
      </c>
      <c r="F140" s="36">
        <v>488.55</v>
      </c>
      <c r="G140" s="36">
        <v>483.5</v>
      </c>
      <c r="H140" s="36">
        <v>499.5</v>
      </c>
      <c r="I140" s="36">
        <v>504.55000000000007</v>
      </c>
      <c r="J140" s="36">
        <v>507.5</v>
      </c>
      <c r="K140" s="31">
        <v>501.6</v>
      </c>
      <c r="L140" s="31">
        <v>493.6</v>
      </c>
      <c r="M140" s="31">
        <v>5.7494100000000001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2281.6</v>
      </c>
      <c r="D141" s="36">
        <v>2290.6666666666665</v>
      </c>
      <c r="E141" s="36">
        <v>2266.4833333333331</v>
      </c>
      <c r="F141" s="36">
        <v>2251.3666666666668</v>
      </c>
      <c r="G141" s="36">
        <v>2227.1833333333334</v>
      </c>
      <c r="H141" s="36">
        <v>2305.7833333333328</v>
      </c>
      <c r="I141" s="36">
        <v>2329.9666666666662</v>
      </c>
      <c r="J141" s="36">
        <v>2345.0833333333326</v>
      </c>
      <c r="K141" s="31">
        <v>2314.85</v>
      </c>
      <c r="L141" s="31">
        <v>2275.5500000000002</v>
      </c>
      <c r="M141" s="31">
        <v>2.99424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467.6</v>
      </c>
      <c r="D142" s="36">
        <v>468.23333333333335</v>
      </c>
      <c r="E142" s="36">
        <v>456.61666666666667</v>
      </c>
      <c r="F142" s="36">
        <v>445.63333333333333</v>
      </c>
      <c r="G142" s="36">
        <v>434.01666666666665</v>
      </c>
      <c r="H142" s="36">
        <v>479.2166666666667</v>
      </c>
      <c r="I142" s="36">
        <v>490.83333333333337</v>
      </c>
      <c r="J142" s="36">
        <v>501.81666666666672</v>
      </c>
      <c r="K142" s="31">
        <v>479.85</v>
      </c>
      <c r="L142" s="31">
        <v>457.25</v>
      </c>
      <c r="M142" s="31">
        <v>39.658749999999998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145.85</v>
      </c>
      <c r="D143" s="36">
        <v>144.29999999999998</v>
      </c>
      <c r="E143" s="36">
        <v>141.74999999999997</v>
      </c>
      <c r="F143" s="36">
        <v>137.64999999999998</v>
      </c>
      <c r="G143" s="36">
        <v>135.09999999999997</v>
      </c>
      <c r="H143" s="36">
        <v>148.39999999999998</v>
      </c>
      <c r="I143" s="36">
        <v>150.94999999999999</v>
      </c>
      <c r="J143" s="36">
        <v>155.04999999999998</v>
      </c>
      <c r="K143" s="31">
        <v>146.85</v>
      </c>
      <c r="L143" s="31">
        <v>140.19999999999999</v>
      </c>
      <c r="M143" s="31">
        <v>44.327100000000002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165.2</v>
      </c>
      <c r="D144" s="36">
        <v>163.70000000000002</v>
      </c>
      <c r="E144" s="36">
        <v>161.15000000000003</v>
      </c>
      <c r="F144" s="36">
        <v>157.10000000000002</v>
      </c>
      <c r="G144" s="36">
        <v>154.55000000000004</v>
      </c>
      <c r="H144" s="36">
        <v>167.75000000000003</v>
      </c>
      <c r="I144" s="36">
        <v>170.30000000000004</v>
      </c>
      <c r="J144" s="36">
        <v>174.35000000000002</v>
      </c>
      <c r="K144" s="31">
        <v>166.25</v>
      </c>
      <c r="L144" s="31">
        <v>159.65</v>
      </c>
      <c r="M144" s="31">
        <v>67.496219999999994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3723.45</v>
      </c>
      <c r="D145" s="36">
        <v>3734.1333333333332</v>
      </c>
      <c r="E145" s="36">
        <v>3705.0166666666664</v>
      </c>
      <c r="F145" s="36">
        <v>3686.583333333333</v>
      </c>
      <c r="G145" s="36">
        <v>3657.4666666666662</v>
      </c>
      <c r="H145" s="36">
        <v>3752.5666666666666</v>
      </c>
      <c r="I145" s="36">
        <v>3781.6833333333334</v>
      </c>
      <c r="J145" s="36">
        <v>3800.1166666666668</v>
      </c>
      <c r="K145" s="31">
        <v>3763.25</v>
      </c>
      <c r="L145" s="31">
        <v>3715.7</v>
      </c>
      <c r="M145" s="31">
        <v>2.1768100000000001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6743.85</v>
      </c>
      <c r="D146" s="36">
        <v>6654.6166666666659</v>
      </c>
      <c r="E146" s="36">
        <v>6499.2333333333318</v>
      </c>
      <c r="F146" s="36">
        <v>6254.6166666666659</v>
      </c>
      <c r="G146" s="36">
        <v>6099.2333333333318</v>
      </c>
      <c r="H146" s="36">
        <v>6899.2333333333318</v>
      </c>
      <c r="I146" s="36">
        <v>7054.616666666665</v>
      </c>
      <c r="J146" s="36">
        <v>7299.2333333333318</v>
      </c>
      <c r="K146" s="31">
        <v>6810</v>
      </c>
      <c r="L146" s="31">
        <v>6410</v>
      </c>
      <c r="M146" s="31">
        <v>11.011520000000001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2500.8000000000002</v>
      </c>
      <c r="D147" s="36">
        <v>2501.2833333333333</v>
      </c>
      <c r="E147" s="36">
        <v>2474.5666666666666</v>
      </c>
      <c r="F147" s="36">
        <v>2448.3333333333335</v>
      </c>
      <c r="G147" s="36">
        <v>2421.6166666666668</v>
      </c>
      <c r="H147" s="36">
        <v>2527.5166666666664</v>
      </c>
      <c r="I147" s="36">
        <v>2554.2333333333327</v>
      </c>
      <c r="J147" s="36">
        <v>2580.4666666666662</v>
      </c>
      <c r="K147" s="31">
        <v>2528</v>
      </c>
      <c r="L147" s="31">
        <v>2475.0500000000002</v>
      </c>
      <c r="M147" s="31">
        <v>2.7544900000000001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6417.15</v>
      </c>
      <c r="D148" s="36">
        <v>6395.3666666666659</v>
      </c>
      <c r="E148" s="36">
        <v>6336.7833333333319</v>
      </c>
      <c r="F148" s="36">
        <v>6256.4166666666661</v>
      </c>
      <c r="G148" s="36">
        <v>6197.8333333333321</v>
      </c>
      <c r="H148" s="36">
        <v>6475.7333333333318</v>
      </c>
      <c r="I148" s="36">
        <v>6534.3166666666657</v>
      </c>
      <c r="J148" s="36">
        <v>6614.6833333333316</v>
      </c>
      <c r="K148" s="31">
        <v>6453.95</v>
      </c>
      <c r="L148" s="31">
        <v>6315</v>
      </c>
      <c r="M148" s="31">
        <v>2.7870400000000002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599.54999999999995</v>
      </c>
      <c r="D149" s="36">
        <v>601.15</v>
      </c>
      <c r="E149" s="36">
        <v>593.4</v>
      </c>
      <c r="F149" s="36">
        <v>587.25</v>
      </c>
      <c r="G149" s="36">
        <v>579.5</v>
      </c>
      <c r="H149" s="36">
        <v>607.29999999999995</v>
      </c>
      <c r="I149" s="36">
        <v>615.04999999999995</v>
      </c>
      <c r="J149" s="36">
        <v>621.19999999999993</v>
      </c>
      <c r="K149" s="31">
        <v>608.9</v>
      </c>
      <c r="L149" s="31">
        <v>595</v>
      </c>
      <c r="M149" s="31">
        <v>2.1947999999999999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404.8</v>
      </c>
      <c r="D150" s="36">
        <v>404.18333333333334</v>
      </c>
      <c r="E150" s="36">
        <v>395.86666666666667</v>
      </c>
      <c r="F150" s="36">
        <v>386.93333333333334</v>
      </c>
      <c r="G150" s="36">
        <v>378.61666666666667</v>
      </c>
      <c r="H150" s="36">
        <v>413.11666666666667</v>
      </c>
      <c r="I150" s="36">
        <v>421.43333333333339</v>
      </c>
      <c r="J150" s="36">
        <v>430.36666666666667</v>
      </c>
      <c r="K150" s="31">
        <v>412.5</v>
      </c>
      <c r="L150" s="31">
        <v>395.25</v>
      </c>
      <c r="M150" s="31">
        <v>5.6295000000000002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195.3</v>
      </c>
      <c r="D151" s="36">
        <v>194.95000000000002</v>
      </c>
      <c r="E151" s="36">
        <v>193.65000000000003</v>
      </c>
      <c r="F151" s="36">
        <v>192.00000000000003</v>
      </c>
      <c r="G151" s="36">
        <v>190.70000000000005</v>
      </c>
      <c r="H151" s="36">
        <v>196.60000000000002</v>
      </c>
      <c r="I151" s="36">
        <v>197.90000000000003</v>
      </c>
      <c r="J151" s="36">
        <v>199.55</v>
      </c>
      <c r="K151" s="31">
        <v>196.25</v>
      </c>
      <c r="L151" s="31">
        <v>193.3</v>
      </c>
      <c r="M151" s="31">
        <v>5.0822599999999998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49.65</v>
      </c>
      <c r="D152" s="36">
        <v>49.883333333333326</v>
      </c>
      <c r="E152" s="36">
        <v>49.216666666666654</v>
      </c>
      <c r="F152" s="36">
        <v>48.783333333333331</v>
      </c>
      <c r="G152" s="36">
        <v>48.11666666666666</v>
      </c>
      <c r="H152" s="36">
        <v>50.316666666666649</v>
      </c>
      <c r="I152" s="36">
        <v>50.98333333333332</v>
      </c>
      <c r="J152" s="36">
        <v>51.416666666666643</v>
      </c>
      <c r="K152" s="31">
        <v>50.55</v>
      </c>
      <c r="L152" s="31">
        <v>49.45</v>
      </c>
      <c r="M152" s="31">
        <v>187.88148000000001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3902.85</v>
      </c>
      <c r="D153" s="36">
        <v>3917.4333333333329</v>
      </c>
      <c r="E153" s="36">
        <v>3880.1666666666661</v>
      </c>
      <c r="F153" s="36">
        <v>3857.4833333333331</v>
      </c>
      <c r="G153" s="36">
        <v>3820.2166666666662</v>
      </c>
      <c r="H153" s="36">
        <v>3940.1166666666659</v>
      </c>
      <c r="I153" s="36">
        <v>3977.3833333333332</v>
      </c>
      <c r="J153" s="36">
        <v>4000.0666666666657</v>
      </c>
      <c r="K153" s="31">
        <v>3954.7</v>
      </c>
      <c r="L153" s="31">
        <v>3894.75</v>
      </c>
      <c r="M153" s="31">
        <v>2.6783399999999999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631.75</v>
      </c>
      <c r="D154" s="36">
        <v>636.08333333333337</v>
      </c>
      <c r="E154" s="36">
        <v>626.4666666666667</v>
      </c>
      <c r="F154" s="36">
        <v>621.18333333333328</v>
      </c>
      <c r="G154" s="36">
        <v>611.56666666666661</v>
      </c>
      <c r="H154" s="36">
        <v>641.36666666666679</v>
      </c>
      <c r="I154" s="36">
        <v>650.98333333333335</v>
      </c>
      <c r="J154" s="36">
        <v>656.26666666666688</v>
      </c>
      <c r="K154" s="31">
        <v>645.70000000000005</v>
      </c>
      <c r="L154" s="31">
        <v>630.79999999999995</v>
      </c>
      <c r="M154" s="31">
        <v>0.80450999999999995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475.35</v>
      </c>
      <c r="D155" s="36">
        <v>471.66666666666669</v>
      </c>
      <c r="E155" s="36">
        <v>460.33333333333337</v>
      </c>
      <c r="F155" s="36">
        <v>445.31666666666666</v>
      </c>
      <c r="G155" s="36">
        <v>433.98333333333335</v>
      </c>
      <c r="H155" s="36">
        <v>486.68333333333339</v>
      </c>
      <c r="I155" s="36">
        <v>498.01666666666677</v>
      </c>
      <c r="J155" s="36">
        <v>513.03333333333342</v>
      </c>
      <c r="K155" s="31">
        <v>483</v>
      </c>
      <c r="L155" s="31">
        <v>456.65</v>
      </c>
      <c r="M155" s="31">
        <v>14.97677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1818.15</v>
      </c>
      <c r="D156" s="36">
        <v>1819.8500000000001</v>
      </c>
      <c r="E156" s="36">
        <v>1781.9500000000003</v>
      </c>
      <c r="F156" s="36">
        <v>1745.7500000000002</v>
      </c>
      <c r="G156" s="36">
        <v>1707.8500000000004</v>
      </c>
      <c r="H156" s="36">
        <v>1856.0500000000002</v>
      </c>
      <c r="I156" s="36">
        <v>1893.9500000000003</v>
      </c>
      <c r="J156" s="36">
        <v>1930.15</v>
      </c>
      <c r="K156" s="31">
        <v>1857.75</v>
      </c>
      <c r="L156" s="31">
        <v>1783.65</v>
      </c>
      <c r="M156" s="31">
        <v>1.4762900000000001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231</v>
      </c>
      <c r="D157" s="36">
        <v>228.20000000000002</v>
      </c>
      <c r="E157" s="36">
        <v>220.40000000000003</v>
      </c>
      <c r="F157" s="36">
        <v>209.8</v>
      </c>
      <c r="G157" s="36">
        <v>202.00000000000003</v>
      </c>
      <c r="H157" s="36">
        <v>238.80000000000004</v>
      </c>
      <c r="I157" s="36">
        <v>246.60000000000005</v>
      </c>
      <c r="J157" s="36">
        <v>257.20000000000005</v>
      </c>
      <c r="K157" s="31">
        <v>236</v>
      </c>
      <c r="L157" s="31">
        <v>217.6</v>
      </c>
      <c r="M157" s="31">
        <v>158.28143</v>
      </c>
      <c r="N157" s="1"/>
      <c r="O157" s="1"/>
    </row>
    <row r="158" spans="1:15" ht="12.75" customHeight="1">
      <c r="A158" s="33">
        <v>148</v>
      </c>
      <c r="B158" s="53" t="s">
        <v>852</v>
      </c>
      <c r="C158" s="31">
        <v>1084.0999999999999</v>
      </c>
      <c r="D158" s="36">
        <v>1071.3999999999999</v>
      </c>
      <c r="E158" s="36">
        <v>1048.7999999999997</v>
      </c>
      <c r="F158" s="36">
        <v>1013.4999999999998</v>
      </c>
      <c r="G158" s="36">
        <v>990.89999999999964</v>
      </c>
      <c r="H158" s="36">
        <v>1106.6999999999998</v>
      </c>
      <c r="I158" s="36">
        <v>1129.2999999999997</v>
      </c>
      <c r="J158" s="36">
        <v>1164.5999999999999</v>
      </c>
      <c r="K158" s="31">
        <v>1094</v>
      </c>
      <c r="L158" s="31">
        <v>1036.0999999999999</v>
      </c>
      <c r="M158" s="31">
        <v>1.1189199999999999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106.55</v>
      </c>
      <c r="D159" s="36">
        <v>107.3</v>
      </c>
      <c r="E159" s="36">
        <v>104.85</v>
      </c>
      <c r="F159" s="36">
        <v>103.14999999999999</v>
      </c>
      <c r="G159" s="36">
        <v>100.69999999999999</v>
      </c>
      <c r="H159" s="36">
        <v>109</v>
      </c>
      <c r="I159" s="36">
        <v>111.45000000000002</v>
      </c>
      <c r="J159" s="36">
        <v>113.15</v>
      </c>
      <c r="K159" s="31">
        <v>109.75</v>
      </c>
      <c r="L159" s="31">
        <v>105.6</v>
      </c>
      <c r="M159" s="31">
        <v>35.947710000000001</v>
      </c>
      <c r="N159" s="1"/>
      <c r="O159" s="1"/>
    </row>
    <row r="160" spans="1:15" ht="12.75" customHeight="1">
      <c r="A160" s="33">
        <v>150</v>
      </c>
      <c r="B160" s="53" t="s">
        <v>835</v>
      </c>
      <c r="C160" s="31">
        <v>862.75</v>
      </c>
      <c r="D160" s="36">
        <v>870.63333333333333</v>
      </c>
      <c r="E160" s="36">
        <v>851.2166666666667</v>
      </c>
      <c r="F160" s="36">
        <v>839.68333333333339</v>
      </c>
      <c r="G160" s="36">
        <v>820.26666666666677</v>
      </c>
      <c r="H160" s="36">
        <v>882.16666666666663</v>
      </c>
      <c r="I160" s="36">
        <v>901.58333333333337</v>
      </c>
      <c r="J160" s="36">
        <v>913.11666666666656</v>
      </c>
      <c r="K160" s="31">
        <v>890.05</v>
      </c>
      <c r="L160" s="31">
        <v>859.1</v>
      </c>
      <c r="M160" s="31">
        <v>1.7929600000000001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2960.85</v>
      </c>
      <c r="D161" s="36">
        <v>2949.1999999999994</v>
      </c>
      <c r="E161" s="36">
        <v>2920.6999999999989</v>
      </c>
      <c r="F161" s="36">
        <v>2880.5499999999997</v>
      </c>
      <c r="G161" s="36">
        <v>2852.0499999999993</v>
      </c>
      <c r="H161" s="36">
        <v>2989.3499999999985</v>
      </c>
      <c r="I161" s="36">
        <v>3017.8499999999995</v>
      </c>
      <c r="J161" s="36">
        <v>3057.9999999999982</v>
      </c>
      <c r="K161" s="31">
        <v>2977.7</v>
      </c>
      <c r="L161" s="31">
        <v>2909.05</v>
      </c>
      <c r="M161" s="31">
        <v>1.7390399999999999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336.8</v>
      </c>
      <c r="D162" s="36">
        <v>338.93333333333334</v>
      </c>
      <c r="E162" s="36">
        <v>333.86666666666667</v>
      </c>
      <c r="F162" s="36">
        <v>330.93333333333334</v>
      </c>
      <c r="G162" s="36">
        <v>325.86666666666667</v>
      </c>
      <c r="H162" s="36">
        <v>341.86666666666667</v>
      </c>
      <c r="I162" s="36">
        <v>346.93333333333339</v>
      </c>
      <c r="J162" s="36">
        <v>349.86666666666667</v>
      </c>
      <c r="K162" s="31">
        <v>344</v>
      </c>
      <c r="L162" s="31">
        <v>336</v>
      </c>
      <c r="M162" s="31">
        <v>13.394819999999999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440.9</v>
      </c>
      <c r="D163" s="36">
        <v>439.2166666666667</v>
      </c>
      <c r="E163" s="36">
        <v>433.63333333333338</v>
      </c>
      <c r="F163" s="36">
        <v>426.36666666666667</v>
      </c>
      <c r="G163" s="36">
        <v>420.78333333333336</v>
      </c>
      <c r="H163" s="36">
        <v>446.48333333333341</v>
      </c>
      <c r="I163" s="36">
        <v>452.06666666666666</v>
      </c>
      <c r="J163" s="36">
        <v>459.33333333333343</v>
      </c>
      <c r="K163" s="31">
        <v>444.8</v>
      </c>
      <c r="L163" s="31">
        <v>431.95</v>
      </c>
      <c r="M163" s="31">
        <v>2.07484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153.35</v>
      </c>
      <c r="D164" s="36">
        <v>152.76666666666668</v>
      </c>
      <c r="E164" s="36">
        <v>151.28333333333336</v>
      </c>
      <c r="F164" s="36">
        <v>149.21666666666667</v>
      </c>
      <c r="G164" s="36">
        <v>147.73333333333335</v>
      </c>
      <c r="H164" s="36">
        <v>154.83333333333337</v>
      </c>
      <c r="I164" s="36">
        <v>156.31666666666666</v>
      </c>
      <c r="J164" s="36">
        <v>158.38333333333338</v>
      </c>
      <c r="K164" s="31">
        <v>154.25</v>
      </c>
      <c r="L164" s="31">
        <v>150.69999999999999</v>
      </c>
      <c r="M164" s="31">
        <v>21.227820000000001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162.94999999999999</v>
      </c>
      <c r="D165" s="36">
        <v>163.88333333333333</v>
      </c>
      <c r="E165" s="36">
        <v>161.41666666666666</v>
      </c>
      <c r="F165" s="36">
        <v>159.88333333333333</v>
      </c>
      <c r="G165" s="36">
        <v>157.41666666666666</v>
      </c>
      <c r="H165" s="36">
        <v>165.41666666666666</v>
      </c>
      <c r="I165" s="36">
        <v>167.88333333333335</v>
      </c>
      <c r="J165" s="36">
        <v>169.41666666666666</v>
      </c>
      <c r="K165" s="31">
        <v>166.35</v>
      </c>
      <c r="L165" s="31">
        <v>162.35</v>
      </c>
      <c r="M165" s="31">
        <v>149.82975999999999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831.15</v>
      </c>
      <c r="D166" s="36">
        <v>819.81666666666661</v>
      </c>
      <c r="E166" s="36">
        <v>796.73333333333323</v>
      </c>
      <c r="F166" s="36">
        <v>762.31666666666661</v>
      </c>
      <c r="G166" s="36">
        <v>739.23333333333323</v>
      </c>
      <c r="H166" s="36">
        <v>854.23333333333323</v>
      </c>
      <c r="I166" s="36">
        <v>877.31666666666672</v>
      </c>
      <c r="J166" s="36">
        <v>911.73333333333323</v>
      </c>
      <c r="K166" s="31">
        <v>842.9</v>
      </c>
      <c r="L166" s="31">
        <v>785.4</v>
      </c>
      <c r="M166" s="31">
        <v>15.334429999999999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4338.6499999999996</v>
      </c>
      <c r="D167" s="36">
        <v>4337.6166666666659</v>
      </c>
      <c r="E167" s="36">
        <v>4308.0333333333319</v>
      </c>
      <c r="F167" s="36">
        <v>4277.4166666666661</v>
      </c>
      <c r="G167" s="36">
        <v>4247.8333333333321</v>
      </c>
      <c r="H167" s="36">
        <v>4368.2333333333318</v>
      </c>
      <c r="I167" s="36">
        <v>4397.8166666666657</v>
      </c>
      <c r="J167" s="36">
        <v>4428.4333333333316</v>
      </c>
      <c r="K167" s="31">
        <v>4367.2</v>
      </c>
      <c r="L167" s="31">
        <v>4307</v>
      </c>
      <c r="M167" s="31">
        <v>0.18692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997.35</v>
      </c>
      <c r="D168" s="36">
        <v>998.5</v>
      </c>
      <c r="E168" s="36">
        <v>990.8</v>
      </c>
      <c r="F168" s="36">
        <v>984.25</v>
      </c>
      <c r="G168" s="36">
        <v>976.55</v>
      </c>
      <c r="H168" s="36">
        <v>1005.05</v>
      </c>
      <c r="I168" s="36">
        <v>1012.75</v>
      </c>
      <c r="J168" s="36">
        <v>1019.3</v>
      </c>
      <c r="K168" s="31">
        <v>1006.2</v>
      </c>
      <c r="L168" s="31">
        <v>991.95</v>
      </c>
      <c r="M168" s="31">
        <v>1.3292999999999999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224.65</v>
      </c>
      <c r="D169" s="36">
        <v>225.66666666666666</v>
      </c>
      <c r="E169" s="36">
        <v>221.48333333333332</v>
      </c>
      <c r="F169" s="36">
        <v>218.31666666666666</v>
      </c>
      <c r="G169" s="36">
        <v>214.13333333333333</v>
      </c>
      <c r="H169" s="36">
        <v>228.83333333333331</v>
      </c>
      <c r="I169" s="36">
        <v>233.01666666666665</v>
      </c>
      <c r="J169" s="36">
        <v>236.18333333333331</v>
      </c>
      <c r="K169" s="31">
        <v>229.85</v>
      </c>
      <c r="L169" s="31">
        <v>222.5</v>
      </c>
      <c r="M169" s="31">
        <v>10.714969999999999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198.2</v>
      </c>
      <c r="D170" s="36">
        <v>199.18333333333331</v>
      </c>
      <c r="E170" s="36">
        <v>196.01666666666662</v>
      </c>
      <c r="F170" s="36">
        <v>193.83333333333331</v>
      </c>
      <c r="G170" s="36">
        <v>190.66666666666663</v>
      </c>
      <c r="H170" s="36">
        <v>201.36666666666662</v>
      </c>
      <c r="I170" s="36">
        <v>204.5333333333333</v>
      </c>
      <c r="J170" s="36">
        <v>206.71666666666661</v>
      </c>
      <c r="K170" s="31">
        <v>202.35</v>
      </c>
      <c r="L170" s="31">
        <v>197</v>
      </c>
      <c r="M170" s="31">
        <v>13.008190000000001</v>
      </c>
      <c r="N170" s="1"/>
      <c r="O170" s="1"/>
    </row>
    <row r="171" spans="1:15" ht="12.75" customHeight="1">
      <c r="A171" s="33">
        <v>161</v>
      </c>
      <c r="B171" s="53" t="s">
        <v>836</v>
      </c>
      <c r="C171" s="31">
        <v>738.8</v>
      </c>
      <c r="D171" s="36">
        <v>748.9666666666667</v>
      </c>
      <c r="E171" s="36">
        <v>725.93333333333339</v>
      </c>
      <c r="F171" s="36">
        <v>713.06666666666672</v>
      </c>
      <c r="G171" s="36">
        <v>690.03333333333342</v>
      </c>
      <c r="H171" s="36">
        <v>761.83333333333337</v>
      </c>
      <c r="I171" s="36">
        <v>784.86666666666667</v>
      </c>
      <c r="J171" s="36">
        <v>797.73333333333335</v>
      </c>
      <c r="K171" s="31">
        <v>772</v>
      </c>
      <c r="L171" s="31">
        <v>736.1</v>
      </c>
      <c r="M171" s="31">
        <v>3.1608700000000001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433.2</v>
      </c>
      <c r="D172" s="36">
        <v>433.7833333333333</v>
      </c>
      <c r="E172" s="36">
        <v>429.66666666666663</v>
      </c>
      <c r="F172" s="36">
        <v>426.13333333333333</v>
      </c>
      <c r="G172" s="36">
        <v>422.01666666666665</v>
      </c>
      <c r="H172" s="36">
        <v>437.31666666666661</v>
      </c>
      <c r="I172" s="36">
        <v>441.43333333333328</v>
      </c>
      <c r="J172" s="36">
        <v>444.96666666666658</v>
      </c>
      <c r="K172" s="31">
        <v>437.9</v>
      </c>
      <c r="L172" s="31">
        <v>430.25</v>
      </c>
      <c r="M172" s="31">
        <v>2.19204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1195.9000000000001</v>
      </c>
      <c r="D173" s="36">
        <v>1194.6333333333334</v>
      </c>
      <c r="E173" s="36">
        <v>1176.2666666666669</v>
      </c>
      <c r="F173" s="36">
        <v>1156.6333333333334</v>
      </c>
      <c r="G173" s="36">
        <v>1138.2666666666669</v>
      </c>
      <c r="H173" s="36">
        <v>1214.2666666666669</v>
      </c>
      <c r="I173" s="36">
        <v>1232.6333333333332</v>
      </c>
      <c r="J173" s="36">
        <v>1252.2666666666669</v>
      </c>
      <c r="K173" s="31">
        <v>1213</v>
      </c>
      <c r="L173" s="31">
        <v>1175</v>
      </c>
      <c r="M173" s="31">
        <v>0.65478999999999998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183.85</v>
      </c>
      <c r="D174" s="36">
        <v>184.61666666666667</v>
      </c>
      <c r="E174" s="36">
        <v>181.38333333333335</v>
      </c>
      <c r="F174" s="36">
        <v>178.91666666666669</v>
      </c>
      <c r="G174" s="36">
        <v>175.68333333333337</v>
      </c>
      <c r="H174" s="36">
        <v>187.08333333333334</v>
      </c>
      <c r="I174" s="36">
        <v>190.31666666666669</v>
      </c>
      <c r="J174" s="36">
        <v>192.78333333333333</v>
      </c>
      <c r="K174" s="31">
        <v>187.85</v>
      </c>
      <c r="L174" s="31">
        <v>182.15</v>
      </c>
      <c r="M174" s="31">
        <v>196.06057000000001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1371.6</v>
      </c>
      <c r="D175" s="36">
        <v>1378.9833333333333</v>
      </c>
      <c r="E175" s="36">
        <v>1359.4666666666667</v>
      </c>
      <c r="F175" s="36">
        <v>1347.3333333333333</v>
      </c>
      <c r="G175" s="36">
        <v>1327.8166666666666</v>
      </c>
      <c r="H175" s="36">
        <v>1391.1166666666668</v>
      </c>
      <c r="I175" s="36">
        <v>1410.6333333333337</v>
      </c>
      <c r="J175" s="36">
        <v>1422.7666666666669</v>
      </c>
      <c r="K175" s="31">
        <v>1398.5</v>
      </c>
      <c r="L175" s="31">
        <v>1366.85</v>
      </c>
      <c r="M175" s="31">
        <v>1.2983800000000001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92.1</v>
      </c>
      <c r="D176" s="36">
        <v>90.899999999999991</v>
      </c>
      <c r="E176" s="36">
        <v>88.949999999999989</v>
      </c>
      <c r="F176" s="36">
        <v>85.8</v>
      </c>
      <c r="G176" s="36">
        <v>83.85</v>
      </c>
      <c r="H176" s="36">
        <v>94.049999999999983</v>
      </c>
      <c r="I176" s="36">
        <v>96</v>
      </c>
      <c r="J176" s="36">
        <v>99.149999999999977</v>
      </c>
      <c r="K176" s="31">
        <v>92.85</v>
      </c>
      <c r="L176" s="31">
        <v>87.75</v>
      </c>
      <c r="M176" s="31">
        <v>518.43867999999998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2560.75</v>
      </c>
      <c r="D177" s="36">
        <v>2561.1333333333332</v>
      </c>
      <c r="E177" s="36">
        <v>2542.2666666666664</v>
      </c>
      <c r="F177" s="36">
        <v>2523.7833333333333</v>
      </c>
      <c r="G177" s="36">
        <v>2504.9166666666665</v>
      </c>
      <c r="H177" s="36">
        <v>2579.6166666666663</v>
      </c>
      <c r="I177" s="36">
        <v>2598.4833333333331</v>
      </c>
      <c r="J177" s="36">
        <v>2616.9666666666662</v>
      </c>
      <c r="K177" s="31">
        <v>2580</v>
      </c>
      <c r="L177" s="31">
        <v>2542.65</v>
      </c>
      <c r="M177" s="31">
        <v>8.9599999999999999E-2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424.45</v>
      </c>
      <c r="D178" s="36">
        <v>428.63333333333327</v>
      </c>
      <c r="E178" s="36">
        <v>413.36666666666656</v>
      </c>
      <c r="F178" s="36">
        <v>402.2833333333333</v>
      </c>
      <c r="G178" s="36">
        <v>387.01666666666659</v>
      </c>
      <c r="H178" s="36">
        <v>439.71666666666653</v>
      </c>
      <c r="I178" s="36">
        <v>454.98333333333329</v>
      </c>
      <c r="J178" s="36">
        <v>466.06666666666649</v>
      </c>
      <c r="K178" s="31">
        <v>443.9</v>
      </c>
      <c r="L178" s="31">
        <v>417.55</v>
      </c>
      <c r="M178" s="31">
        <v>52.557639999999999</v>
      </c>
      <c r="N178" s="1"/>
      <c r="O178" s="1"/>
    </row>
    <row r="179" spans="1:15" ht="12.75" customHeight="1">
      <c r="A179" s="33">
        <v>169</v>
      </c>
      <c r="B179" s="53" t="s">
        <v>1063</v>
      </c>
      <c r="C179" s="31">
        <v>6597.1</v>
      </c>
      <c r="D179" s="36">
        <v>6635.2666666666673</v>
      </c>
      <c r="E179" s="36">
        <v>6541.9333333333343</v>
      </c>
      <c r="F179" s="36">
        <v>6486.7666666666673</v>
      </c>
      <c r="G179" s="36">
        <v>6393.4333333333343</v>
      </c>
      <c r="H179" s="36">
        <v>6690.4333333333343</v>
      </c>
      <c r="I179" s="36">
        <v>6783.7666666666682</v>
      </c>
      <c r="J179" s="36">
        <v>6838.9333333333343</v>
      </c>
      <c r="K179" s="31">
        <v>6728.6</v>
      </c>
      <c r="L179" s="31">
        <v>6580.1</v>
      </c>
      <c r="M179" s="31">
        <v>0.10228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2000.3</v>
      </c>
      <c r="D180" s="36">
        <v>1997.4166666666667</v>
      </c>
      <c r="E180" s="36">
        <v>1968.2333333333336</v>
      </c>
      <c r="F180" s="36">
        <v>1936.1666666666667</v>
      </c>
      <c r="G180" s="36">
        <v>1906.9833333333336</v>
      </c>
      <c r="H180" s="36">
        <v>2029.4833333333336</v>
      </c>
      <c r="I180" s="36">
        <v>2058.6666666666665</v>
      </c>
      <c r="J180" s="36">
        <v>2090.7333333333336</v>
      </c>
      <c r="K180" s="31">
        <v>2026.6</v>
      </c>
      <c r="L180" s="31">
        <v>1965.35</v>
      </c>
      <c r="M180" s="31">
        <v>1.88853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2255.75</v>
      </c>
      <c r="D181" s="36">
        <v>2273</v>
      </c>
      <c r="E181" s="36">
        <v>2227.75</v>
      </c>
      <c r="F181" s="36">
        <v>2199.75</v>
      </c>
      <c r="G181" s="36">
        <v>2154.5</v>
      </c>
      <c r="H181" s="36">
        <v>2301</v>
      </c>
      <c r="I181" s="36">
        <v>2346.25</v>
      </c>
      <c r="J181" s="36">
        <v>2374.25</v>
      </c>
      <c r="K181" s="31">
        <v>2318.25</v>
      </c>
      <c r="L181" s="31">
        <v>2245</v>
      </c>
      <c r="M181" s="31">
        <v>0.99853999999999998</v>
      </c>
      <c r="N181" s="1"/>
      <c r="O181" s="1"/>
    </row>
    <row r="182" spans="1:15" ht="12.75" customHeight="1">
      <c r="A182" s="33">
        <v>172</v>
      </c>
      <c r="B182" s="53" t="s">
        <v>1064</v>
      </c>
      <c r="C182" s="31">
        <v>882.25</v>
      </c>
      <c r="D182" s="36">
        <v>884.36666666666679</v>
      </c>
      <c r="E182" s="36">
        <v>871.8333333333336</v>
      </c>
      <c r="F182" s="36">
        <v>861.41666666666686</v>
      </c>
      <c r="G182" s="36">
        <v>848.88333333333367</v>
      </c>
      <c r="H182" s="36">
        <v>894.78333333333353</v>
      </c>
      <c r="I182" s="36">
        <v>907.31666666666683</v>
      </c>
      <c r="J182" s="36">
        <v>917.73333333333346</v>
      </c>
      <c r="K182" s="31">
        <v>896.9</v>
      </c>
      <c r="L182" s="31">
        <v>873.95</v>
      </c>
      <c r="M182" s="31">
        <v>0.83540999999999999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862.55</v>
      </c>
      <c r="D183" s="36">
        <v>863.85</v>
      </c>
      <c r="E183" s="36">
        <v>851.7</v>
      </c>
      <c r="F183" s="36">
        <v>840.85</v>
      </c>
      <c r="G183" s="36">
        <v>828.7</v>
      </c>
      <c r="H183" s="36">
        <v>874.7</v>
      </c>
      <c r="I183" s="36">
        <v>886.84999999999991</v>
      </c>
      <c r="J183" s="36">
        <v>897.7</v>
      </c>
      <c r="K183" s="31">
        <v>876</v>
      </c>
      <c r="L183" s="31">
        <v>853</v>
      </c>
      <c r="M183" s="31">
        <v>9.6495599999999992</v>
      </c>
      <c r="N183" s="1"/>
      <c r="O183" s="1"/>
    </row>
    <row r="184" spans="1:15" ht="12.75" customHeight="1">
      <c r="A184" s="33">
        <v>174</v>
      </c>
      <c r="B184" s="53" t="s">
        <v>840</v>
      </c>
      <c r="C184" s="31">
        <v>1395.5</v>
      </c>
      <c r="D184" s="36">
        <v>1427.9666666666665</v>
      </c>
      <c r="E184" s="36">
        <v>1345.9333333333329</v>
      </c>
      <c r="F184" s="36">
        <v>1296.3666666666666</v>
      </c>
      <c r="G184" s="36">
        <v>1214.333333333333</v>
      </c>
      <c r="H184" s="36">
        <v>1477.5333333333328</v>
      </c>
      <c r="I184" s="36">
        <v>1559.5666666666662</v>
      </c>
      <c r="J184" s="36">
        <v>1609.1333333333328</v>
      </c>
      <c r="K184" s="31">
        <v>1510</v>
      </c>
      <c r="L184" s="31">
        <v>1378.4</v>
      </c>
      <c r="M184" s="31">
        <v>5.1169099999999998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1176.5999999999999</v>
      </c>
      <c r="D185" s="36">
        <v>1176.1166666666666</v>
      </c>
      <c r="E185" s="36">
        <v>1155.4333333333332</v>
      </c>
      <c r="F185" s="36">
        <v>1134.2666666666667</v>
      </c>
      <c r="G185" s="36">
        <v>1113.5833333333333</v>
      </c>
      <c r="H185" s="36">
        <v>1197.2833333333331</v>
      </c>
      <c r="I185" s="36">
        <v>1217.9666666666665</v>
      </c>
      <c r="J185" s="36">
        <v>1239.133333333333</v>
      </c>
      <c r="K185" s="31">
        <v>1196.8</v>
      </c>
      <c r="L185" s="31">
        <v>1154.95</v>
      </c>
      <c r="M185" s="31">
        <v>0.42646000000000001</v>
      </c>
      <c r="N185" s="1"/>
      <c r="O185" s="1"/>
    </row>
    <row r="186" spans="1:15" ht="12.75" customHeight="1">
      <c r="A186" s="33">
        <v>176</v>
      </c>
      <c r="B186" s="53" t="s">
        <v>1065</v>
      </c>
      <c r="C186" s="31">
        <v>794.85</v>
      </c>
      <c r="D186" s="36">
        <v>800.68333333333339</v>
      </c>
      <c r="E186" s="36">
        <v>777.36666666666679</v>
      </c>
      <c r="F186" s="36">
        <v>759.88333333333344</v>
      </c>
      <c r="G186" s="36">
        <v>736.56666666666683</v>
      </c>
      <c r="H186" s="36">
        <v>818.16666666666674</v>
      </c>
      <c r="I186" s="36">
        <v>841.48333333333335</v>
      </c>
      <c r="J186" s="36">
        <v>858.9666666666667</v>
      </c>
      <c r="K186" s="31">
        <v>824</v>
      </c>
      <c r="L186" s="31">
        <v>783.2</v>
      </c>
      <c r="M186" s="31">
        <v>8.0894899999999996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2680.8</v>
      </c>
      <c r="D187" s="36">
        <v>2643.7666666666669</v>
      </c>
      <c r="E187" s="36">
        <v>2567.7333333333336</v>
      </c>
      <c r="F187" s="36">
        <v>2454.6666666666665</v>
      </c>
      <c r="G187" s="36">
        <v>2378.6333333333332</v>
      </c>
      <c r="H187" s="36">
        <v>2756.8333333333339</v>
      </c>
      <c r="I187" s="36">
        <v>2832.8666666666677</v>
      </c>
      <c r="J187" s="36">
        <v>2945.9333333333343</v>
      </c>
      <c r="K187" s="31">
        <v>2719.8</v>
      </c>
      <c r="L187" s="31">
        <v>2530.6999999999998</v>
      </c>
      <c r="M187" s="31">
        <v>1.65821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1230</v>
      </c>
      <c r="D188" s="36">
        <v>1231.0166666666667</v>
      </c>
      <c r="E188" s="36">
        <v>1221.8333333333333</v>
      </c>
      <c r="F188" s="36">
        <v>1213.6666666666665</v>
      </c>
      <c r="G188" s="36">
        <v>1204.4833333333331</v>
      </c>
      <c r="H188" s="36">
        <v>1239.1833333333334</v>
      </c>
      <c r="I188" s="36">
        <v>1248.3666666666668</v>
      </c>
      <c r="J188" s="36">
        <v>1256.5333333333335</v>
      </c>
      <c r="K188" s="31">
        <v>1240.2</v>
      </c>
      <c r="L188" s="31">
        <v>1222.8499999999999</v>
      </c>
      <c r="M188" s="31">
        <v>6.9070400000000003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805.55</v>
      </c>
      <c r="D189" s="36">
        <v>808.18333333333328</v>
      </c>
      <c r="E189" s="36">
        <v>797.46666666666658</v>
      </c>
      <c r="F189" s="36">
        <v>789.38333333333333</v>
      </c>
      <c r="G189" s="36">
        <v>778.66666666666663</v>
      </c>
      <c r="H189" s="36">
        <v>816.26666666666654</v>
      </c>
      <c r="I189" s="36">
        <v>826.98333333333323</v>
      </c>
      <c r="J189" s="36">
        <v>835.06666666666649</v>
      </c>
      <c r="K189" s="31">
        <v>818.9</v>
      </c>
      <c r="L189" s="31">
        <v>800.1</v>
      </c>
      <c r="M189" s="31">
        <v>0.78786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2280.15</v>
      </c>
      <c r="D190" s="36">
        <v>2286.0833333333335</v>
      </c>
      <c r="E190" s="36">
        <v>2264.0666666666671</v>
      </c>
      <c r="F190" s="36">
        <v>2247.9833333333336</v>
      </c>
      <c r="G190" s="36">
        <v>2225.9666666666672</v>
      </c>
      <c r="H190" s="36">
        <v>2302.166666666667</v>
      </c>
      <c r="I190" s="36">
        <v>2324.1833333333334</v>
      </c>
      <c r="J190" s="36">
        <v>2340.2666666666669</v>
      </c>
      <c r="K190" s="31">
        <v>2308.1</v>
      </c>
      <c r="L190" s="31">
        <v>2270</v>
      </c>
      <c r="M190" s="31">
        <v>3.7253099999999999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465.25</v>
      </c>
      <c r="D191" s="36">
        <v>465.83333333333331</v>
      </c>
      <c r="E191" s="36">
        <v>457.91666666666663</v>
      </c>
      <c r="F191" s="36">
        <v>450.58333333333331</v>
      </c>
      <c r="G191" s="36">
        <v>442.66666666666663</v>
      </c>
      <c r="H191" s="36">
        <v>473.16666666666663</v>
      </c>
      <c r="I191" s="36">
        <v>481.08333333333326</v>
      </c>
      <c r="J191" s="36">
        <v>488.41666666666663</v>
      </c>
      <c r="K191" s="31">
        <v>473.75</v>
      </c>
      <c r="L191" s="31">
        <v>458.5</v>
      </c>
      <c r="M191" s="31">
        <v>57.066760000000002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563.25</v>
      </c>
      <c r="D192" s="36">
        <v>567.86666666666667</v>
      </c>
      <c r="E192" s="36">
        <v>555.73333333333335</v>
      </c>
      <c r="F192" s="36">
        <v>548.2166666666667</v>
      </c>
      <c r="G192" s="36">
        <v>536.08333333333337</v>
      </c>
      <c r="H192" s="36">
        <v>575.38333333333333</v>
      </c>
      <c r="I192" s="36">
        <v>587.51666666666677</v>
      </c>
      <c r="J192" s="36">
        <v>595.0333333333333</v>
      </c>
      <c r="K192" s="31">
        <v>580</v>
      </c>
      <c r="L192" s="31">
        <v>560.35</v>
      </c>
      <c r="M192" s="31">
        <v>6.7565499999999998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2168.6</v>
      </c>
      <c r="D193" s="36">
        <v>2153.6</v>
      </c>
      <c r="E193" s="36">
        <v>2117.1999999999998</v>
      </c>
      <c r="F193" s="36">
        <v>2065.7999999999997</v>
      </c>
      <c r="G193" s="36">
        <v>2029.3999999999996</v>
      </c>
      <c r="H193" s="36">
        <v>2205</v>
      </c>
      <c r="I193" s="36">
        <v>2241.4000000000005</v>
      </c>
      <c r="J193" s="36">
        <v>2292.8000000000002</v>
      </c>
      <c r="K193" s="31">
        <v>2190</v>
      </c>
      <c r="L193" s="31">
        <v>2102.1999999999998</v>
      </c>
      <c r="M193" s="31">
        <v>11.67037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925.1</v>
      </c>
      <c r="D194" s="36">
        <v>936.7166666666667</v>
      </c>
      <c r="E194" s="36">
        <v>909.38333333333344</v>
      </c>
      <c r="F194" s="36">
        <v>893.66666666666674</v>
      </c>
      <c r="G194" s="36">
        <v>866.33333333333348</v>
      </c>
      <c r="H194" s="36">
        <v>952.43333333333339</v>
      </c>
      <c r="I194" s="36">
        <v>979.76666666666665</v>
      </c>
      <c r="J194" s="36">
        <v>995.48333333333335</v>
      </c>
      <c r="K194" s="31">
        <v>964.05</v>
      </c>
      <c r="L194" s="31">
        <v>921</v>
      </c>
      <c r="M194" s="31">
        <v>3.4987599999999999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2176.85</v>
      </c>
      <c r="D195" s="36">
        <v>2176.6</v>
      </c>
      <c r="E195" s="36">
        <v>2150.75</v>
      </c>
      <c r="F195" s="36">
        <v>2124.65</v>
      </c>
      <c r="G195" s="36">
        <v>2098.8000000000002</v>
      </c>
      <c r="H195" s="36">
        <v>2202.6999999999998</v>
      </c>
      <c r="I195" s="36">
        <v>2228.5499999999993</v>
      </c>
      <c r="J195" s="36">
        <v>2254.6499999999996</v>
      </c>
      <c r="K195" s="31">
        <v>2202.4499999999998</v>
      </c>
      <c r="L195" s="31">
        <v>2150.5</v>
      </c>
      <c r="M195" s="31">
        <v>0.39568999999999999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819.55</v>
      </c>
      <c r="D196" s="36">
        <v>813.94999999999993</v>
      </c>
      <c r="E196" s="36">
        <v>805.89999999999986</v>
      </c>
      <c r="F196" s="36">
        <v>792.24999999999989</v>
      </c>
      <c r="G196" s="36">
        <v>784.19999999999982</v>
      </c>
      <c r="H196" s="36">
        <v>827.59999999999991</v>
      </c>
      <c r="I196" s="36">
        <v>835.64999999999986</v>
      </c>
      <c r="J196" s="36">
        <v>849.3</v>
      </c>
      <c r="K196" s="31">
        <v>822</v>
      </c>
      <c r="L196" s="31">
        <v>800.3</v>
      </c>
      <c r="M196" s="31">
        <v>1.03087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364.1</v>
      </c>
      <c r="D197" s="36">
        <v>366</v>
      </c>
      <c r="E197" s="36">
        <v>361.05</v>
      </c>
      <c r="F197" s="36">
        <v>358</v>
      </c>
      <c r="G197" s="36">
        <v>353.05</v>
      </c>
      <c r="H197" s="36">
        <v>369.05</v>
      </c>
      <c r="I197" s="36">
        <v>374.00000000000006</v>
      </c>
      <c r="J197" s="36">
        <v>377.05</v>
      </c>
      <c r="K197" s="31">
        <v>370.95</v>
      </c>
      <c r="L197" s="31">
        <v>362.95</v>
      </c>
      <c r="M197" s="31">
        <v>2.9517799999999998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3484.75</v>
      </c>
      <c r="D198" s="36">
        <v>3489.65</v>
      </c>
      <c r="E198" s="36">
        <v>3455.1000000000004</v>
      </c>
      <c r="F198" s="36">
        <v>3425.4500000000003</v>
      </c>
      <c r="G198" s="36">
        <v>3390.9000000000005</v>
      </c>
      <c r="H198" s="36">
        <v>3519.3</v>
      </c>
      <c r="I198" s="36">
        <v>3553.8500000000004</v>
      </c>
      <c r="J198" s="36">
        <v>3583.5</v>
      </c>
      <c r="K198" s="31">
        <v>3524.2</v>
      </c>
      <c r="L198" s="31">
        <v>3460</v>
      </c>
      <c r="M198" s="31">
        <v>0.43425999999999998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551.29999999999995</v>
      </c>
      <c r="D199" s="36">
        <v>552.25</v>
      </c>
      <c r="E199" s="36">
        <v>539.04999999999995</v>
      </c>
      <c r="F199" s="36">
        <v>526.79999999999995</v>
      </c>
      <c r="G199" s="36">
        <v>513.59999999999991</v>
      </c>
      <c r="H199" s="36">
        <v>564.5</v>
      </c>
      <c r="I199" s="36">
        <v>577.70000000000005</v>
      </c>
      <c r="J199" s="36">
        <v>589.95000000000005</v>
      </c>
      <c r="K199" s="31">
        <v>565.45000000000005</v>
      </c>
      <c r="L199" s="31">
        <v>540</v>
      </c>
      <c r="M199" s="31">
        <v>19.426159999999999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674.3</v>
      </c>
      <c r="D200" s="36">
        <v>670.68333333333328</v>
      </c>
      <c r="E200" s="36">
        <v>664.36666666666656</v>
      </c>
      <c r="F200" s="36">
        <v>654.43333333333328</v>
      </c>
      <c r="G200" s="36">
        <v>648.11666666666656</v>
      </c>
      <c r="H200" s="36">
        <v>680.61666666666656</v>
      </c>
      <c r="I200" s="36">
        <v>686.93333333333339</v>
      </c>
      <c r="J200" s="36">
        <v>696.86666666666656</v>
      </c>
      <c r="K200" s="31">
        <v>677</v>
      </c>
      <c r="L200" s="31">
        <v>660.75</v>
      </c>
      <c r="M200" s="31">
        <v>9.1750299999999996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208.55</v>
      </c>
      <c r="D201" s="36">
        <v>208.35</v>
      </c>
      <c r="E201" s="36">
        <v>201.2</v>
      </c>
      <c r="F201" s="36">
        <v>193.85</v>
      </c>
      <c r="G201" s="36">
        <v>186.7</v>
      </c>
      <c r="H201" s="36">
        <v>215.7</v>
      </c>
      <c r="I201" s="36">
        <v>222.85000000000002</v>
      </c>
      <c r="J201" s="36">
        <v>230.2</v>
      </c>
      <c r="K201" s="31">
        <v>215.5</v>
      </c>
      <c r="L201" s="31">
        <v>201</v>
      </c>
      <c r="M201" s="31">
        <v>212.94333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240.05</v>
      </c>
      <c r="D202" s="36">
        <v>241.33333333333334</v>
      </c>
      <c r="E202" s="36">
        <v>237.76666666666668</v>
      </c>
      <c r="F202" s="36">
        <v>235.48333333333335</v>
      </c>
      <c r="G202" s="36">
        <v>231.91666666666669</v>
      </c>
      <c r="H202" s="36">
        <v>243.61666666666667</v>
      </c>
      <c r="I202" s="36">
        <v>247.18333333333334</v>
      </c>
      <c r="J202" s="36">
        <v>249.46666666666667</v>
      </c>
      <c r="K202" s="31">
        <v>244.9</v>
      </c>
      <c r="L202" s="31">
        <v>239.05</v>
      </c>
      <c r="M202" s="31">
        <v>29.966539999999998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371.05</v>
      </c>
      <c r="D203" s="36">
        <v>373.5</v>
      </c>
      <c r="E203" s="36">
        <v>366.45</v>
      </c>
      <c r="F203" s="36">
        <v>361.84999999999997</v>
      </c>
      <c r="G203" s="36">
        <v>354.79999999999995</v>
      </c>
      <c r="H203" s="36">
        <v>378.1</v>
      </c>
      <c r="I203" s="36">
        <v>385.15</v>
      </c>
      <c r="J203" s="36">
        <v>389.75000000000006</v>
      </c>
      <c r="K203" s="31">
        <v>380.55</v>
      </c>
      <c r="L203" s="31">
        <v>368.9</v>
      </c>
      <c r="M203" s="31">
        <v>11.452959999999999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1685.2</v>
      </c>
      <c r="D204" s="36">
        <v>1693.2666666666667</v>
      </c>
      <c r="E204" s="36">
        <v>1671.8833333333332</v>
      </c>
      <c r="F204" s="36">
        <v>1658.5666666666666</v>
      </c>
      <c r="G204" s="36">
        <v>1637.1833333333332</v>
      </c>
      <c r="H204" s="36">
        <v>1706.5833333333333</v>
      </c>
      <c r="I204" s="36">
        <v>1727.9666666666669</v>
      </c>
      <c r="J204" s="36">
        <v>1741.2833333333333</v>
      </c>
      <c r="K204" s="31">
        <v>1714.65</v>
      </c>
      <c r="L204" s="31">
        <v>1679.95</v>
      </c>
      <c r="M204" s="31">
        <v>1.5718799999999999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1675.25</v>
      </c>
      <c r="D205" s="36">
        <v>1672.6166666666668</v>
      </c>
      <c r="E205" s="36">
        <v>1662.2833333333335</v>
      </c>
      <c r="F205" s="36">
        <v>1649.3166666666668</v>
      </c>
      <c r="G205" s="36">
        <v>1638.9833333333336</v>
      </c>
      <c r="H205" s="36">
        <v>1685.5833333333335</v>
      </c>
      <c r="I205" s="36">
        <v>1695.9166666666665</v>
      </c>
      <c r="J205" s="36">
        <v>1708.8833333333334</v>
      </c>
      <c r="K205" s="31">
        <v>1682.95</v>
      </c>
      <c r="L205" s="31">
        <v>1659.65</v>
      </c>
      <c r="M205" s="31">
        <v>7.6262400000000001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3734.5</v>
      </c>
      <c r="D206" s="36">
        <v>3771.4166666666665</v>
      </c>
      <c r="E206" s="36">
        <v>3653.083333333333</v>
      </c>
      <c r="F206" s="36">
        <v>3571.6666666666665</v>
      </c>
      <c r="G206" s="36">
        <v>3453.333333333333</v>
      </c>
      <c r="H206" s="36">
        <v>3852.833333333333</v>
      </c>
      <c r="I206" s="36">
        <v>3971.1666666666661</v>
      </c>
      <c r="J206" s="36">
        <v>4052.583333333333</v>
      </c>
      <c r="K206" s="31">
        <v>3889.75</v>
      </c>
      <c r="L206" s="31">
        <v>3690</v>
      </c>
      <c r="M206" s="31">
        <v>10.620649999999999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1417.1</v>
      </c>
      <c r="D207" s="36">
        <v>1420.4333333333334</v>
      </c>
      <c r="E207" s="36">
        <v>1411.8666666666668</v>
      </c>
      <c r="F207" s="36">
        <v>1406.6333333333334</v>
      </c>
      <c r="G207" s="36">
        <v>1398.0666666666668</v>
      </c>
      <c r="H207" s="36">
        <v>1425.6666666666667</v>
      </c>
      <c r="I207" s="36">
        <v>1434.2333333333333</v>
      </c>
      <c r="J207" s="36">
        <v>1439.4666666666667</v>
      </c>
      <c r="K207" s="31">
        <v>1429</v>
      </c>
      <c r="L207" s="31">
        <v>1415.2</v>
      </c>
      <c r="M207" s="31">
        <v>172.25878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585.20000000000005</v>
      </c>
      <c r="D208" s="36">
        <v>587.9666666666667</v>
      </c>
      <c r="E208" s="36">
        <v>581.63333333333344</v>
      </c>
      <c r="F208" s="36">
        <v>578.06666666666672</v>
      </c>
      <c r="G208" s="36">
        <v>571.73333333333346</v>
      </c>
      <c r="H208" s="36">
        <v>591.53333333333342</v>
      </c>
      <c r="I208" s="36">
        <v>597.86666666666667</v>
      </c>
      <c r="J208" s="36">
        <v>601.43333333333339</v>
      </c>
      <c r="K208" s="31">
        <v>594.29999999999995</v>
      </c>
      <c r="L208" s="31">
        <v>584.4</v>
      </c>
      <c r="M208" s="31">
        <v>27.85107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107.3</v>
      </c>
      <c r="D209" s="36">
        <v>105.88333333333333</v>
      </c>
      <c r="E209" s="36">
        <v>101.06666666666665</v>
      </c>
      <c r="F209" s="36">
        <v>94.833333333333329</v>
      </c>
      <c r="G209" s="36">
        <v>90.016666666666652</v>
      </c>
      <c r="H209" s="36">
        <v>112.11666666666665</v>
      </c>
      <c r="I209" s="36">
        <v>116.93333333333331</v>
      </c>
      <c r="J209" s="36">
        <v>123.16666666666664</v>
      </c>
      <c r="K209" s="31">
        <v>110.7</v>
      </c>
      <c r="L209" s="31">
        <v>99.65</v>
      </c>
      <c r="M209" s="31">
        <v>755.41678999999999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513.85</v>
      </c>
      <c r="D210" s="36">
        <v>515.23333333333323</v>
      </c>
      <c r="E210" s="36">
        <v>510.71666666666647</v>
      </c>
      <c r="F210" s="36">
        <v>507.58333333333326</v>
      </c>
      <c r="G210" s="36">
        <v>503.06666666666649</v>
      </c>
      <c r="H210" s="36">
        <v>518.36666666666645</v>
      </c>
      <c r="I210" s="36">
        <v>522.8833333333331</v>
      </c>
      <c r="J210" s="36">
        <v>526.01666666666642</v>
      </c>
      <c r="K210" s="31">
        <v>519.75</v>
      </c>
      <c r="L210" s="31">
        <v>512.1</v>
      </c>
      <c r="M210" s="31">
        <v>0.41969000000000001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838.4</v>
      </c>
      <c r="D211" s="36">
        <v>839.4666666666667</v>
      </c>
      <c r="E211" s="36">
        <v>832.93333333333339</v>
      </c>
      <c r="F211" s="36">
        <v>827.4666666666667</v>
      </c>
      <c r="G211" s="36">
        <v>820.93333333333339</v>
      </c>
      <c r="H211" s="36">
        <v>844.93333333333339</v>
      </c>
      <c r="I211" s="36">
        <v>851.4666666666667</v>
      </c>
      <c r="J211" s="36">
        <v>856.93333333333339</v>
      </c>
      <c r="K211" s="31">
        <v>846</v>
      </c>
      <c r="L211" s="31">
        <v>834</v>
      </c>
      <c r="M211" s="31">
        <v>2.2104200000000001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1410.55</v>
      </c>
      <c r="D212" s="36">
        <v>1408.55</v>
      </c>
      <c r="E212" s="36">
        <v>1394.6</v>
      </c>
      <c r="F212" s="36">
        <v>1378.6499999999999</v>
      </c>
      <c r="G212" s="36">
        <v>1364.6999999999998</v>
      </c>
      <c r="H212" s="36">
        <v>1424.5</v>
      </c>
      <c r="I212" s="36">
        <v>1438.4500000000003</v>
      </c>
      <c r="J212" s="36">
        <v>1454.4</v>
      </c>
      <c r="K212" s="31">
        <v>1422.5</v>
      </c>
      <c r="L212" s="31">
        <v>1392.6</v>
      </c>
      <c r="M212" s="31">
        <v>14.12922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4852.6000000000004</v>
      </c>
      <c r="D213" s="36">
        <v>4880.1500000000005</v>
      </c>
      <c r="E213" s="36">
        <v>4816.3000000000011</v>
      </c>
      <c r="F213" s="36">
        <v>4780.0000000000009</v>
      </c>
      <c r="G213" s="36">
        <v>4716.1500000000015</v>
      </c>
      <c r="H213" s="36">
        <v>4916.4500000000007</v>
      </c>
      <c r="I213" s="36">
        <v>4980.3000000000011</v>
      </c>
      <c r="J213" s="36">
        <v>5016.6000000000004</v>
      </c>
      <c r="K213" s="31">
        <v>4944</v>
      </c>
      <c r="L213" s="31">
        <v>4843.8500000000004</v>
      </c>
      <c r="M213" s="31">
        <v>5.2429399999999999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512.29999999999995</v>
      </c>
      <c r="D214" s="36">
        <v>514.33333333333326</v>
      </c>
      <c r="E214" s="36">
        <v>509.76666666666654</v>
      </c>
      <c r="F214" s="36">
        <v>507.23333333333329</v>
      </c>
      <c r="G214" s="36">
        <v>502.66666666666657</v>
      </c>
      <c r="H214" s="36">
        <v>516.86666666666656</v>
      </c>
      <c r="I214" s="36">
        <v>521.43333333333317</v>
      </c>
      <c r="J214" s="36">
        <v>523.96666666666647</v>
      </c>
      <c r="K214" s="31">
        <v>518.9</v>
      </c>
      <c r="L214" s="31">
        <v>511.8</v>
      </c>
      <c r="M214" s="31">
        <v>55.805970000000002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3021.75</v>
      </c>
      <c r="D215" s="36">
        <v>3050.8333333333335</v>
      </c>
      <c r="E215" s="36">
        <v>2987.7666666666669</v>
      </c>
      <c r="F215" s="36">
        <v>2953.7833333333333</v>
      </c>
      <c r="G215" s="36">
        <v>2890.7166666666667</v>
      </c>
      <c r="H215" s="36">
        <v>3084.8166666666671</v>
      </c>
      <c r="I215" s="36">
        <v>3147.8833333333337</v>
      </c>
      <c r="J215" s="36">
        <v>3181.8666666666672</v>
      </c>
      <c r="K215" s="31">
        <v>3113.9</v>
      </c>
      <c r="L215" s="31">
        <v>3016.85</v>
      </c>
      <c r="M215" s="31">
        <v>16.15343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255.05</v>
      </c>
      <c r="D216" s="36">
        <v>257.68333333333334</v>
      </c>
      <c r="E216" s="36">
        <v>251.56666666666666</v>
      </c>
      <c r="F216" s="36">
        <v>248.08333333333331</v>
      </c>
      <c r="G216" s="36">
        <v>241.96666666666664</v>
      </c>
      <c r="H216" s="36">
        <v>261.16666666666669</v>
      </c>
      <c r="I216" s="36">
        <v>267.28333333333336</v>
      </c>
      <c r="J216" s="36">
        <v>270.76666666666671</v>
      </c>
      <c r="K216" s="31">
        <v>263.8</v>
      </c>
      <c r="L216" s="31">
        <v>254.2</v>
      </c>
      <c r="M216" s="31">
        <v>44.008150000000001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554.70000000000005</v>
      </c>
      <c r="D217" s="36">
        <v>558.95000000000005</v>
      </c>
      <c r="E217" s="36">
        <v>548.30000000000007</v>
      </c>
      <c r="F217" s="36">
        <v>541.9</v>
      </c>
      <c r="G217" s="36">
        <v>531.25</v>
      </c>
      <c r="H217" s="36">
        <v>565.35000000000014</v>
      </c>
      <c r="I217" s="36">
        <v>576.00000000000023</v>
      </c>
      <c r="J217" s="36">
        <v>582.4000000000002</v>
      </c>
      <c r="K217" s="31">
        <v>569.6</v>
      </c>
      <c r="L217" s="31">
        <v>552.54999999999995</v>
      </c>
      <c r="M217" s="31">
        <v>101.34836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2387.15</v>
      </c>
      <c r="D218" s="36">
        <v>2385.3000000000002</v>
      </c>
      <c r="E218" s="36">
        <v>2375.6500000000005</v>
      </c>
      <c r="F218" s="36">
        <v>2364.1500000000005</v>
      </c>
      <c r="G218" s="36">
        <v>2354.5000000000009</v>
      </c>
      <c r="H218" s="36">
        <v>2396.8000000000002</v>
      </c>
      <c r="I218" s="36">
        <v>2406.4499999999998</v>
      </c>
      <c r="J218" s="36">
        <v>2417.9499999999998</v>
      </c>
      <c r="K218" s="31">
        <v>2394.9499999999998</v>
      </c>
      <c r="L218" s="31">
        <v>2373.8000000000002</v>
      </c>
      <c r="M218" s="31">
        <v>5.7668299999999997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311.10000000000002</v>
      </c>
      <c r="D219" s="36">
        <v>312.16666666666669</v>
      </c>
      <c r="E219" s="36">
        <v>309.43333333333339</v>
      </c>
      <c r="F219" s="36">
        <v>307.76666666666671</v>
      </c>
      <c r="G219" s="36">
        <v>305.03333333333342</v>
      </c>
      <c r="H219" s="36">
        <v>313.83333333333337</v>
      </c>
      <c r="I219" s="36">
        <v>316.56666666666661</v>
      </c>
      <c r="J219" s="36">
        <v>318.23333333333335</v>
      </c>
      <c r="K219" s="31">
        <v>314.89999999999998</v>
      </c>
      <c r="L219" s="31">
        <v>310.5</v>
      </c>
      <c r="M219" s="31">
        <v>2.78687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6213.6</v>
      </c>
      <c r="D220" s="36">
        <v>6146.6833333333334</v>
      </c>
      <c r="E220" s="36">
        <v>6043.3666666666668</v>
      </c>
      <c r="F220" s="36">
        <v>5873.1333333333332</v>
      </c>
      <c r="G220" s="36">
        <v>5769.8166666666666</v>
      </c>
      <c r="H220" s="36">
        <v>6316.916666666667</v>
      </c>
      <c r="I220" s="36">
        <v>6420.2333333333345</v>
      </c>
      <c r="J220" s="36">
        <v>6590.4666666666672</v>
      </c>
      <c r="K220" s="31">
        <v>6250</v>
      </c>
      <c r="L220" s="31">
        <v>5976.45</v>
      </c>
      <c r="M220" s="31">
        <v>0.41744999999999999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882.9</v>
      </c>
      <c r="D221" s="36">
        <v>901.30000000000007</v>
      </c>
      <c r="E221" s="36">
        <v>857.60000000000014</v>
      </c>
      <c r="F221" s="36">
        <v>832.30000000000007</v>
      </c>
      <c r="G221" s="36">
        <v>788.60000000000014</v>
      </c>
      <c r="H221" s="36">
        <v>926.60000000000014</v>
      </c>
      <c r="I221" s="36">
        <v>970.30000000000018</v>
      </c>
      <c r="J221" s="36">
        <v>995.60000000000014</v>
      </c>
      <c r="K221" s="31">
        <v>945</v>
      </c>
      <c r="L221" s="31">
        <v>876</v>
      </c>
      <c r="M221" s="31">
        <v>4.8357999999999999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37964.699999999997</v>
      </c>
      <c r="D222" s="36">
        <v>38104.6</v>
      </c>
      <c r="E222" s="36">
        <v>37640.699999999997</v>
      </c>
      <c r="F222" s="36">
        <v>37316.699999999997</v>
      </c>
      <c r="G222" s="36">
        <v>36852.799999999996</v>
      </c>
      <c r="H222" s="36">
        <v>38428.6</v>
      </c>
      <c r="I222" s="36">
        <v>38892.500000000007</v>
      </c>
      <c r="J222" s="36">
        <v>39216.5</v>
      </c>
      <c r="K222" s="31">
        <v>38568.5</v>
      </c>
      <c r="L222" s="31">
        <v>37780.6</v>
      </c>
      <c r="M222" s="31">
        <v>5.6550000000000003E-2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193.1</v>
      </c>
      <c r="D223" s="36">
        <v>194.81666666666669</v>
      </c>
      <c r="E223" s="36">
        <v>190.03333333333339</v>
      </c>
      <c r="F223" s="36">
        <v>186.9666666666667</v>
      </c>
      <c r="G223" s="36">
        <v>182.18333333333339</v>
      </c>
      <c r="H223" s="36">
        <v>197.88333333333338</v>
      </c>
      <c r="I223" s="36">
        <v>202.66666666666669</v>
      </c>
      <c r="J223" s="36">
        <v>205.73333333333338</v>
      </c>
      <c r="K223" s="31">
        <v>199.6</v>
      </c>
      <c r="L223" s="31">
        <v>191.75</v>
      </c>
      <c r="M223" s="31">
        <v>120.8669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1043.75</v>
      </c>
      <c r="D224" s="36">
        <v>1037.7</v>
      </c>
      <c r="E224" s="36">
        <v>1029.4000000000001</v>
      </c>
      <c r="F224" s="36">
        <v>1015.0500000000001</v>
      </c>
      <c r="G224" s="36">
        <v>1006.7500000000001</v>
      </c>
      <c r="H224" s="36">
        <v>1052.0500000000002</v>
      </c>
      <c r="I224" s="36">
        <v>1060.3499999999999</v>
      </c>
      <c r="J224" s="36">
        <v>1074.7</v>
      </c>
      <c r="K224" s="31">
        <v>1046</v>
      </c>
      <c r="L224" s="31">
        <v>1023.35</v>
      </c>
      <c r="M224" s="31">
        <v>93.882549999999995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1642.95</v>
      </c>
      <c r="D225" s="36">
        <v>1642.5833333333333</v>
      </c>
      <c r="E225" s="36">
        <v>1635.4166666666665</v>
      </c>
      <c r="F225" s="36">
        <v>1627.8833333333332</v>
      </c>
      <c r="G225" s="36">
        <v>1620.7166666666665</v>
      </c>
      <c r="H225" s="36">
        <v>1650.1166666666666</v>
      </c>
      <c r="I225" s="36">
        <v>1657.2833333333331</v>
      </c>
      <c r="J225" s="36">
        <v>1664.8166666666666</v>
      </c>
      <c r="K225" s="31">
        <v>1649.75</v>
      </c>
      <c r="L225" s="31">
        <v>1635.05</v>
      </c>
      <c r="M225" s="31">
        <v>6.6129600000000002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514.70000000000005</v>
      </c>
      <c r="D226" s="36">
        <v>513.75</v>
      </c>
      <c r="E226" s="36">
        <v>509.95000000000005</v>
      </c>
      <c r="F226" s="36">
        <v>505.20000000000005</v>
      </c>
      <c r="G226" s="36">
        <v>501.40000000000009</v>
      </c>
      <c r="H226" s="36">
        <v>518.5</v>
      </c>
      <c r="I226" s="36">
        <v>522.29999999999995</v>
      </c>
      <c r="J226" s="36">
        <v>527.04999999999995</v>
      </c>
      <c r="K226" s="31">
        <v>517.54999999999995</v>
      </c>
      <c r="L226" s="31">
        <v>509</v>
      </c>
      <c r="M226" s="31">
        <v>9.1245499999999993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785.3</v>
      </c>
      <c r="D227" s="36">
        <v>793</v>
      </c>
      <c r="E227" s="36">
        <v>776.75</v>
      </c>
      <c r="F227" s="36">
        <v>768.2</v>
      </c>
      <c r="G227" s="36">
        <v>751.95</v>
      </c>
      <c r="H227" s="36">
        <v>801.55</v>
      </c>
      <c r="I227" s="36">
        <v>817.8</v>
      </c>
      <c r="J227" s="36">
        <v>826.34999999999991</v>
      </c>
      <c r="K227" s="31">
        <v>809.25</v>
      </c>
      <c r="L227" s="31">
        <v>784.45</v>
      </c>
      <c r="M227" s="31">
        <v>14.111230000000001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91.35</v>
      </c>
      <c r="D228" s="36">
        <v>91.783333333333346</v>
      </c>
      <c r="E228" s="36">
        <v>90.466666666666697</v>
      </c>
      <c r="F228" s="36">
        <v>89.583333333333357</v>
      </c>
      <c r="G228" s="36">
        <v>88.266666666666708</v>
      </c>
      <c r="H228" s="36">
        <v>92.666666666666686</v>
      </c>
      <c r="I228" s="36">
        <v>93.98333333333332</v>
      </c>
      <c r="J228" s="36">
        <v>94.866666666666674</v>
      </c>
      <c r="K228" s="31">
        <v>93.1</v>
      </c>
      <c r="L228" s="31">
        <v>90.9</v>
      </c>
      <c r="M228" s="31">
        <v>150.23996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82.15</v>
      </c>
      <c r="D229" s="36">
        <v>82.45</v>
      </c>
      <c r="E229" s="36">
        <v>81.7</v>
      </c>
      <c r="F229" s="36">
        <v>81.25</v>
      </c>
      <c r="G229" s="36">
        <v>80.5</v>
      </c>
      <c r="H229" s="36">
        <v>82.9</v>
      </c>
      <c r="I229" s="36">
        <v>83.65</v>
      </c>
      <c r="J229" s="36">
        <v>84.100000000000009</v>
      </c>
      <c r="K229" s="31">
        <v>83.2</v>
      </c>
      <c r="L229" s="31">
        <v>82</v>
      </c>
      <c r="M229" s="31">
        <v>181.66231999999999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117.1</v>
      </c>
      <c r="D230" s="36">
        <v>117.66666666666667</v>
      </c>
      <c r="E230" s="36">
        <v>116.38333333333334</v>
      </c>
      <c r="F230" s="36">
        <v>115.66666666666667</v>
      </c>
      <c r="G230" s="36">
        <v>114.38333333333334</v>
      </c>
      <c r="H230" s="36">
        <v>118.38333333333334</v>
      </c>
      <c r="I230" s="36">
        <v>119.66666666666667</v>
      </c>
      <c r="J230" s="36">
        <v>120.38333333333334</v>
      </c>
      <c r="K230" s="31">
        <v>118.95</v>
      </c>
      <c r="L230" s="31">
        <v>116.95</v>
      </c>
      <c r="M230" s="31">
        <v>28.60622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613.75</v>
      </c>
      <c r="D231" s="36">
        <v>611.13333333333333</v>
      </c>
      <c r="E231" s="36">
        <v>603.31666666666661</v>
      </c>
      <c r="F231" s="36">
        <v>592.88333333333333</v>
      </c>
      <c r="G231" s="36">
        <v>585.06666666666661</v>
      </c>
      <c r="H231" s="36">
        <v>621.56666666666661</v>
      </c>
      <c r="I231" s="36">
        <v>629.38333333333344</v>
      </c>
      <c r="J231" s="36">
        <v>639.81666666666661</v>
      </c>
      <c r="K231" s="31">
        <v>618.95000000000005</v>
      </c>
      <c r="L231" s="31">
        <v>600.70000000000005</v>
      </c>
      <c r="M231" s="31">
        <v>4.2006100000000002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66.5</v>
      </c>
      <c r="D232" s="36">
        <v>66.916666666666671</v>
      </c>
      <c r="E232" s="36">
        <v>65.88333333333334</v>
      </c>
      <c r="F232" s="36">
        <v>65.266666666666666</v>
      </c>
      <c r="G232" s="36">
        <v>64.233333333333334</v>
      </c>
      <c r="H232" s="36">
        <v>67.533333333333346</v>
      </c>
      <c r="I232" s="36">
        <v>68.566666666666677</v>
      </c>
      <c r="J232" s="36">
        <v>69.183333333333351</v>
      </c>
      <c r="K232" s="31">
        <v>67.95</v>
      </c>
      <c r="L232" s="31">
        <v>66.3</v>
      </c>
      <c r="M232" s="31">
        <v>79.052530000000004</v>
      </c>
      <c r="N232" s="1"/>
      <c r="O232" s="1"/>
    </row>
    <row r="233" spans="1:15" ht="12.75" customHeight="1">
      <c r="A233" s="33">
        <v>223</v>
      </c>
      <c r="B233" s="53" t="s">
        <v>816</v>
      </c>
      <c r="C233" s="31">
        <v>231.35</v>
      </c>
      <c r="D233" s="36">
        <v>232.6</v>
      </c>
      <c r="E233" s="36">
        <v>225</v>
      </c>
      <c r="F233" s="36">
        <v>218.65</v>
      </c>
      <c r="G233" s="36">
        <v>211.05</v>
      </c>
      <c r="H233" s="36">
        <v>238.95</v>
      </c>
      <c r="I233" s="36">
        <v>246.54999999999995</v>
      </c>
      <c r="J233" s="36">
        <v>252.89999999999998</v>
      </c>
      <c r="K233" s="31">
        <v>240.2</v>
      </c>
      <c r="L233" s="31">
        <v>226.25</v>
      </c>
      <c r="M233" s="31">
        <v>244.36698000000001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409.25</v>
      </c>
      <c r="D234" s="36">
        <v>408.86666666666662</v>
      </c>
      <c r="E234" s="36">
        <v>404.98333333333323</v>
      </c>
      <c r="F234" s="36">
        <v>400.71666666666664</v>
      </c>
      <c r="G234" s="36">
        <v>396.83333333333326</v>
      </c>
      <c r="H234" s="36">
        <v>413.13333333333321</v>
      </c>
      <c r="I234" s="36">
        <v>417.01666666666654</v>
      </c>
      <c r="J234" s="36">
        <v>421.28333333333319</v>
      </c>
      <c r="K234" s="31">
        <v>412.75</v>
      </c>
      <c r="L234" s="31">
        <v>404.6</v>
      </c>
      <c r="M234" s="31">
        <v>169.49793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327.25</v>
      </c>
      <c r="D235" s="36">
        <v>326.63333333333338</v>
      </c>
      <c r="E235" s="36">
        <v>318.41666666666674</v>
      </c>
      <c r="F235" s="36">
        <v>309.58333333333337</v>
      </c>
      <c r="G235" s="36">
        <v>301.36666666666673</v>
      </c>
      <c r="H235" s="36">
        <v>335.46666666666675</v>
      </c>
      <c r="I235" s="36">
        <v>343.68333333333334</v>
      </c>
      <c r="J235" s="36">
        <v>352.51666666666677</v>
      </c>
      <c r="K235" s="31">
        <v>334.85</v>
      </c>
      <c r="L235" s="31">
        <v>317.8</v>
      </c>
      <c r="M235" s="31">
        <v>42.538220000000003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241.3</v>
      </c>
      <c r="D236" s="36">
        <v>241.66666666666666</v>
      </c>
      <c r="E236" s="36">
        <v>239.18333333333331</v>
      </c>
      <c r="F236" s="36">
        <v>237.06666666666666</v>
      </c>
      <c r="G236" s="36">
        <v>234.58333333333331</v>
      </c>
      <c r="H236" s="36">
        <v>243.7833333333333</v>
      </c>
      <c r="I236" s="36">
        <v>246.26666666666665</v>
      </c>
      <c r="J236" s="36">
        <v>248.3833333333333</v>
      </c>
      <c r="K236" s="31">
        <v>244.15</v>
      </c>
      <c r="L236" s="31">
        <v>239.55</v>
      </c>
      <c r="M236" s="31">
        <v>16.121580000000002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187.9</v>
      </c>
      <c r="D237" s="36">
        <v>189.21666666666667</v>
      </c>
      <c r="E237" s="36">
        <v>186.18333333333334</v>
      </c>
      <c r="F237" s="36">
        <v>184.46666666666667</v>
      </c>
      <c r="G237" s="36">
        <v>181.43333333333334</v>
      </c>
      <c r="H237" s="36">
        <v>190.93333333333334</v>
      </c>
      <c r="I237" s="36">
        <v>193.9666666666667</v>
      </c>
      <c r="J237" s="36">
        <v>195.68333333333334</v>
      </c>
      <c r="K237" s="31">
        <v>192.25</v>
      </c>
      <c r="L237" s="31">
        <v>187.5</v>
      </c>
      <c r="M237" s="31">
        <v>75.770799999999994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2778</v>
      </c>
      <c r="D238" s="36">
        <v>2780.2166666666667</v>
      </c>
      <c r="E238" s="36">
        <v>2755.4333333333334</v>
      </c>
      <c r="F238" s="36">
        <v>2732.8666666666668</v>
      </c>
      <c r="G238" s="36">
        <v>2708.0833333333335</v>
      </c>
      <c r="H238" s="36">
        <v>2802.7833333333333</v>
      </c>
      <c r="I238" s="36">
        <v>2827.5666666666671</v>
      </c>
      <c r="J238" s="36">
        <v>2850.1333333333332</v>
      </c>
      <c r="K238" s="31">
        <v>2805</v>
      </c>
      <c r="L238" s="31">
        <v>2757.65</v>
      </c>
      <c r="M238" s="31">
        <v>3.6429900000000002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543.20000000000005</v>
      </c>
      <c r="D239" s="36">
        <v>536.73333333333335</v>
      </c>
      <c r="E239" s="36">
        <v>527.9666666666667</v>
      </c>
      <c r="F239" s="36">
        <v>512.73333333333335</v>
      </c>
      <c r="G239" s="36">
        <v>503.9666666666667</v>
      </c>
      <c r="H239" s="36">
        <v>551.9666666666667</v>
      </c>
      <c r="I239" s="36">
        <v>560.73333333333335</v>
      </c>
      <c r="J239" s="36">
        <v>575.9666666666667</v>
      </c>
      <c r="K239" s="31">
        <v>545.5</v>
      </c>
      <c r="L239" s="31">
        <v>521.5</v>
      </c>
      <c r="M239" s="31">
        <v>23.087990000000001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145.75</v>
      </c>
      <c r="D240" s="36">
        <v>145.98333333333335</v>
      </c>
      <c r="E240" s="36">
        <v>145.1166666666667</v>
      </c>
      <c r="F240" s="36">
        <v>144.48333333333335</v>
      </c>
      <c r="G240" s="36">
        <v>143.6166666666667</v>
      </c>
      <c r="H240" s="36">
        <v>146.6166666666667</v>
      </c>
      <c r="I240" s="36">
        <v>147.48333333333338</v>
      </c>
      <c r="J240" s="36">
        <v>148.1166666666667</v>
      </c>
      <c r="K240" s="31">
        <v>146.85</v>
      </c>
      <c r="L240" s="31">
        <v>145.35</v>
      </c>
      <c r="M240" s="31">
        <v>42.776670000000003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542.45000000000005</v>
      </c>
      <c r="D241" s="36">
        <v>540.7166666666667</v>
      </c>
      <c r="E241" s="36">
        <v>536.83333333333337</v>
      </c>
      <c r="F241" s="36">
        <v>531.2166666666667</v>
      </c>
      <c r="G241" s="36">
        <v>527.33333333333337</v>
      </c>
      <c r="H241" s="36">
        <v>546.33333333333337</v>
      </c>
      <c r="I241" s="36">
        <v>550.21666666666658</v>
      </c>
      <c r="J241" s="36">
        <v>555.83333333333337</v>
      </c>
      <c r="K241" s="31">
        <v>544.6</v>
      </c>
      <c r="L241" s="31">
        <v>535.1</v>
      </c>
      <c r="M241" s="31">
        <v>26.103079999999999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188.5</v>
      </c>
      <c r="D242" s="36">
        <v>188.6</v>
      </c>
      <c r="E242" s="36">
        <v>186.29999999999998</v>
      </c>
      <c r="F242" s="36">
        <v>184.1</v>
      </c>
      <c r="G242" s="36">
        <v>181.79999999999998</v>
      </c>
      <c r="H242" s="36">
        <v>190.79999999999998</v>
      </c>
      <c r="I242" s="36">
        <v>193.1</v>
      </c>
      <c r="J242" s="36">
        <v>195.29999999999998</v>
      </c>
      <c r="K242" s="31">
        <v>190.9</v>
      </c>
      <c r="L242" s="31">
        <v>186.4</v>
      </c>
      <c r="M242" s="31">
        <v>306.64067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70.3</v>
      </c>
      <c r="D243" s="36">
        <v>70.100000000000009</v>
      </c>
      <c r="E243" s="36">
        <v>67.750000000000014</v>
      </c>
      <c r="F243" s="36">
        <v>65.2</v>
      </c>
      <c r="G243" s="36">
        <v>62.850000000000009</v>
      </c>
      <c r="H243" s="36">
        <v>72.65000000000002</v>
      </c>
      <c r="I243" s="36">
        <v>75.000000000000014</v>
      </c>
      <c r="J243" s="36">
        <v>77.550000000000026</v>
      </c>
      <c r="K243" s="31">
        <v>72.45</v>
      </c>
      <c r="L243" s="31">
        <v>67.55</v>
      </c>
      <c r="M243" s="31">
        <v>333.11811999999998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946.95</v>
      </c>
      <c r="D244" s="36">
        <v>947.75</v>
      </c>
      <c r="E244" s="36">
        <v>938.75</v>
      </c>
      <c r="F244" s="36">
        <v>930.55</v>
      </c>
      <c r="G244" s="36">
        <v>921.55</v>
      </c>
      <c r="H244" s="36">
        <v>955.95</v>
      </c>
      <c r="I244" s="36">
        <v>964.95</v>
      </c>
      <c r="J244" s="36">
        <v>973.15000000000009</v>
      </c>
      <c r="K244" s="31">
        <v>956.75</v>
      </c>
      <c r="L244" s="31">
        <v>939.55</v>
      </c>
      <c r="M244" s="31">
        <v>20.63916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158.65</v>
      </c>
      <c r="D245" s="36">
        <v>159.11666666666667</v>
      </c>
      <c r="E245" s="36">
        <v>153.88333333333335</v>
      </c>
      <c r="F245" s="36">
        <v>149.11666666666667</v>
      </c>
      <c r="G245" s="36">
        <v>143.88333333333335</v>
      </c>
      <c r="H245" s="36">
        <v>163.88333333333335</v>
      </c>
      <c r="I245" s="36">
        <v>169.1166666666667</v>
      </c>
      <c r="J245" s="36">
        <v>173.88333333333335</v>
      </c>
      <c r="K245" s="31">
        <v>164.35</v>
      </c>
      <c r="L245" s="31">
        <v>154.35</v>
      </c>
      <c r="M245" s="31">
        <v>874.23359000000005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1511.8</v>
      </c>
      <c r="D246" s="36">
        <v>1507.9666666666665</v>
      </c>
      <c r="E246" s="36">
        <v>1498.9333333333329</v>
      </c>
      <c r="F246" s="36">
        <v>1486.0666666666664</v>
      </c>
      <c r="G246" s="36">
        <v>1477.0333333333328</v>
      </c>
      <c r="H246" s="36">
        <v>1520.833333333333</v>
      </c>
      <c r="I246" s="36">
        <v>1529.8666666666663</v>
      </c>
      <c r="J246" s="36">
        <v>1542.7333333333331</v>
      </c>
      <c r="K246" s="31">
        <v>1517</v>
      </c>
      <c r="L246" s="31">
        <v>1495.1</v>
      </c>
      <c r="M246" s="31">
        <v>0.59787000000000001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439.7</v>
      </c>
      <c r="D247" s="36">
        <v>440.51666666666671</v>
      </c>
      <c r="E247" s="36">
        <v>437.03333333333342</v>
      </c>
      <c r="F247" s="36">
        <v>434.36666666666673</v>
      </c>
      <c r="G247" s="36">
        <v>430.88333333333344</v>
      </c>
      <c r="H247" s="36">
        <v>443.18333333333339</v>
      </c>
      <c r="I247" s="36">
        <v>446.66666666666663</v>
      </c>
      <c r="J247" s="36">
        <v>449.33333333333337</v>
      </c>
      <c r="K247" s="31">
        <v>444</v>
      </c>
      <c r="L247" s="31">
        <v>437.85</v>
      </c>
      <c r="M247" s="31">
        <v>10.56171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223.2</v>
      </c>
      <c r="D248" s="36">
        <v>223.93333333333331</v>
      </c>
      <c r="E248" s="36">
        <v>219.86666666666662</v>
      </c>
      <c r="F248" s="36">
        <v>216.5333333333333</v>
      </c>
      <c r="G248" s="36">
        <v>212.46666666666661</v>
      </c>
      <c r="H248" s="36">
        <v>227.26666666666662</v>
      </c>
      <c r="I248" s="36">
        <v>231.33333333333329</v>
      </c>
      <c r="J248" s="36">
        <v>234.66666666666663</v>
      </c>
      <c r="K248" s="31">
        <v>228</v>
      </c>
      <c r="L248" s="31">
        <v>220.6</v>
      </c>
      <c r="M248" s="31">
        <v>143.59432000000001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1483.6</v>
      </c>
      <c r="D249" s="36">
        <v>1487.8</v>
      </c>
      <c r="E249" s="36">
        <v>1472.8</v>
      </c>
      <c r="F249" s="36">
        <v>1462</v>
      </c>
      <c r="G249" s="36">
        <v>1447</v>
      </c>
      <c r="H249" s="36">
        <v>1498.6</v>
      </c>
      <c r="I249" s="36">
        <v>1513.6</v>
      </c>
      <c r="J249" s="36">
        <v>1524.3999999999999</v>
      </c>
      <c r="K249" s="31">
        <v>1502.8</v>
      </c>
      <c r="L249" s="31">
        <v>1477</v>
      </c>
      <c r="M249" s="31">
        <v>12.09609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35.549999999999997</v>
      </c>
      <c r="D250" s="36">
        <v>35.633333333333333</v>
      </c>
      <c r="E250" s="36">
        <v>34.716666666666669</v>
      </c>
      <c r="F250" s="36">
        <v>33.883333333333333</v>
      </c>
      <c r="G250" s="36">
        <v>32.966666666666669</v>
      </c>
      <c r="H250" s="36">
        <v>36.466666666666669</v>
      </c>
      <c r="I250" s="36">
        <v>37.38333333333334</v>
      </c>
      <c r="J250" s="36">
        <v>38.216666666666669</v>
      </c>
      <c r="K250" s="31">
        <v>36.549999999999997</v>
      </c>
      <c r="L250" s="31">
        <v>34.799999999999997</v>
      </c>
      <c r="M250" s="31">
        <v>301.01242000000002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5338.45</v>
      </c>
      <c r="D251" s="36">
        <v>5312.8166666666666</v>
      </c>
      <c r="E251" s="36">
        <v>5245.6333333333332</v>
      </c>
      <c r="F251" s="36">
        <v>5152.8166666666666</v>
      </c>
      <c r="G251" s="36">
        <v>5085.6333333333332</v>
      </c>
      <c r="H251" s="36">
        <v>5405.6333333333332</v>
      </c>
      <c r="I251" s="36">
        <v>5472.8166666666657</v>
      </c>
      <c r="J251" s="36">
        <v>5565.6333333333332</v>
      </c>
      <c r="K251" s="31">
        <v>5380</v>
      </c>
      <c r="L251" s="31">
        <v>5220</v>
      </c>
      <c r="M251" s="31">
        <v>2.5808599999999999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1699.75</v>
      </c>
      <c r="D252" s="36">
        <v>1699.6499999999999</v>
      </c>
      <c r="E252" s="36">
        <v>1687.7999999999997</v>
      </c>
      <c r="F252" s="36">
        <v>1675.85</v>
      </c>
      <c r="G252" s="36">
        <v>1663.9999999999998</v>
      </c>
      <c r="H252" s="36">
        <v>1711.5999999999997</v>
      </c>
      <c r="I252" s="36">
        <v>1723.4499999999996</v>
      </c>
      <c r="J252" s="36">
        <v>1735.3999999999996</v>
      </c>
      <c r="K252" s="31">
        <v>1711.5</v>
      </c>
      <c r="L252" s="31">
        <v>1687.7</v>
      </c>
      <c r="M252" s="31">
        <v>36.909930000000003</v>
      </c>
      <c r="N252" s="1"/>
      <c r="O252" s="1"/>
    </row>
    <row r="253" spans="1:15" ht="12.75" customHeight="1">
      <c r="A253" s="33">
        <v>243</v>
      </c>
      <c r="B253" s="53" t="s">
        <v>837</v>
      </c>
      <c r="C253" s="31">
        <v>3508.35</v>
      </c>
      <c r="D253" s="36">
        <v>3510.1666666666665</v>
      </c>
      <c r="E253" s="36">
        <v>3468.333333333333</v>
      </c>
      <c r="F253" s="36">
        <v>3428.3166666666666</v>
      </c>
      <c r="G253" s="36">
        <v>3386.4833333333331</v>
      </c>
      <c r="H253" s="36">
        <v>3550.1833333333329</v>
      </c>
      <c r="I253" s="36">
        <v>3592.016666666666</v>
      </c>
      <c r="J253" s="36">
        <v>3632.0333333333328</v>
      </c>
      <c r="K253" s="31">
        <v>3552</v>
      </c>
      <c r="L253" s="31">
        <v>3470.15</v>
      </c>
      <c r="M253" s="31">
        <v>0.17618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908.85</v>
      </c>
      <c r="D254" s="36">
        <v>919.18333333333339</v>
      </c>
      <c r="E254" s="36">
        <v>891.66666666666674</v>
      </c>
      <c r="F254" s="36">
        <v>874.48333333333335</v>
      </c>
      <c r="G254" s="36">
        <v>846.9666666666667</v>
      </c>
      <c r="H254" s="36">
        <v>936.36666666666679</v>
      </c>
      <c r="I254" s="36">
        <v>963.88333333333344</v>
      </c>
      <c r="J254" s="36">
        <v>981.06666666666683</v>
      </c>
      <c r="K254" s="31">
        <v>946.7</v>
      </c>
      <c r="L254" s="31">
        <v>902</v>
      </c>
      <c r="M254" s="31">
        <v>2.9859900000000001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3068.05</v>
      </c>
      <c r="D255" s="36">
        <v>3065.6</v>
      </c>
      <c r="E255" s="36">
        <v>3042.7</v>
      </c>
      <c r="F255" s="36">
        <v>3017.35</v>
      </c>
      <c r="G255" s="36">
        <v>2994.45</v>
      </c>
      <c r="H255" s="36">
        <v>3090.95</v>
      </c>
      <c r="I255" s="36">
        <v>3113.8500000000004</v>
      </c>
      <c r="J255" s="36">
        <v>3139.2</v>
      </c>
      <c r="K255" s="31">
        <v>3088.5</v>
      </c>
      <c r="L255" s="31">
        <v>3040.25</v>
      </c>
      <c r="M255" s="31">
        <v>5.4743899999999996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1235.95</v>
      </c>
      <c r="D256" s="36">
        <v>1240.6333333333334</v>
      </c>
      <c r="E256" s="36">
        <v>1220.7166666666669</v>
      </c>
      <c r="F256" s="36">
        <v>1205.4833333333336</v>
      </c>
      <c r="G256" s="36">
        <v>1185.5666666666671</v>
      </c>
      <c r="H256" s="36">
        <v>1255.8666666666668</v>
      </c>
      <c r="I256" s="36">
        <v>1275.7833333333333</v>
      </c>
      <c r="J256" s="36">
        <v>1291.0166666666667</v>
      </c>
      <c r="K256" s="31">
        <v>1260.55</v>
      </c>
      <c r="L256" s="31">
        <v>1225.4000000000001</v>
      </c>
      <c r="M256" s="31">
        <v>3.05423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1653.75</v>
      </c>
      <c r="D257" s="36">
        <v>1656.5166666666664</v>
      </c>
      <c r="E257" s="36">
        <v>1640.5833333333328</v>
      </c>
      <c r="F257" s="36">
        <v>1627.4166666666663</v>
      </c>
      <c r="G257" s="36">
        <v>1611.4833333333327</v>
      </c>
      <c r="H257" s="36">
        <v>1669.6833333333329</v>
      </c>
      <c r="I257" s="36">
        <v>1685.6166666666663</v>
      </c>
      <c r="J257" s="36">
        <v>1698.7833333333331</v>
      </c>
      <c r="K257" s="31">
        <v>1672.45</v>
      </c>
      <c r="L257" s="31">
        <v>1643.35</v>
      </c>
      <c r="M257" s="31">
        <v>1.0062599999999999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4206.1000000000004</v>
      </c>
      <c r="D258" s="36">
        <v>4212.3499999999995</v>
      </c>
      <c r="E258" s="36">
        <v>4174.7499999999991</v>
      </c>
      <c r="F258" s="36">
        <v>4143.3999999999996</v>
      </c>
      <c r="G258" s="36">
        <v>4105.7999999999993</v>
      </c>
      <c r="H258" s="36">
        <v>4243.6999999999989</v>
      </c>
      <c r="I258" s="36">
        <v>4281.2999999999993</v>
      </c>
      <c r="J258" s="36">
        <v>4312.6499999999987</v>
      </c>
      <c r="K258" s="31">
        <v>4249.95</v>
      </c>
      <c r="L258" s="31">
        <v>4181</v>
      </c>
      <c r="M258" s="31">
        <v>1.5067200000000001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2381.75</v>
      </c>
      <c r="D259" s="36">
        <v>2288.0333333333333</v>
      </c>
      <c r="E259" s="36">
        <v>2147.7166666666667</v>
      </c>
      <c r="F259" s="36">
        <v>1913.6833333333334</v>
      </c>
      <c r="G259" s="36">
        <v>1773.3666666666668</v>
      </c>
      <c r="H259" s="36">
        <v>2522.0666666666666</v>
      </c>
      <c r="I259" s="36">
        <v>2662.3833333333332</v>
      </c>
      <c r="J259" s="36">
        <v>2896.4166666666665</v>
      </c>
      <c r="K259" s="31">
        <v>2428.35</v>
      </c>
      <c r="L259" s="31">
        <v>2054</v>
      </c>
      <c r="M259" s="31">
        <v>10.97472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963.35</v>
      </c>
      <c r="D260" s="36">
        <v>962.4666666666667</v>
      </c>
      <c r="E260" s="36">
        <v>951.38333333333344</v>
      </c>
      <c r="F260" s="36">
        <v>939.41666666666674</v>
      </c>
      <c r="G260" s="36">
        <v>928.33333333333348</v>
      </c>
      <c r="H260" s="36">
        <v>974.43333333333339</v>
      </c>
      <c r="I260" s="36">
        <v>985.51666666666665</v>
      </c>
      <c r="J260" s="36">
        <v>997.48333333333335</v>
      </c>
      <c r="K260" s="31">
        <v>973.55</v>
      </c>
      <c r="L260" s="31">
        <v>950.5</v>
      </c>
      <c r="M260" s="31">
        <v>1.8749100000000001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379.85</v>
      </c>
      <c r="D261" s="36">
        <v>381.61666666666662</v>
      </c>
      <c r="E261" s="36">
        <v>377.28333333333325</v>
      </c>
      <c r="F261" s="36">
        <v>374.71666666666664</v>
      </c>
      <c r="G261" s="36">
        <v>370.38333333333327</v>
      </c>
      <c r="H261" s="36">
        <v>384.18333333333322</v>
      </c>
      <c r="I261" s="36">
        <v>388.51666666666659</v>
      </c>
      <c r="J261" s="36">
        <v>391.0833333333332</v>
      </c>
      <c r="K261" s="31">
        <v>385.95</v>
      </c>
      <c r="L261" s="31">
        <v>379.05</v>
      </c>
      <c r="M261" s="31">
        <v>5.7619300000000004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102.35</v>
      </c>
      <c r="D262" s="36">
        <v>102.96666666666665</v>
      </c>
      <c r="E262" s="36">
        <v>101.23333333333331</v>
      </c>
      <c r="F262" s="36">
        <v>100.11666666666665</v>
      </c>
      <c r="G262" s="36">
        <v>98.383333333333297</v>
      </c>
      <c r="H262" s="36">
        <v>104.08333333333331</v>
      </c>
      <c r="I262" s="36">
        <v>105.81666666666666</v>
      </c>
      <c r="J262" s="36">
        <v>106.93333333333332</v>
      </c>
      <c r="K262" s="31">
        <v>104.7</v>
      </c>
      <c r="L262" s="31">
        <v>101.85</v>
      </c>
      <c r="M262" s="31">
        <v>16.921130000000002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499.25</v>
      </c>
      <c r="D263" s="36">
        <v>493.88333333333338</v>
      </c>
      <c r="E263" s="36">
        <v>485.86666666666679</v>
      </c>
      <c r="F263" s="36">
        <v>472.48333333333341</v>
      </c>
      <c r="G263" s="36">
        <v>464.46666666666681</v>
      </c>
      <c r="H263" s="36">
        <v>507.26666666666677</v>
      </c>
      <c r="I263" s="36">
        <v>515.2833333333333</v>
      </c>
      <c r="J263" s="36">
        <v>528.66666666666674</v>
      </c>
      <c r="K263" s="31">
        <v>501.9</v>
      </c>
      <c r="L263" s="31">
        <v>480.5</v>
      </c>
      <c r="M263" s="31">
        <v>45.737459999999999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820.2</v>
      </c>
      <c r="D264" s="36">
        <v>820.05000000000007</v>
      </c>
      <c r="E264" s="36">
        <v>814.15000000000009</v>
      </c>
      <c r="F264" s="36">
        <v>808.1</v>
      </c>
      <c r="G264" s="36">
        <v>802.2</v>
      </c>
      <c r="H264" s="36">
        <v>826.10000000000014</v>
      </c>
      <c r="I264" s="36">
        <v>832</v>
      </c>
      <c r="J264" s="36">
        <v>838.05000000000018</v>
      </c>
      <c r="K264" s="31">
        <v>825.95</v>
      </c>
      <c r="L264" s="31">
        <v>814</v>
      </c>
      <c r="M264" s="31">
        <v>8.2951700000000006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114.9</v>
      </c>
      <c r="D265" s="36">
        <v>115.8</v>
      </c>
      <c r="E265" s="36">
        <v>113.69999999999999</v>
      </c>
      <c r="F265" s="36">
        <v>112.49999999999999</v>
      </c>
      <c r="G265" s="36">
        <v>110.39999999999998</v>
      </c>
      <c r="H265" s="36">
        <v>117</v>
      </c>
      <c r="I265" s="36">
        <v>119.1</v>
      </c>
      <c r="J265" s="36">
        <v>120.30000000000001</v>
      </c>
      <c r="K265" s="31">
        <v>117.9</v>
      </c>
      <c r="L265" s="31">
        <v>114.6</v>
      </c>
      <c r="M265" s="31">
        <v>23.01613</v>
      </c>
      <c r="N265" s="1"/>
      <c r="O265" s="1"/>
    </row>
    <row r="266" spans="1:15" ht="12.75" customHeight="1">
      <c r="A266" s="33">
        <v>256</v>
      </c>
      <c r="B266" s="53" t="s">
        <v>1066</v>
      </c>
      <c r="C266" s="31">
        <v>525.20000000000005</v>
      </c>
      <c r="D266" s="36">
        <v>521.86666666666667</v>
      </c>
      <c r="E266" s="36">
        <v>509.33333333333337</v>
      </c>
      <c r="F266" s="36">
        <v>493.4666666666667</v>
      </c>
      <c r="G266" s="36">
        <v>480.93333333333339</v>
      </c>
      <c r="H266" s="36">
        <v>537.73333333333335</v>
      </c>
      <c r="I266" s="36">
        <v>550.26666666666665</v>
      </c>
      <c r="J266" s="36">
        <v>566.13333333333333</v>
      </c>
      <c r="K266" s="31">
        <v>534.4</v>
      </c>
      <c r="L266" s="31">
        <v>506</v>
      </c>
      <c r="M266" s="31">
        <v>13.446770000000001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635.79999999999995</v>
      </c>
      <c r="D267" s="36">
        <v>632.26666666666665</v>
      </c>
      <c r="E267" s="36">
        <v>625.5333333333333</v>
      </c>
      <c r="F267" s="36">
        <v>615.26666666666665</v>
      </c>
      <c r="G267" s="36">
        <v>608.5333333333333</v>
      </c>
      <c r="H267" s="36">
        <v>642.5333333333333</v>
      </c>
      <c r="I267" s="36">
        <v>649.26666666666665</v>
      </c>
      <c r="J267" s="36">
        <v>659.5333333333333</v>
      </c>
      <c r="K267" s="31">
        <v>639</v>
      </c>
      <c r="L267" s="31">
        <v>622</v>
      </c>
      <c r="M267" s="31">
        <v>15.65189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759</v>
      </c>
      <c r="D268" s="36">
        <v>763.33333333333337</v>
      </c>
      <c r="E268" s="36">
        <v>752.7166666666667</v>
      </c>
      <c r="F268" s="36">
        <v>746.43333333333328</v>
      </c>
      <c r="G268" s="36">
        <v>735.81666666666661</v>
      </c>
      <c r="H268" s="36">
        <v>769.61666666666679</v>
      </c>
      <c r="I268" s="36">
        <v>780.23333333333335</v>
      </c>
      <c r="J268" s="36">
        <v>786.51666666666688</v>
      </c>
      <c r="K268" s="31">
        <v>773.95</v>
      </c>
      <c r="L268" s="31">
        <v>757.05</v>
      </c>
      <c r="M268" s="31">
        <v>12.42531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496.5</v>
      </c>
      <c r="D269" s="36">
        <v>496.8</v>
      </c>
      <c r="E269" s="36">
        <v>493.70000000000005</v>
      </c>
      <c r="F269" s="36">
        <v>490.90000000000003</v>
      </c>
      <c r="G269" s="36">
        <v>487.80000000000007</v>
      </c>
      <c r="H269" s="36">
        <v>499.6</v>
      </c>
      <c r="I269" s="36">
        <v>502.70000000000005</v>
      </c>
      <c r="J269" s="36">
        <v>505.5</v>
      </c>
      <c r="K269" s="31">
        <v>499.9</v>
      </c>
      <c r="L269" s="31">
        <v>494</v>
      </c>
      <c r="M269" s="31">
        <v>11.94042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481.2</v>
      </c>
      <c r="D270" s="36">
        <v>481.63333333333338</v>
      </c>
      <c r="E270" s="36">
        <v>468.56666666666678</v>
      </c>
      <c r="F270" s="36">
        <v>455.93333333333339</v>
      </c>
      <c r="G270" s="36">
        <v>442.86666666666679</v>
      </c>
      <c r="H270" s="36">
        <v>494.26666666666677</v>
      </c>
      <c r="I270" s="36">
        <v>507.33333333333337</v>
      </c>
      <c r="J270" s="36">
        <v>519.9666666666667</v>
      </c>
      <c r="K270" s="31">
        <v>494.7</v>
      </c>
      <c r="L270" s="31">
        <v>469</v>
      </c>
      <c r="M270" s="31">
        <v>3.2121599999999999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606.20000000000005</v>
      </c>
      <c r="D271" s="36">
        <v>611.06666666666672</v>
      </c>
      <c r="E271" s="36">
        <v>596.13333333333344</v>
      </c>
      <c r="F271" s="36">
        <v>586.06666666666672</v>
      </c>
      <c r="G271" s="36">
        <v>571.13333333333344</v>
      </c>
      <c r="H271" s="36">
        <v>621.13333333333344</v>
      </c>
      <c r="I271" s="36">
        <v>636.06666666666661</v>
      </c>
      <c r="J271" s="36">
        <v>646.13333333333344</v>
      </c>
      <c r="K271" s="31">
        <v>626</v>
      </c>
      <c r="L271" s="31">
        <v>601</v>
      </c>
      <c r="M271" s="31">
        <v>2.7963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878.45</v>
      </c>
      <c r="D272" s="36">
        <v>875.13333333333333</v>
      </c>
      <c r="E272" s="36">
        <v>855.01666666666665</v>
      </c>
      <c r="F272" s="36">
        <v>831.58333333333337</v>
      </c>
      <c r="G272" s="36">
        <v>811.4666666666667</v>
      </c>
      <c r="H272" s="36">
        <v>898.56666666666661</v>
      </c>
      <c r="I272" s="36">
        <v>918.68333333333317</v>
      </c>
      <c r="J272" s="36">
        <v>942.11666666666656</v>
      </c>
      <c r="K272" s="31">
        <v>895.25</v>
      </c>
      <c r="L272" s="31">
        <v>851.7</v>
      </c>
      <c r="M272" s="31">
        <v>4.8896800000000002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474.5</v>
      </c>
      <c r="D273" s="36">
        <v>478.16666666666669</v>
      </c>
      <c r="E273" s="36">
        <v>468.33333333333337</v>
      </c>
      <c r="F273" s="36">
        <v>462.16666666666669</v>
      </c>
      <c r="G273" s="36">
        <v>452.33333333333337</v>
      </c>
      <c r="H273" s="36">
        <v>484.33333333333337</v>
      </c>
      <c r="I273" s="36">
        <v>494.16666666666674</v>
      </c>
      <c r="J273" s="36">
        <v>500.33333333333337</v>
      </c>
      <c r="K273" s="31">
        <v>488</v>
      </c>
      <c r="L273" s="31">
        <v>472</v>
      </c>
      <c r="M273" s="31">
        <v>7.2207699999999999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725.55</v>
      </c>
      <c r="D274" s="36">
        <v>728.5</v>
      </c>
      <c r="E274" s="36">
        <v>720.05</v>
      </c>
      <c r="F274" s="36">
        <v>714.55</v>
      </c>
      <c r="G274" s="36">
        <v>706.09999999999991</v>
      </c>
      <c r="H274" s="36">
        <v>734</v>
      </c>
      <c r="I274" s="36">
        <v>742.45</v>
      </c>
      <c r="J274" s="36">
        <v>747.95</v>
      </c>
      <c r="K274" s="31">
        <v>736.95</v>
      </c>
      <c r="L274" s="31">
        <v>723</v>
      </c>
      <c r="M274" s="31">
        <v>3.90402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3276.15</v>
      </c>
      <c r="D275" s="36">
        <v>3262.0333333333333</v>
      </c>
      <c r="E275" s="36">
        <v>3214.1666666666665</v>
      </c>
      <c r="F275" s="36">
        <v>3152.1833333333334</v>
      </c>
      <c r="G275" s="36">
        <v>3104.3166666666666</v>
      </c>
      <c r="H275" s="36">
        <v>3324.0166666666664</v>
      </c>
      <c r="I275" s="36">
        <v>3371.8833333333332</v>
      </c>
      <c r="J275" s="36">
        <v>3433.8666666666663</v>
      </c>
      <c r="K275" s="31">
        <v>3309.9</v>
      </c>
      <c r="L275" s="31">
        <v>3200.05</v>
      </c>
      <c r="M275" s="31">
        <v>1.48258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275.8</v>
      </c>
      <c r="D276" s="36">
        <v>276.71666666666664</v>
      </c>
      <c r="E276" s="36">
        <v>269.43333333333328</v>
      </c>
      <c r="F276" s="36">
        <v>263.06666666666666</v>
      </c>
      <c r="G276" s="36">
        <v>255.7833333333333</v>
      </c>
      <c r="H276" s="36">
        <v>283.08333333333326</v>
      </c>
      <c r="I276" s="36">
        <v>290.36666666666667</v>
      </c>
      <c r="J276" s="36">
        <v>296.73333333333323</v>
      </c>
      <c r="K276" s="31">
        <v>284</v>
      </c>
      <c r="L276" s="31">
        <v>270.35000000000002</v>
      </c>
      <c r="M276" s="31">
        <v>13.980980000000001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1630.6</v>
      </c>
      <c r="D277" s="36">
        <v>1646.8333333333333</v>
      </c>
      <c r="E277" s="36">
        <v>1603.7666666666664</v>
      </c>
      <c r="F277" s="36">
        <v>1576.9333333333332</v>
      </c>
      <c r="G277" s="36">
        <v>1533.8666666666663</v>
      </c>
      <c r="H277" s="36">
        <v>1673.6666666666665</v>
      </c>
      <c r="I277" s="36">
        <v>1716.7333333333336</v>
      </c>
      <c r="J277" s="36">
        <v>1743.5666666666666</v>
      </c>
      <c r="K277" s="31">
        <v>1689.9</v>
      </c>
      <c r="L277" s="31">
        <v>1620</v>
      </c>
      <c r="M277" s="31">
        <v>7.2315100000000001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348.75</v>
      </c>
      <c r="D278" s="36">
        <v>351.48333333333335</v>
      </c>
      <c r="E278" s="36">
        <v>345.26666666666671</v>
      </c>
      <c r="F278" s="36">
        <v>341.78333333333336</v>
      </c>
      <c r="G278" s="36">
        <v>335.56666666666672</v>
      </c>
      <c r="H278" s="36">
        <v>354.9666666666667</v>
      </c>
      <c r="I278" s="36">
        <v>361.18333333333339</v>
      </c>
      <c r="J278" s="36">
        <v>364.66666666666669</v>
      </c>
      <c r="K278" s="31">
        <v>357.7</v>
      </c>
      <c r="L278" s="31">
        <v>348</v>
      </c>
      <c r="M278" s="31">
        <v>2.2192500000000002</v>
      </c>
      <c r="N278" s="1"/>
      <c r="O278" s="1"/>
    </row>
    <row r="279" spans="1:15" ht="12.75" customHeight="1">
      <c r="A279" s="33">
        <v>269</v>
      </c>
      <c r="B279" s="53" t="s">
        <v>839</v>
      </c>
      <c r="C279" s="31">
        <v>4092.8</v>
      </c>
      <c r="D279" s="36">
        <v>4110.083333333333</v>
      </c>
      <c r="E279" s="36">
        <v>4004.5166666666664</v>
      </c>
      <c r="F279" s="36">
        <v>3916.2333333333336</v>
      </c>
      <c r="G279" s="36">
        <v>3810.666666666667</v>
      </c>
      <c r="H279" s="36">
        <v>4198.3666666666659</v>
      </c>
      <c r="I279" s="36">
        <v>4303.9333333333334</v>
      </c>
      <c r="J279" s="36">
        <v>4392.2166666666653</v>
      </c>
      <c r="K279" s="31">
        <v>4215.6499999999996</v>
      </c>
      <c r="L279" s="31">
        <v>4021.8</v>
      </c>
      <c r="M279" s="31">
        <v>0.70884999999999998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1269.95</v>
      </c>
      <c r="D280" s="36">
        <v>1273.9666666666667</v>
      </c>
      <c r="E280" s="36">
        <v>1258.0833333333335</v>
      </c>
      <c r="F280" s="36">
        <v>1246.2166666666667</v>
      </c>
      <c r="G280" s="36">
        <v>1230.3333333333335</v>
      </c>
      <c r="H280" s="36">
        <v>1285.8333333333335</v>
      </c>
      <c r="I280" s="36">
        <v>1301.7166666666667</v>
      </c>
      <c r="J280" s="36">
        <v>1313.5833333333335</v>
      </c>
      <c r="K280" s="31">
        <v>1289.8499999999999</v>
      </c>
      <c r="L280" s="31">
        <v>1262.0999999999999</v>
      </c>
      <c r="M280" s="31">
        <v>0.75517999999999996</v>
      </c>
      <c r="N280" s="1"/>
      <c r="O280" s="1"/>
    </row>
    <row r="281" spans="1:15" ht="12.75" customHeight="1">
      <c r="A281" s="33">
        <v>271</v>
      </c>
      <c r="B281" s="53" t="s">
        <v>826</v>
      </c>
      <c r="C281" s="31">
        <v>949.25</v>
      </c>
      <c r="D281" s="36">
        <v>951.08333333333337</v>
      </c>
      <c r="E281" s="36">
        <v>934.16666666666674</v>
      </c>
      <c r="F281" s="36">
        <v>919.08333333333337</v>
      </c>
      <c r="G281" s="36">
        <v>902.16666666666674</v>
      </c>
      <c r="H281" s="36">
        <v>966.16666666666674</v>
      </c>
      <c r="I281" s="36">
        <v>983.08333333333348</v>
      </c>
      <c r="J281" s="36">
        <v>998.16666666666674</v>
      </c>
      <c r="K281" s="31">
        <v>968</v>
      </c>
      <c r="L281" s="31">
        <v>936</v>
      </c>
      <c r="M281" s="31">
        <v>1.2045300000000001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374.15</v>
      </c>
      <c r="D282" s="36">
        <v>378.2166666666667</v>
      </c>
      <c r="E282" s="36">
        <v>368.03333333333342</v>
      </c>
      <c r="F282" s="36">
        <v>361.91666666666674</v>
      </c>
      <c r="G282" s="36">
        <v>351.73333333333346</v>
      </c>
      <c r="H282" s="36">
        <v>384.33333333333337</v>
      </c>
      <c r="I282" s="36">
        <v>394.51666666666665</v>
      </c>
      <c r="J282" s="36">
        <v>400.63333333333333</v>
      </c>
      <c r="K282" s="31">
        <v>388.4</v>
      </c>
      <c r="L282" s="31">
        <v>372.1</v>
      </c>
      <c r="M282" s="31">
        <v>19.735859999999999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308.5</v>
      </c>
      <c r="D283" s="36">
        <v>307.88333333333333</v>
      </c>
      <c r="E283" s="36">
        <v>305.11666666666667</v>
      </c>
      <c r="F283" s="36">
        <v>301.73333333333335</v>
      </c>
      <c r="G283" s="36">
        <v>298.9666666666667</v>
      </c>
      <c r="H283" s="36">
        <v>311.26666666666665</v>
      </c>
      <c r="I283" s="36">
        <v>314.0333333333333</v>
      </c>
      <c r="J283" s="36">
        <v>317.41666666666663</v>
      </c>
      <c r="K283" s="31">
        <v>310.64999999999998</v>
      </c>
      <c r="L283" s="31">
        <v>304.5</v>
      </c>
      <c r="M283" s="31">
        <v>2.4606599999999998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183</v>
      </c>
      <c r="D284" s="36">
        <v>185.16666666666666</v>
      </c>
      <c r="E284" s="36">
        <v>180.33333333333331</v>
      </c>
      <c r="F284" s="36">
        <v>177.66666666666666</v>
      </c>
      <c r="G284" s="36">
        <v>172.83333333333331</v>
      </c>
      <c r="H284" s="36">
        <v>187.83333333333331</v>
      </c>
      <c r="I284" s="36">
        <v>192.66666666666663</v>
      </c>
      <c r="J284" s="36">
        <v>195.33333333333331</v>
      </c>
      <c r="K284" s="31">
        <v>190</v>
      </c>
      <c r="L284" s="31">
        <v>182.5</v>
      </c>
      <c r="M284" s="31">
        <v>21.186430000000001</v>
      </c>
      <c r="N284" s="1"/>
      <c r="O284" s="1"/>
    </row>
    <row r="285" spans="1:15" ht="12.75" customHeight="1">
      <c r="A285" s="33">
        <v>275</v>
      </c>
      <c r="B285" s="53" t="s">
        <v>1067</v>
      </c>
      <c r="C285" s="31">
        <v>2860.7</v>
      </c>
      <c r="D285" s="36">
        <v>2870.85</v>
      </c>
      <c r="E285" s="36">
        <v>2816.8999999999996</v>
      </c>
      <c r="F285" s="36">
        <v>2773.1</v>
      </c>
      <c r="G285" s="36">
        <v>2719.1499999999996</v>
      </c>
      <c r="H285" s="36">
        <v>2914.6499999999996</v>
      </c>
      <c r="I285" s="36">
        <v>2968.5999999999995</v>
      </c>
      <c r="J285" s="36">
        <v>3012.3999999999996</v>
      </c>
      <c r="K285" s="31">
        <v>2924.8</v>
      </c>
      <c r="L285" s="31">
        <v>2827.05</v>
      </c>
      <c r="M285" s="31">
        <v>1.0910899999999999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667.4</v>
      </c>
      <c r="D286" s="36">
        <v>667.51666666666665</v>
      </c>
      <c r="E286" s="36">
        <v>659.43333333333328</v>
      </c>
      <c r="F286" s="36">
        <v>651.46666666666658</v>
      </c>
      <c r="G286" s="36">
        <v>643.38333333333321</v>
      </c>
      <c r="H286" s="36">
        <v>675.48333333333335</v>
      </c>
      <c r="I286" s="36">
        <v>683.56666666666683</v>
      </c>
      <c r="J286" s="36">
        <v>691.53333333333342</v>
      </c>
      <c r="K286" s="31">
        <v>675.6</v>
      </c>
      <c r="L286" s="31">
        <v>659.55</v>
      </c>
      <c r="M286" s="31">
        <v>1.8046899999999999</v>
      </c>
      <c r="N286" s="1"/>
      <c r="O286" s="1"/>
    </row>
    <row r="287" spans="1:15" ht="12.75" customHeight="1">
      <c r="A287" s="33">
        <v>277</v>
      </c>
      <c r="B287" s="53" t="s">
        <v>838</v>
      </c>
      <c r="C287" s="31">
        <v>637.85</v>
      </c>
      <c r="D287" s="36">
        <v>641.23333333333335</v>
      </c>
      <c r="E287" s="36">
        <v>626.61666666666667</v>
      </c>
      <c r="F287" s="36">
        <v>615.38333333333333</v>
      </c>
      <c r="G287" s="36">
        <v>600.76666666666665</v>
      </c>
      <c r="H287" s="36">
        <v>652.4666666666667</v>
      </c>
      <c r="I287" s="36">
        <v>667.08333333333348</v>
      </c>
      <c r="J287" s="36">
        <v>678.31666666666672</v>
      </c>
      <c r="K287" s="31">
        <v>655.85</v>
      </c>
      <c r="L287" s="31">
        <v>630</v>
      </c>
      <c r="M287" s="31">
        <v>2.64175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1731.4</v>
      </c>
      <c r="D288" s="36">
        <v>1733.8500000000001</v>
      </c>
      <c r="E288" s="36">
        <v>1723.7000000000003</v>
      </c>
      <c r="F288" s="36">
        <v>1716.0000000000002</v>
      </c>
      <c r="G288" s="36">
        <v>1705.8500000000004</v>
      </c>
      <c r="H288" s="36">
        <v>1741.5500000000002</v>
      </c>
      <c r="I288" s="36">
        <v>1751.7000000000003</v>
      </c>
      <c r="J288" s="36">
        <v>1759.4</v>
      </c>
      <c r="K288" s="31">
        <v>1744</v>
      </c>
      <c r="L288" s="31">
        <v>1726.15</v>
      </c>
      <c r="M288" s="31">
        <v>44.47954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2229.6999999999998</v>
      </c>
      <c r="D289" s="36">
        <v>2246.0499999999997</v>
      </c>
      <c r="E289" s="36">
        <v>2203.8499999999995</v>
      </c>
      <c r="F289" s="36">
        <v>2177.9999999999995</v>
      </c>
      <c r="G289" s="36">
        <v>2135.7999999999993</v>
      </c>
      <c r="H289" s="36">
        <v>2271.8999999999996</v>
      </c>
      <c r="I289" s="36">
        <v>2314.0999999999995</v>
      </c>
      <c r="J289" s="36">
        <v>2339.9499999999998</v>
      </c>
      <c r="K289" s="31">
        <v>2288.25</v>
      </c>
      <c r="L289" s="31">
        <v>2220.1999999999998</v>
      </c>
      <c r="M289" s="31">
        <v>0.29160000000000003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175.25</v>
      </c>
      <c r="D290" s="36">
        <v>175.53333333333333</v>
      </c>
      <c r="E290" s="36">
        <v>173.61666666666667</v>
      </c>
      <c r="F290" s="36">
        <v>171.98333333333335</v>
      </c>
      <c r="G290" s="36">
        <v>170.06666666666669</v>
      </c>
      <c r="H290" s="36">
        <v>177.16666666666666</v>
      </c>
      <c r="I290" s="36">
        <v>179.08333333333334</v>
      </c>
      <c r="J290" s="36">
        <v>180.71666666666664</v>
      </c>
      <c r="K290" s="31">
        <v>177.45</v>
      </c>
      <c r="L290" s="31">
        <v>173.9</v>
      </c>
      <c r="M290" s="31">
        <v>38.583889999999997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5448.4</v>
      </c>
      <c r="D291" s="36">
        <v>5447.75</v>
      </c>
      <c r="E291" s="36">
        <v>5400.65</v>
      </c>
      <c r="F291" s="36">
        <v>5352.9</v>
      </c>
      <c r="G291" s="36">
        <v>5305.7999999999993</v>
      </c>
      <c r="H291" s="36">
        <v>5495.5</v>
      </c>
      <c r="I291" s="36">
        <v>5542.6</v>
      </c>
      <c r="J291" s="36">
        <v>5590.35</v>
      </c>
      <c r="K291" s="31">
        <v>5494.85</v>
      </c>
      <c r="L291" s="31">
        <v>5400</v>
      </c>
      <c r="M291" s="31">
        <v>0.95074000000000003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634.85</v>
      </c>
      <c r="D292" s="36">
        <v>637.91666666666663</v>
      </c>
      <c r="E292" s="36">
        <v>629.93333333333328</v>
      </c>
      <c r="F292" s="36">
        <v>625.01666666666665</v>
      </c>
      <c r="G292" s="36">
        <v>617.0333333333333</v>
      </c>
      <c r="H292" s="36">
        <v>642.83333333333326</v>
      </c>
      <c r="I292" s="36">
        <v>650.81666666666661</v>
      </c>
      <c r="J292" s="36">
        <v>655.73333333333323</v>
      </c>
      <c r="K292" s="31">
        <v>645.9</v>
      </c>
      <c r="L292" s="31">
        <v>633</v>
      </c>
      <c r="M292" s="31">
        <v>11.486269999999999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5514.05</v>
      </c>
      <c r="D293" s="36">
        <v>5537.6499999999987</v>
      </c>
      <c r="E293" s="36">
        <v>5486.2999999999975</v>
      </c>
      <c r="F293" s="36">
        <v>5458.5499999999984</v>
      </c>
      <c r="G293" s="36">
        <v>5407.1999999999971</v>
      </c>
      <c r="H293" s="36">
        <v>5565.3999999999978</v>
      </c>
      <c r="I293" s="36">
        <v>5616.7499999999982</v>
      </c>
      <c r="J293" s="36">
        <v>5644.4999999999982</v>
      </c>
      <c r="K293" s="31">
        <v>5589</v>
      </c>
      <c r="L293" s="31">
        <v>5509.9</v>
      </c>
      <c r="M293" s="31">
        <v>1.56372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14854</v>
      </c>
      <c r="D294" s="36">
        <v>14884.733333333332</v>
      </c>
      <c r="E294" s="36">
        <v>14769.466666666664</v>
      </c>
      <c r="F294" s="36">
        <v>14684.933333333332</v>
      </c>
      <c r="G294" s="36">
        <v>14569.666666666664</v>
      </c>
      <c r="H294" s="36">
        <v>14969.266666666663</v>
      </c>
      <c r="I294" s="36">
        <v>15084.533333333329</v>
      </c>
      <c r="J294" s="36">
        <v>15169.066666666662</v>
      </c>
      <c r="K294" s="31">
        <v>15000</v>
      </c>
      <c r="L294" s="31">
        <v>14800.2</v>
      </c>
      <c r="M294" s="31">
        <v>4.4920000000000002E-2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3339.85</v>
      </c>
      <c r="D295" s="36">
        <v>3361.1166666666668</v>
      </c>
      <c r="E295" s="36">
        <v>3314.2333333333336</v>
      </c>
      <c r="F295" s="36">
        <v>3288.6166666666668</v>
      </c>
      <c r="G295" s="36">
        <v>3241.7333333333336</v>
      </c>
      <c r="H295" s="36">
        <v>3386.7333333333336</v>
      </c>
      <c r="I295" s="36">
        <v>3433.6166666666668</v>
      </c>
      <c r="J295" s="36">
        <v>3459.2333333333336</v>
      </c>
      <c r="K295" s="31">
        <v>3408</v>
      </c>
      <c r="L295" s="31">
        <v>3335.5</v>
      </c>
      <c r="M295" s="31">
        <v>12.16447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522.6</v>
      </c>
      <c r="D296" s="36">
        <v>519.63333333333333</v>
      </c>
      <c r="E296" s="36">
        <v>514.26666666666665</v>
      </c>
      <c r="F296" s="36">
        <v>505.93333333333334</v>
      </c>
      <c r="G296" s="36">
        <v>500.56666666666666</v>
      </c>
      <c r="H296" s="36">
        <v>527.9666666666667</v>
      </c>
      <c r="I296" s="36">
        <v>533.33333333333326</v>
      </c>
      <c r="J296" s="36">
        <v>541.66666666666663</v>
      </c>
      <c r="K296" s="31">
        <v>525</v>
      </c>
      <c r="L296" s="31">
        <v>511.3</v>
      </c>
      <c r="M296" s="31">
        <v>5.5065799999999996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406.45</v>
      </c>
      <c r="D297" s="36">
        <v>405.41666666666669</v>
      </c>
      <c r="E297" s="36">
        <v>399.23333333333335</v>
      </c>
      <c r="F297" s="36">
        <v>392.01666666666665</v>
      </c>
      <c r="G297" s="36">
        <v>385.83333333333331</v>
      </c>
      <c r="H297" s="36">
        <v>412.63333333333338</v>
      </c>
      <c r="I297" s="36">
        <v>418.81666666666666</v>
      </c>
      <c r="J297" s="36">
        <v>426.03333333333342</v>
      </c>
      <c r="K297" s="31">
        <v>411.6</v>
      </c>
      <c r="L297" s="31">
        <v>398.2</v>
      </c>
      <c r="M297" s="31">
        <v>21.287690000000001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266.89999999999998</v>
      </c>
      <c r="D298" s="36">
        <v>268.11666666666667</v>
      </c>
      <c r="E298" s="36">
        <v>262.93333333333334</v>
      </c>
      <c r="F298" s="36">
        <v>258.96666666666664</v>
      </c>
      <c r="G298" s="36">
        <v>253.7833333333333</v>
      </c>
      <c r="H298" s="36">
        <v>272.08333333333337</v>
      </c>
      <c r="I298" s="36">
        <v>277.26666666666677</v>
      </c>
      <c r="J298" s="36">
        <v>281.23333333333341</v>
      </c>
      <c r="K298" s="31">
        <v>273.3</v>
      </c>
      <c r="L298" s="31">
        <v>264.14999999999998</v>
      </c>
      <c r="M298" s="31">
        <v>7.9172700000000003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136.80000000000001</v>
      </c>
      <c r="D299" s="36">
        <v>136.75</v>
      </c>
      <c r="E299" s="36">
        <v>135.80000000000001</v>
      </c>
      <c r="F299" s="36">
        <v>134.80000000000001</v>
      </c>
      <c r="G299" s="36">
        <v>133.85000000000002</v>
      </c>
      <c r="H299" s="36">
        <v>137.75</v>
      </c>
      <c r="I299" s="36">
        <v>138.69999999999999</v>
      </c>
      <c r="J299" s="36">
        <v>139.69999999999999</v>
      </c>
      <c r="K299" s="31">
        <v>137.69999999999999</v>
      </c>
      <c r="L299" s="31">
        <v>135.75</v>
      </c>
      <c r="M299" s="31">
        <v>10.740919999999999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1052.2</v>
      </c>
      <c r="D300" s="36">
        <v>1064.7333333333333</v>
      </c>
      <c r="E300" s="36">
        <v>1037.4666666666667</v>
      </c>
      <c r="F300" s="36">
        <v>1022.7333333333333</v>
      </c>
      <c r="G300" s="36">
        <v>995.4666666666667</v>
      </c>
      <c r="H300" s="36">
        <v>1079.4666666666667</v>
      </c>
      <c r="I300" s="36">
        <v>1106.7333333333336</v>
      </c>
      <c r="J300" s="36">
        <v>1121.4666666666667</v>
      </c>
      <c r="K300" s="31">
        <v>1092</v>
      </c>
      <c r="L300" s="31">
        <v>1050</v>
      </c>
      <c r="M300" s="31">
        <v>68.321809999999999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5778.9</v>
      </c>
      <c r="D301" s="36">
        <v>5805.9666666666672</v>
      </c>
      <c r="E301" s="36">
        <v>5727.9333333333343</v>
      </c>
      <c r="F301" s="36">
        <v>5676.9666666666672</v>
      </c>
      <c r="G301" s="36">
        <v>5598.9333333333343</v>
      </c>
      <c r="H301" s="36">
        <v>5856.9333333333343</v>
      </c>
      <c r="I301" s="36">
        <v>5934.9666666666672</v>
      </c>
      <c r="J301" s="36">
        <v>5985.9333333333343</v>
      </c>
      <c r="K301" s="31">
        <v>5884</v>
      </c>
      <c r="L301" s="31">
        <v>5755</v>
      </c>
      <c r="M301" s="31">
        <v>0.27311999999999997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1588.1</v>
      </c>
      <c r="D302" s="36">
        <v>1602.3166666666666</v>
      </c>
      <c r="E302" s="36">
        <v>1569.8333333333333</v>
      </c>
      <c r="F302" s="36">
        <v>1551.5666666666666</v>
      </c>
      <c r="G302" s="36">
        <v>1519.0833333333333</v>
      </c>
      <c r="H302" s="36">
        <v>1620.5833333333333</v>
      </c>
      <c r="I302" s="36">
        <v>1653.0666666666668</v>
      </c>
      <c r="J302" s="36">
        <v>1671.3333333333333</v>
      </c>
      <c r="K302" s="31">
        <v>1634.8</v>
      </c>
      <c r="L302" s="31">
        <v>1584.05</v>
      </c>
      <c r="M302" s="31">
        <v>13.89162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1204.8499999999999</v>
      </c>
      <c r="D303" s="36">
        <v>1206.3833333333332</v>
      </c>
      <c r="E303" s="36">
        <v>1194.2166666666665</v>
      </c>
      <c r="F303" s="36">
        <v>1183.5833333333333</v>
      </c>
      <c r="G303" s="36">
        <v>1171.4166666666665</v>
      </c>
      <c r="H303" s="36">
        <v>1217.0166666666664</v>
      </c>
      <c r="I303" s="36">
        <v>1229.1833333333334</v>
      </c>
      <c r="J303" s="36">
        <v>1239.8166666666664</v>
      </c>
      <c r="K303" s="31">
        <v>1218.55</v>
      </c>
      <c r="L303" s="31">
        <v>1195.75</v>
      </c>
      <c r="M303" s="31">
        <v>0.47887999999999997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82.2</v>
      </c>
      <c r="D304" s="36">
        <v>81.766666666666666</v>
      </c>
      <c r="E304" s="36">
        <v>81.333333333333329</v>
      </c>
      <c r="F304" s="36">
        <v>80.466666666666669</v>
      </c>
      <c r="G304" s="36">
        <v>80.033333333333331</v>
      </c>
      <c r="H304" s="36">
        <v>82.633333333333326</v>
      </c>
      <c r="I304" s="36">
        <v>83.066666666666663</v>
      </c>
      <c r="J304" s="36">
        <v>83.933333333333323</v>
      </c>
      <c r="K304" s="31">
        <v>82.2</v>
      </c>
      <c r="L304" s="31">
        <v>80.900000000000006</v>
      </c>
      <c r="M304" s="31">
        <v>18.9879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148902.29999999999</v>
      </c>
      <c r="D305" s="36">
        <v>148851.08333333334</v>
      </c>
      <c r="E305" s="36">
        <v>148152.21666666667</v>
      </c>
      <c r="F305" s="36">
        <v>147402.13333333333</v>
      </c>
      <c r="G305" s="36">
        <v>146703.26666666666</v>
      </c>
      <c r="H305" s="36">
        <v>149601.16666666669</v>
      </c>
      <c r="I305" s="36">
        <v>150300.03333333333</v>
      </c>
      <c r="J305" s="36">
        <v>151050.1166666667</v>
      </c>
      <c r="K305" s="31">
        <v>149549.95000000001</v>
      </c>
      <c r="L305" s="31">
        <v>148101</v>
      </c>
      <c r="M305" s="31">
        <v>0.11656999999999999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1943.15</v>
      </c>
      <c r="D306" s="36">
        <v>1941.3666666666668</v>
      </c>
      <c r="E306" s="36">
        <v>1916.7833333333335</v>
      </c>
      <c r="F306" s="36">
        <v>1890.4166666666667</v>
      </c>
      <c r="G306" s="36">
        <v>1865.8333333333335</v>
      </c>
      <c r="H306" s="36">
        <v>1967.7333333333336</v>
      </c>
      <c r="I306" s="36">
        <v>1992.3166666666666</v>
      </c>
      <c r="J306" s="36">
        <v>2018.6833333333336</v>
      </c>
      <c r="K306" s="31">
        <v>1965.95</v>
      </c>
      <c r="L306" s="31">
        <v>1915</v>
      </c>
      <c r="M306" s="31">
        <v>2.40204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1093</v>
      </c>
      <c r="D307" s="36">
        <v>1087.7833333333335</v>
      </c>
      <c r="E307" s="36">
        <v>1073.7666666666671</v>
      </c>
      <c r="F307" s="36">
        <v>1054.5333333333335</v>
      </c>
      <c r="G307" s="36">
        <v>1040.5166666666671</v>
      </c>
      <c r="H307" s="36">
        <v>1107.0166666666671</v>
      </c>
      <c r="I307" s="36">
        <v>1121.0333333333335</v>
      </c>
      <c r="J307" s="36">
        <v>1140.2666666666671</v>
      </c>
      <c r="K307" s="31">
        <v>1101.8</v>
      </c>
      <c r="L307" s="31">
        <v>1068.55</v>
      </c>
      <c r="M307" s="31">
        <v>2.3967100000000001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1521.1</v>
      </c>
      <c r="D308" s="36">
        <v>1525.05</v>
      </c>
      <c r="E308" s="36">
        <v>1515.1999999999998</v>
      </c>
      <c r="F308" s="36">
        <v>1509.3</v>
      </c>
      <c r="G308" s="36">
        <v>1499.4499999999998</v>
      </c>
      <c r="H308" s="36">
        <v>1530.9499999999998</v>
      </c>
      <c r="I308" s="36">
        <v>1540.7999999999997</v>
      </c>
      <c r="J308" s="36">
        <v>1546.6999999999998</v>
      </c>
      <c r="K308" s="31">
        <v>1534.9</v>
      </c>
      <c r="L308" s="31">
        <v>1519.15</v>
      </c>
      <c r="M308" s="31">
        <v>1.42127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288.64999999999998</v>
      </c>
      <c r="D309" s="36">
        <v>289.7833333333333</v>
      </c>
      <c r="E309" s="36">
        <v>286.16666666666663</v>
      </c>
      <c r="F309" s="36">
        <v>283.68333333333334</v>
      </c>
      <c r="G309" s="36">
        <v>280.06666666666666</v>
      </c>
      <c r="H309" s="36">
        <v>292.26666666666659</v>
      </c>
      <c r="I309" s="36">
        <v>295.88333333333327</v>
      </c>
      <c r="J309" s="36">
        <v>298.36666666666656</v>
      </c>
      <c r="K309" s="31">
        <v>293.39999999999998</v>
      </c>
      <c r="L309" s="31">
        <v>287.3</v>
      </c>
      <c r="M309" s="31">
        <v>21.649439999999998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1848.55</v>
      </c>
      <c r="D310" s="36">
        <v>1841.6666666666667</v>
      </c>
      <c r="E310" s="36">
        <v>1826.8833333333334</v>
      </c>
      <c r="F310" s="36">
        <v>1805.2166666666667</v>
      </c>
      <c r="G310" s="36">
        <v>1790.4333333333334</v>
      </c>
      <c r="H310" s="36">
        <v>1863.3333333333335</v>
      </c>
      <c r="I310" s="36">
        <v>1878.1166666666668</v>
      </c>
      <c r="J310" s="36">
        <v>1899.7833333333335</v>
      </c>
      <c r="K310" s="31">
        <v>1856.45</v>
      </c>
      <c r="L310" s="31">
        <v>1820</v>
      </c>
      <c r="M310" s="31">
        <v>26.82236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421.7</v>
      </c>
      <c r="D311" s="36">
        <v>419.88333333333338</v>
      </c>
      <c r="E311" s="36">
        <v>415.81666666666678</v>
      </c>
      <c r="F311" s="36">
        <v>409.93333333333339</v>
      </c>
      <c r="G311" s="36">
        <v>405.86666666666679</v>
      </c>
      <c r="H311" s="36">
        <v>425.76666666666677</v>
      </c>
      <c r="I311" s="36">
        <v>429.83333333333337</v>
      </c>
      <c r="J311" s="36">
        <v>435.71666666666675</v>
      </c>
      <c r="K311" s="31">
        <v>423.95</v>
      </c>
      <c r="L311" s="31">
        <v>414</v>
      </c>
      <c r="M311" s="31">
        <v>1.0525800000000001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608.20000000000005</v>
      </c>
      <c r="D312" s="36">
        <v>607.31666666666672</v>
      </c>
      <c r="E312" s="36">
        <v>593.38333333333344</v>
      </c>
      <c r="F312" s="36">
        <v>578.56666666666672</v>
      </c>
      <c r="G312" s="36">
        <v>564.63333333333344</v>
      </c>
      <c r="H312" s="36">
        <v>622.13333333333344</v>
      </c>
      <c r="I312" s="36">
        <v>636.06666666666661</v>
      </c>
      <c r="J312" s="36">
        <v>650.88333333333344</v>
      </c>
      <c r="K312" s="31">
        <v>621.25</v>
      </c>
      <c r="L312" s="31">
        <v>592.5</v>
      </c>
      <c r="M312" s="31">
        <v>5.0790300000000004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183.4</v>
      </c>
      <c r="D313" s="36">
        <v>184.86666666666667</v>
      </c>
      <c r="E313" s="36">
        <v>181.33333333333334</v>
      </c>
      <c r="F313" s="36">
        <v>179.26666666666668</v>
      </c>
      <c r="G313" s="36">
        <v>175.73333333333335</v>
      </c>
      <c r="H313" s="36">
        <v>186.93333333333334</v>
      </c>
      <c r="I313" s="36">
        <v>190.46666666666664</v>
      </c>
      <c r="J313" s="36">
        <v>192.53333333333333</v>
      </c>
      <c r="K313" s="31">
        <v>188.4</v>
      </c>
      <c r="L313" s="31">
        <v>182.8</v>
      </c>
      <c r="M313" s="31">
        <v>38.906999999999996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286.10000000000002</v>
      </c>
      <c r="D314" s="36">
        <v>274.38333333333338</v>
      </c>
      <c r="E314" s="36">
        <v>259.51666666666677</v>
      </c>
      <c r="F314" s="36">
        <v>232.93333333333339</v>
      </c>
      <c r="G314" s="36">
        <v>218.06666666666678</v>
      </c>
      <c r="H314" s="36">
        <v>300.96666666666675</v>
      </c>
      <c r="I314" s="36">
        <v>315.83333333333343</v>
      </c>
      <c r="J314" s="36">
        <v>342.41666666666674</v>
      </c>
      <c r="K314" s="31">
        <v>289.25</v>
      </c>
      <c r="L314" s="31">
        <v>247.8</v>
      </c>
      <c r="M314" s="31">
        <v>461.70497</v>
      </c>
      <c r="N314" s="1"/>
      <c r="O314" s="1"/>
    </row>
    <row r="315" spans="1:15" ht="12.75" customHeight="1">
      <c r="A315" s="33">
        <v>305</v>
      </c>
      <c r="B315" s="53" t="s">
        <v>844</v>
      </c>
      <c r="C315" s="31">
        <v>2221.4</v>
      </c>
      <c r="D315" s="36">
        <v>2227.7666666666664</v>
      </c>
      <c r="E315" s="36">
        <v>2206.5333333333328</v>
      </c>
      <c r="F315" s="36">
        <v>2191.6666666666665</v>
      </c>
      <c r="G315" s="36">
        <v>2170.4333333333329</v>
      </c>
      <c r="H315" s="36">
        <v>2242.6333333333328</v>
      </c>
      <c r="I315" s="36">
        <v>2263.8666666666663</v>
      </c>
      <c r="J315" s="36">
        <v>2278.7333333333327</v>
      </c>
      <c r="K315" s="31">
        <v>2249</v>
      </c>
      <c r="L315" s="31">
        <v>2212.9</v>
      </c>
      <c r="M315" s="31">
        <v>3.0446200000000001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526.5</v>
      </c>
      <c r="D316" s="36">
        <v>526.5</v>
      </c>
      <c r="E316" s="36">
        <v>523.5</v>
      </c>
      <c r="F316" s="36">
        <v>520.5</v>
      </c>
      <c r="G316" s="36">
        <v>517.5</v>
      </c>
      <c r="H316" s="36">
        <v>529.5</v>
      </c>
      <c r="I316" s="36">
        <v>532.5</v>
      </c>
      <c r="J316" s="36">
        <v>535.5</v>
      </c>
      <c r="K316" s="31">
        <v>529.5</v>
      </c>
      <c r="L316" s="31">
        <v>523.5</v>
      </c>
      <c r="M316" s="31">
        <v>9.6074400000000004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11483.35</v>
      </c>
      <c r="D317" s="36">
        <v>11476.483333333332</v>
      </c>
      <c r="E317" s="36">
        <v>11339.916666666664</v>
      </c>
      <c r="F317" s="36">
        <v>11196.483333333332</v>
      </c>
      <c r="G317" s="36">
        <v>11059.916666666664</v>
      </c>
      <c r="H317" s="36">
        <v>11619.916666666664</v>
      </c>
      <c r="I317" s="36">
        <v>11756.483333333334</v>
      </c>
      <c r="J317" s="36">
        <v>11899.916666666664</v>
      </c>
      <c r="K317" s="31">
        <v>11613.05</v>
      </c>
      <c r="L317" s="31">
        <v>11333.05</v>
      </c>
      <c r="M317" s="31">
        <v>5.8138300000000003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3124.9</v>
      </c>
      <c r="D318" s="36">
        <v>3106.6666666666665</v>
      </c>
      <c r="E318" s="36">
        <v>3068.333333333333</v>
      </c>
      <c r="F318" s="36">
        <v>3011.7666666666664</v>
      </c>
      <c r="G318" s="36">
        <v>2973.4333333333329</v>
      </c>
      <c r="H318" s="36">
        <v>3163.2333333333331</v>
      </c>
      <c r="I318" s="36">
        <v>3201.5666666666662</v>
      </c>
      <c r="J318" s="36">
        <v>3258.1333333333332</v>
      </c>
      <c r="K318" s="31">
        <v>3145</v>
      </c>
      <c r="L318" s="31">
        <v>3050.1</v>
      </c>
      <c r="M318" s="31">
        <v>2.05966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979.85</v>
      </c>
      <c r="D319" s="36">
        <v>975.55000000000007</v>
      </c>
      <c r="E319" s="36">
        <v>966.25000000000011</v>
      </c>
      <c r="F319" s="36">
        <v>952.65000000000009</v>
      </c>
      <c r="G319" s="36">
        <v>943.35000000000014</v>
      </c>
      <c r="H319" s="36">
        <v>989.15000000000009</v>
      </c>
      <c r="I319" s="36">
        <v>998.45</v>
      </c>
      <c r="J319" s="36">
        <v>1012.0500000000001</v>
      </c>
      <c r="K319" s="31">
        <v>984.85</v>
      </c>
      <c r="L319" s="31">
        <v>961.95</v>
      </c>
      <c r="M319" s="31">
        <v>5.5493399999999999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842.75</v>
      </c>
      <c r="D320" s="36">
        <v>852.25</v>
      </c>
      <c r="E320" s="36">
        <v>829.5</v>
      </c>
      <c r="F320" s="36">
        <v>816.25</v>
      </c>
      <c r="G320" s="36">
        <v>793.5</v>
      </c>
      <c r="H320" s="36">
        <v>865.5</v>
      </c>
      <c r="I320" s="36">
        <v>888.25</v>
      </c>
      <c r="J320" s="36">
        <v>901.5</v>
      </c>
      <c r="K320" s="31">
        <v>875</v>
      </c>
      <c r="L320" s="31">
        <v>839</v>
      </c>
      <c r="M320" s="31">
        <v>13.203010000000001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2165.35</v>
      </c>
      <c r="D321" s="36">
        <v>2153.7333333333336</v>
      </c>
      <c r="E321" s="36">
        <v>2111.7166666666672</v>
      </c>
      <c r="F321" s="36">
        <v>2058.0833333333335</v>
      </c>
      <c r="G321" s="36">
        <v>2016.0666666666671</v>
      </c>
      <c r="H321" s="36">
        <v>2207.3666666666672</v>
      </c>
      <c r="I321" s="36">
        <v>2249.3833333333337</v>
      </c>
      <c r="J321" s="36">
        <v>2303.0166666666673</v>
      </c>
      <c r="K321" s="31">
        <v>2195.75</v>
      </c>
      <c r="L321" s="31">
        <v>2100.1</v>
      </c>
      <c r="M321" s="31">
        <v>8.8917300000000008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713</v>
      </c>
      <c r="D322" s="36">
        <v>704.26666666666677</v>
      </c>
      <c r="E322" s="36">
        <v>689.53333333333353</v>
      </c>
      <c r="F322" s="36">
        <v>666.06666666666672</v>
      </c>
      <c r="G322" s="36">
        <v>651.33333333333348</v>
      </c>
      <c r="H322" s="36">
        <v>727.73333333333358</v>
      </c>
      <c r="I322" s="36">
        <v>742.46666666666692</v>
      </c>
      <c r="J322" s="36">
        <v>765.93333333333362</v>
      </c>
      <c r="K322" s="31">
        <v>719</v>
      </c>
      <c r="L322" s="31">
        <v>680.8</v>
      </c>
      <c r="M322" s="31">
        <v>4.8464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1177.95</v>
      </c>
      <c r="D323" s="36">
        <v>1158.3333333333333</v>
      </c>
      <c r="E323" s="36">
        <v>1133.4666666666665</v>
      </c>
      <c r="F323" s="36">
        <v>1088.9833333333331</v>
      </c>
      <c r="G323" s="36">
        <v>1064.1166666666663</v>
      </c>
      <c r="H323" s="36">
        <v>1202.8166666666666</v>
      </c>
      <c r="I323" s="36">
        <v>1227.6833333333334</v>
      </c>
      <c r="J323" s="36">
        <v>1272.1666666666667</v>
      </c>
      <c r="K323" s="31">
        <v>1183.2</v>
      </c>
      <c r="L323" s="31">
        <v>1113.8499999999999</v>
      </c>
      <c r="M323" s="31">
        <v>2.82457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1785.9</v>
      </c>
      <c r="D324" s="36">
        <v>1798.8333333333333</v>
      </c>
      <c r="E324" s="36">
        <v>1766.7666666666664</v>
      </c>
      <c r="F324" s="36">
        <v>1747.6333333333332</v>
      </c>
      <c r="G324" s="36">
        <v>1715.5666666666664</v>
      </c>
      <c r="H324" s="36">
        <v>1817.9666666666665</v>
      </c>
      <c r="I324" s="36">
        <v>1850.0333333333335</v>
      </c>
      <c r="J324" s="36">
        <v>1869.1666666666665</v>
      </c>
      <c r="K324" s="31">
        <v>1830.9</v>
      </c>
      <c r="L324" s="31">
        <v>1779.7</v>
      </c>
      <c r="M324" s="31">
        <v>3.2408899999999998</v>
      </c>
      <c r="N324" s="1"/>
      <c r="O324" s="1"/>
    </row>
    <row r="325" spans="1:15" ht="12.75" customHeight="1">
      <c r="A325" s="33">
        <v>315</v>
      </c>
      <c r="B325" s="53" t="s">
        <v>843</v>
      </c>
      <c r="C325" s="31">
        <v>425.75</v>
      </c>
      <c r="D325" s="36">
        <v>430.0333333333333</v>
      </c>
      <c r="E325" s="36">
        <v>417.91666666666663</v>
      </c>
      <c r="F325" s="36">
        <v>410.08333333333331</v>
      </c>
      <c r="G325" s="36">
        <v>397.96666666666664</v>
      </c>
      <c r="H325" s="36">
        <v>437.86666666666662</v>
      </c>
      <c r="I325" s="36">
        <v>449.98333333333329</v>
      </c>
      <c r="J325" s="36">
        <v>457.81666666666661</v>
      </c>
      <c r="K325" s="31">
        <v>442.15</v>
      </c>
      <c r="L325" s="31">
        <v>422.2</v>
      </c>
      <c r="M325" s="31">
        <v>21.027329999999999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73.099999999999994</v>
      </c>
      <c r="D326" s="36">
        <v>73.149999999999991</v>
      </c>
      <c r="E326" s="36">
        <v>72.549999999999983</v>
      </c>
      <c r="F326" s="36">
        <v>71.999999999999986</v>
      </c>
      <c r="G326" s="36">
        <v>71.399999999999977</v>
      </c>
      <c r="H326" s="36">
        <v>73.699999999999989</v>
      </c>
      <c r="I326" s="36">
        <v>74.299999999999983</v>
      </c>
      <c r="J326" s="36">
        <v>74.849999999999994</v>
      </c>
      <c r="K326" s="31">
        <v>73.75</v>
      </c>
      <c r="L326" s="31">
        <v>72.599999999999994</v>
      </c>
      <c r="M326" s="31">
        <v>58.800719999999998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1755.45</v>
      </c>
      <c r="D327" s="36">
        <v>1778.5333333333335</v>
      </c>
      <c r="E327" s="36">
        <v>1727.0166666666671</v>
      </c>
      <c r="F327" s="36">
        <v>1698.5833333333335</v>
      </c>
      <c r="G327" s="36">
        <v>1647.0666666666671</v>
      </c>
      <c r="H327" s="36">
        <v>1806.9666666666672</v>
      </c>
      <c r="I327" s="36">
        <v>1858.4833333333336</v>
      </c>
      <c r="J327" s="36">
        <v>1886.9166666666672</v>
      </c>
      <c r="K327" s="31">
        <v>1830.05</v>
      </c>
      <c r="L327" s="31">
        <v>1750.1</v>
      </c>
      <c r="M327" s="31">
        <v>2.0828700000000002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2779.35</v>
      </c>
      <c r="D328" s="36">
        <v>2789.65</v>
      </c>
      <c r="E328" s="36">
        <v>2741.7000000000003</v>
      </c>
      <c r="F328" s="36">
        <v>2704.05</v>
      </c>
      <c r="G328" s="36">
        <v>2656.1000000000004</v>
      </c>
      <c r="H328" s="36">
        <v>2827.3</v>
      </c>
      <c r="I328" s="36">
        <v>2875.25</v>
      </c>
      <c r="J328" s="36">
        <v>2912.9</v>
      </c>
      <c r="K328" s="31">
        <v>2837.6</v>
      </c>
      <c r="L328" s="31">
        <v>2752</v>
      </c>
      <c r="M328" s="31">
        <v>7.4301399999999997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3708.9</v>
      </c>
      <c r="D329" s="36">
        <v>3675.6333333333337</v>
      </c>
      <c r="E329" s="36">
        <v>3626.3166666666675</v>
      </c>
      <c r="F329" s="36">
        <v>3543.733333333334</v>
      </c>
      <c r="G329" s="36">
        <v>3494.4166666666679</v>
      </c>
      <c r="H329" s="36">
        <v>3758.2166666666672</v>
      </c>
      <c r="I329" s="36">
        <v>3807.5333333333338</v>
      </c>
      <c r="J329" s="36">
        <v>3890.1166666666668</v>
      </c>
      <c r="K329" s="31">
        <v>3724.95</v>
      </c>
      <c r="L329" s="31">
        <v>3593.05</v>
      </c>
      <c r="M329" s="31">
        <v>5.9278199999999996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1354.95</v>
      </c>
      <c r="D330" s="36">
        <v>1360.6000000000001</v>
      </c>
      <c r="E330" s="36">
        <v>1344.0500000000002</v>
      </c>
      <c r="F330" s="36">
        <v>1333.15</v>
      </c>
      <c r="G330" s="36">
        <v>1316.6000000000001</v>
      </c>
      <c r="H330" s="36">
        <v>1371.5000000000002</v>
      </c>
      <c r="I330" s="36">
        <v>1388.05</v>
      </c>
      <c r="J330" s="36">
        <v>1398.9500000000003</v>
      </c>
      <c r="K330" s="31">
        <v>1377.15</v>
      </c>
      <c r="L330" s="31">
        <v>1349.7</v>
      </c>
      <c r="M330" s="31">
        <v>7.3165199999999997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1064.45</v>
      </c>
      <c r="D331" s="36">
        <v>1069.7666666666667</v>
      </c>
      <c r="E331" s="36">
        <v>1031.1833333333334</v>
      </c>
      <c r="F331" s="36">
        <v>997.91666666666674</v>
      </c>
      <c r="G331" s="36">
        <v>959.33333333333348</v>
      </c>
      <c r="H331" s="36">
        <v>1103.0333333333333</v>
      </c>
      <c r="I331" s="36">
        <v>1141.6166666666668</v>
      </c>
      <c r="J331" s="36">
        <v>1174.8833333333332</v>
      </c>
      <c r="K331" s="31">
        <v>1108.3499999999999</v>
      </c>
      <c r="L331" s="31">
        <v>1036.5</v>
      </c>
      <c r="M331" s="31">
        <v>47.41771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141.30000000000001</v>
      </c>
      <c r="D332" s="36">
        <v>139.15</v>
      </c>
      <c r="E332" s="36">
        <v>137</v>
      </c>
      <c r="F332" s="36">
        <v>132.69999999999999</v>
      </c>
      <c r="G332" s="36">
        <v>130.54999999999998</v>
      </c>
      <c r="H332" s="36">
        <v>143.45000000000002</v>
      </c>
      <c r="I332" s="36">
        <v>145.60000000000005</v>
      </c>
      <c r="J332" s="36">
        <v>149.90000000000003</v>
      </c>
      <c r="K332" s="31">
        <v>141.30000000000001</v>
      </c>
      <c r="L332" s="31">
        <v>134.85</v>
      </c>
      <c r="M332" s="31">
        <v>83.391350000000003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230.9</v>
      </c>
      <c r="D333" s="36">
        <v>229.04999999999998</v>
      </c>
      <c r="E333" s="36">
        <v>224.34999999999997</v>
      </c>
      <c r="F333" s="36">
        <v>217.79999999999998</v>
      </c>
      <c r="G333" s="36">
        <v>213.09999999999997</v>
      </c>
      <c r="H333" s="36">
        <v>235.59999999999997</v>
      </c>
      <c r="I333" s="36">
        <v>240.29999999999995</v>
      </c>
      <c r="J333" s="36">
        <v>246.84999999999997</v>
      </c>
      <c r="K333" s="31">
        <v>233.75</v>
      </c>
      <c r="L333" s="31">
        <v>222.5</v>
      </c>
      <c r="M333" s="31">
        <v>73.544790000000006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96.8</v>
      </c>
      <c r="D334" s="36">
        <v>96.583333333333329</v>
      </c>
      <c r="E334" s="36">
        <v>94.266666666666652</v>
      </c>
      <c r="F334" s="36">
        <v>91.73333333333332</v>
      </c>
      <c r="G334" s="36">
        <v>89.416666666666643</v>
      </c>
      <c r="H334" s="36">
        <v>99.11666666666666</v>
      </c>
      <c r="I334" s="36">
        <v>101.43333333333335</v>
      </c>
      <c r="J334" s="36">
        <v>103.96666666666667</v>
      </c>
      <c r="K334" s="31">
        <v>98.9</v>
      </c>
      <c r="L334" s="31">
        <v>94.05</v>
      </c>
      <c r="M334" s="31">
        <v>2229.8020999999999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251.7</v>
      </c>
      <c r="D335" s="36">
        <v>253.35</v>
      </c>
      <c r="E335" s="36">
        <v>247.64999999999998</v>
      </c>
      <c r="F335" s="36">
        <v>243.6</v>
      </c>
      <c r="G335" s="36">
        <v>237.89999999999998</v>
      </c>
      <c r="H335" s="36">
        <v>257.39999999999998</v>
      </c>
      <c r="I335" s="36">
        <v>263.09999999999997</v>
      </c>
      <c r="J335" s="36">
        <v>267.14999999999998</v>
      </c>
      <c r="K335" s="31">
        <v>259.05</v>
      </c>
      <c r="L335" s="31">
        <v>249.3</v>
      </c>
      <c r="M335" s="31">
        <v>47.507179999999998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246.3</v>
      </c>
      <c r="D336" s="36">
        <v>247.10000000000002</v>
      </c>
      <c r="E336" s="36">
        <v>243.80000000000004</v>
      </c>
      <c r="F336" s="36">
        <v>241.3</v>
      </c>
      <c r="G336" s="36">
        <v>238.00000000000003</v>
      </c>
      <c r="H336" s="36">
        <v>249.60000000000005</v>
      </c>
      <c r="I336" s="36">
        <v>252.9</v>
      </c>
      <c r="J336" s="36">
        <v>255.40000000000006</v>
      </c>
      <c r="K336" s="31">
        <v>250.4</v>
      </c>
      <c r="L336" s="31">
        <v>244.6</v>
      </c>
      <c r="M336" s="31">
        <v>131.78844000000001</v>
      </c>
      <c r="N336" s="1"/>
      <c r="O336" s="1"/>
    </row>
    <row r="337" spans="1:15" ht="12.75" customHeight="1">
      <c r="A337" s="33">
        <v>327</v>
      </c>
      <c r="B337" s="53" t="s">
        <v>841</v>
      </c>
      <c r="C337" s="31">
        <v>64.75</v>
      </c>
      <c r="D337" s="36">
        <v>65</v>
      </c>
      <c r="E337" s="36">
        <v>63.55</v>
      </c>
      <c r="F337" s="36">
        <v>62.349999999999994</v>
      </c>
      <c r="G337" s="36">
        <v>60.899999999999991</v>
      </c>
      <c r="H337" s="36">
        <v>66.2</v>
      </c>
      <c r="I337" s="36">
        <v>67.649999999999991</v>
      </c>
      <c r="J337" s="36">
        <v>68.850000000000009</v>
      </c>
      <c r="K337" s="31">
        <v>66.45</v>
      </c>
      <c r="L337" s="31">
        <v>63.8</v>
      </c>
      <c r="M337" s="31">
        <v>186.54322999999999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338.75</v>
      </c>
      <c r="D338" s="36">
        <v>339.38333333333333</v>
      </c>
      <c r="E338" s="36">
        <v>336.86666666666667</v>
      </c>
      <c r="F338" s="36">
        <v>334.98333333333335</v>
      </c>
      <c r="G338" s="36">
        <v>332.4666666666667</v>
      </c>
      <c r="H338" s="36">
        <v>341.26666666666665</v>
      </c>
      <c r="I338" s="36">
        <v>343.7833333333333</v>
      </c>
      <c r="J338" s="36">
        <v>345.66666666666663</v>
      </c>
      <c r="K338" s="31">
        <v>341.9</v>
      </c>
      <c r="L338" s="31">
        <v>337.5</v>
      </c>
      <c r="M338" s="31">
        <v>84.968980000000002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1350.7</v>
      </c>
      <c r="D339" s="36">
        <v>1359.4166666666667</v>
      </c>
      <c r="E339" s="36">
        <v>1332.8333333333335</v>
      </c>
      <c r="F339" s="36">
        <v>1314.9666666666667</v>
      </c>
      <c r="G339" s="36">
        <v>1288.3833333333334</v>
      </c>
      <c r="H339" s="36">
        <v>1377.2833333333335</v>
      </c>
      <c r="I339" s="36">
        <v>1403.866666666667</v>
      </c>
      <c r="J339" s="36">
        <v>1421.7333333333336</v>
      </c>
      <c r="K339" s="31">
        <v>1386</v>
      </c>
      <c r="L339" s="31">
        <v>1341.55</v>
      </c>
      <c r="M339" s="31">
        <v>2.6505800000000002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160.6</v>
      </c>
      <c r="D340" s="36">
        <v>161.79999999999998</v>
      </c>
      <c r="E340" s="36">
        <v>158.39999999999998</v>
      </c>
      <c r="F340" s="36">
        <v>156.19999999999999</v>
      </c>
      <c r="G340" s="36">
        <v>152.79999999999998</v>
      </c>
      <c r="H340" s="36">
        <v>163.99999999999997</v>
      </c>
      <c r="I340" s="36">
        <v>167.4</v>
      </c>
      <c r="J340" s="36">
        <v>169.59999999999997</v>
      </c>
      <c r="K340" s="31">
        <v>165.2</v>
      </c>
      <c r="L340" s="31">
        <v>159.6</v>
      </c>
      <c r="M340" s="31">
        <v>246.82132999999999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3172.35</v>
      </c>
      <c r="D341" s="36">
        <v>3175.4833333333336</v>
      </c>
      <c r="E341" s="36">
        <v>3157.0666666666671</v>
      </c>
      <c r="F341" s="36">
        <v>3141.7833333333333</v>
      </c>
      <c r="G341" s="36">
        <v>3123.3666666666668</v>
      </c>
      <c r="H341" s="36">
        <v>3190.7666666666673</v>
      </c>
      <c r="I341" s="36">
        <v>3209.1833333333334</v>
      </c>
      <c r="J341" s="36">
        <v>3224.4666666666676</v>
      </c>
      <c r="K341" s="31">
        <v>3193.9</v>
      </c>
      <c r="L341" s="31">
        <v>3160.2</v>
      </c>
      <c r="M341" s="31">
        <v>0.94089999999999996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847.05</v>
      </c>
      <c r="D342" s="36">
        <v>848.9</v>
      </c>
      <c r="E342" s="36">
        <v>841.84999999999991</v>
      </c>
      <c r="F342" s="36">
        <v>836.65</v>
      </c>
      <c r="G342" s="36">
        <v>829.59999999999991</v>
      </c>
      <c r="H342" s="36">
        <v>854.09999999999991</v>
      </c>
      <c r="I342" s="36">
        <v>861.14999999999986</v>
      </c>
      <c r="J342" s="36">
        <v>866.34999999999991</v>
      </c>
      <c r="K342" s="31">
        <v>855.95</v>
      </c>
      <c r="L342" s="31">
        <v>843.7</v>
      </c>
      <c r="M342" s="31">
        <v>1.2337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2513.25</v>
      </c>
      <c r="D343" s="36">
        <v>2506.7166666666667</v>
      </c>
      <c r="E343" s="36">
        <v>2487.9333333333334</v>
      </c>
      <c r="F343" s="36">
        <v>2462.6166666666668</v>
      </c>
      <c r="G343" s="36">
        <v>2443.8333333333335</v>
      </c>
      <c r="H343" s="36">
        <v>2532.0333333333333</v>
      </c>
      <c r="I343" s="36">
        <v>2550.8166666666671</v>
      </c>
      <c r="J343" s="36">
        <v>2576.1333333333332</v>
      </c>
      <c r="K343" s="31">
        <v>2525.5</v>
      </c>
      <c r="L343" s="31">
        <v>2481.4</v>
      </c>
      <c r="M343" s="31">
        <v>4.7751999999999999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117.9</v>
      </c>
      <c r="D344" s="36">
        <v>116.26666666666667</v>
      </c>
      <c r="E344" s="36">
        <v>114.63333333333333</v>
      </c>
      <c r="F344" s="36">
        <v>111.36666666666666</v>
      </c>
      <c r="G344" s="36">
        <v>109.73333333333332</v>
      </c>
      <c r="H344" s="36">
        <v>119.53333333333333</v>
      </c>
      <c r="I344" s="36">
        <v>121.16666666666669</v>
      </c>
      <c r="J344" s="36">
        <v>124.43333333333334</v>
      </c>
      <c r="K344" s="31">
        <v>117.9</v>
      </c>
      <c r="L344" s="31">
        <v>113</v>
      </c>
      <c r="M344" s="31">
        <v>10.30011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510.7</v>
      </c>
      <c r="D345" s="36">
        <v>510.06666666666661</v>
      </c>
      <c r="E345" s="36">
        <v>500.73333333333323</v>
      </c>
      <c r="F345" s="36">
        <v>490.76666666666665</v>
      </c>
      <c r="G345" s="36">
        <v>481.43333333333328</v>
      </c>
      <c r="H345" s="36">
        <v>520.03333333333319</v>
      </c>
      <c r="I345" s="36">
        <v>529.36666666666667</v>
      </c>
      <c r="J345" s="36">
        <v>539.33333333333314</v>
      </c>
      <c r="K345" s="31">
        <v>519.4</v>
      </c>
      <c r="L345" s="31">
        <v>500.1</v>
      </c>
      <c r="M345" s="31">
        <v>9.9393799999999999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347.15</v>
      </c>
      <c r="D346" s="36">
        <v>345.48333333333335</v>
      </c>
      <c r="E346" s="36">
        <v>341.61666666666667</v>
      </c>
      <c r="F346" s="36">
        <v>336.08333333333331</v>
      </c>
      <c r="G346" s="36">
        <v>332.21666666666664</v>
      </c>
      <c r="H346" s="36">
        <v>351.01666666666671</v>
      </c>
      <c r="I346" s="36">
        <v>354.88333333333338</v>
      </c>
      <c r="J346" s="36">
        <v>360.41666666666674</v>
      </c>
      <c r="K346" s="31">
        <v>349.35</v>
      </c>
      <c r="L346" s="31">
        <v>339.95</v>
      </c>
      <c r="M346" s="31">
        <v>7.7395699999999996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1299.5</v>
      </c>
      <c r="D347" s="36">
        <v>1308.8499999999999</v>
      </c>
      <c r="E347" s="36">
        <v>1285.7499999999998</v>
      </c>
      <c r="F347" s="36">
        <v>1271.9999999999998</v>
      </c>
      <c r="G347" s="36">
        <v>1248.8999999999996</v>
      </c>
      <c r="H347" s="36">
        <v>1322.6</v>
      </c>
      <c r="I347" s="36">
        <v>1345.7000000000003</v>
      </c>
      <c r="J347" s="36">
        <v>1359.45</v>
      </c>
      <c r="K347" s="31">
        <v>1331.95</v>
      </c>
      <c r="L347" s="31">
        <v>1295.0999999999999</v>
      </c>
      <c r="M347" s="31">
        <v>4.7330699999999997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274.64999999999998</v>
      </c>
      <c r="D348" s="36">
        <v>275.36666666666667</v>
      </c>
      <c r="E348" s="36">
        <v>271.68333333333334</v>
      </c>
      <c r="F348" s="36">
        <v>268.71666666666664</v>
      </c>
      <c r="G348" s="36">
        <v>265.0333333333333</v>
      </c>
      <c r="H348" s="36">
        <v>278.33333333333337</v>
      </c>
      <c r="I348" s="36">
        <v>282.01666666666677</v>
      </c>
      <c r="J348" s="36">
        <v>284.98333333333341</v>
      </c>
      <c r="K348" s="31">
        <v>279.05</v>
      </c>
      <c r="L348" s="31">
        <v>272.39999999999998</v>
      </c>
      <c r="M348" s="31">
        <v>153.22963999999999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594.20000000000005</v>
      </c>
      <c r="D349" s="36">
        <v>592.80000000000007</v>
      </c>
      <c r="E349" s="36">
        <v>575.60000000000014</v>
      </c>
      <c r="F349" s="36">
        <v>557.00000000000011</v>
      </c>
      <c r="G349" s="36">
        <v>539.80000000000018</v>
      </c>
      <c r="H349" s="36">
        <v>611.40000000000009</v>
      </c>
      <c r="I349" s="36">
        <v>628.60000000000014</v>
      </c>
      <c r="J349" s="36">
        <v>647.20000000000005</v>
      </c>
      <c r="K349" s="31">
        <v>610</v>
      </c>
      <c r="L349" s="31">
        <v>574.20000000000005</v>
      </c>
      <c r="M349" s="31">
        <v>99.826220000000006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2135.1</v>
      </c>
      <c r="D350" s="36">
        <v>2092.9166666666665</v>
      </c>
      <c r="E350" s="36">
        <v>2025.8833333333332</v>
      </c>
      <c r="F350" s="36">
        <v>1916.6666666666667</v>
      </c>
      <c r="G350" s="36">
        <v>1849.6333333333334</v>
      </c>
      <c r="H350" s="36">
        <v>2202.1333333333332</v>
      </c>
      <c r="I350" s="36">
        <v>2269.166666666667</v>
      </c>
      <c r="J350" s="36">
        <v>2378.3833333333328</v>
      </c>
      <c r="K350" s="31">
        <v>2159.9499999999998</v>
      </c>
      <c r="L350" s="31">
        <v>1983.7</v>
      </c>
      <c r="M350" s="31">
        <v>35.34151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358.35</v>
      </c>
      <c r="D351" s="36">
        <v>358.35000000000008</v>
      </c>
      <c r="E351" s="36">
        <v>358.35000000000014</v>
      </c>
      <c r="F351" s="36">
        <v>358.35000000000008</v>
      </c>
      <c r="G351" s="36">
        <v>358.35000000000014</v>
      </c>
      <c r="H351" s="36">
        <v>358.35000000000014</v>
      </c>
      <c r="I351" s="36">
        <v>358.35</v>
      </c>
      <c r="J351" s="36">
        <v>358.35000000000014</v>
      </c>
      <c r="K351" s="31">
        <v>358.35</v>
      </c>
      <c r="L351" s="31">
        <v>358.35</v>
      </c>
      <c r="M351" s="31">
        <v>12.05875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7817.35</v>
      </c>
      <c r="D352" s="36">
        <v>7863.05</v>
      </c>
      <c r="E352" s="36">
        <v>7699.1</v>
      </c>
      <c r="F352" s="36">
        <v>7580.85</v>
      </c>
      <c r="G352" s="36">
        <v>7416.9000000000005</v>
      </c>
      <c r="H352" s="36">
        <v>7981.3</v>
      </c>
      <c r="I352" s="36">
        <v>8145.2499999999991</v>
      </c>
      <c r="J352" s="36">
        <v>8263.5</v>
      </c>
      <c r="K352" s="31">
        <v>8027</v>
      </c>
      <c r="L352" s="31">
        <v>7744.8</v>
      </c>
      <c r="M352" s="31">
        <v>1.76152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209.5</v>
      </c>
      <c r="D353" s="36">
        <v>207.93333333333331</v>
      </c>
      <c r="E353" s="36">
        <v>205.66666666666663</v>
      </c>
      <c r="F353" s="36">
        <v>201.83333333333331</v>
      </c>
      <c r="G353" s="36">
        <v>199.56666666666663</v>
      </c>
      <c r="H353" s="36">
        <v>211.76666666666662</v>
      </c>
      <c r="I353" s="36">
        <v>214.03333333333333</v>
      </c>
      <c r="J353" s="36">
        <v>217.86666666666662</v>
      </c>
      <c r="K353" s="31">
        <v>210.2</v>
      </c>
      <c r="L353" s="31">
        <v>204.1</v>
      </c>
      <c r="M353" s="31">
        <v>6.8056700000000001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1000.85</v>
      </c>
      <c r="D354" s="36">
        <v>1000.9</v>
      </c>
      <c r="E354" s="36">
        <v>971.95</v>
      </c>
      <c r="F354" s="36">
        <v>943.05000000000007</v>
      </c>
      <c r="G354" s="36">
        <v>914.10000000000014</v>
      </c>
      <c r="H354" s="36">
        <v>1029.8</v>
      </c>
      <c r="I354" s="36">
        <v>1058.75</v>
      </c>
      <c r="J354" s="36">
        <v>1087.6499999999999</v>
      </c>
      <c r="K354" s="31">
        <v>1029.8499999999999</v>
      </c>
      <c r="L354" s="31">
        <v>972</v>
      </c>
      <c r="M354" s="31">
        <v>51.432810000000003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318.14999999999998</v>
      </c>
      <c r="D355" s="36">
        <v>320.51666666666665</v>
      </c>
      <c r="E355" s="36">
        <v>312.68333333333328</v>
      </c>
      <c r="F355" s="36">
        <v>307.21666666666664</v>
      </c>
      <c r="G355" s="36">
        <v>299.38333333333327</v>
      </c>
      <c r="H355" s="36">
        <v>325.98333333333329</v>
      </c>
      <c r="I355" s="36">
        <v>333.81666666666666</v>
      </c>
      <c r="J355" s="36">
        <v>339.2833333333333</v>
      </c>
      <c r="K355" s="31">
        <v>328.35</v>
      </c>
      <c r="L355" s="31">
        <v>315.05</v>
      </c>
      <c r="M355" s="31">
        <v>26.623889999999999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3667.95</v>
      </c>
      <c r="D356" s="36">
        <v>3655.9833333333336</v>
      </c>
      <c r="E356" s="36">
        <v>3631.9666666666672</v>
      </c>
      <c r="F356" s="36">
        <v>3595.9833333333336</v>
      </c>
      <c r="G356" s="36">
        <v>3571.9666666666672</v>
      </c>
      <c r="H356" s="36">
        <v>3691.9666666666672</v>
      </c>
      <c r="I356" s="36">
        <v>3715.9833333333336</v>
      </c>
      <c r="J356" s="36">
        <v>3751.9666666666672</v>
      </c>
      <c r="K356" s="31">
        <v>3680</v>
      </c>
      <c r="L356" s="31">
        <v>3620</v>
      </c>
      <c r="M356" s="31">
        <v>2.98793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747.2</v>
      </c>
      <c r="D357" s="36">
        <v>757.43333333333339</v>
      </c>
      <c r="E357" s="36">
        <v>733.11666666666679</v>
      </c>
      <c r="F357" s="36">
        <v>719.03333333333342</v>
      </c>
      <c r="G357" s="36">
        <v>694.71666666666681</v>
      </c>
      <c r="H357" s="36">
        <v>771.51666666666677</v>
      </c>
      <c r="I357" s="36">
        <v>795.83333333333337</v>
      </c>
      <c r="J357" s="36">
        <v>809.91666666666674</v>
      </c>
      <c r="K357" s="31">
        <v>781.75</v>
      </c>
      <c r="L357" s="31">
        <v>743.35</v>
      </c>
      <c r="M357" s="31">
        <v>6.2198399999999996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412.15</v>
      </c>
      <c r="D358" s="36">
        <v>412.95</v>
      </c>
      <c r="E358" s="36">
        <v>409.25</v>
      </c>
      <c r="F358" s="36">
        <v>406.35</v>
      </c>
      <c r="G358" s="36">
        <v>402.65000000000003</v>
      </c>
      <c r="H358" s="36">
        <v>415.84999999999997</v>
      </c>
      <c r="I358" s="36">
        <v>419.5499999999999</v>
      </c>
      <c r="J358" s="36">
        <v>422.44999999999993</v>
      </c>
      <c r="K358" s="31">
        <v>416.65</v>
      </c>
      <c r="L358" s="31">
        <v>410.05</v>
      </c>
      <c r="M358" s="31">
        <v>1.85859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1382.3</v>
      </c>
      <c r="D359" s="36">
        <v>1383.7</v>
      </c>
      <c r="E359" s="36">
        <v>1374.65</v>
      </c>
      <c r="F359" s="36">
        <v>1367</v>
      </c>
      <c r="G359" s="36">
        <v>1357.95</v>
      </c>
      <c r="H359" s="36">
        <v>1391.3500000000001</v>
      </c>
      <c r="I359" s="36">
        <v>1400.3999999999999</v>
      </c>
      <c r="J359" s="36">
        <v>1408.0500000000002</v>
      </c>
      <c r="K359" s="31">
        <v>1392.75</v>
      </c>
      <c r="L359" s="31">
        <v>1376.05</v>
      </c>
      <c r="M359" s="31">
        <v>2.5800299999999998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36667.199999999997</v>
      </c>
      <c r="D360" s="36">
        <v>36634</v>
      </c>
      <c r="E360" s="36">
        <v>36335.199999999997</v>
      </c>
      <c r="F360" s="36">
        <v>36003.199999999997</v>
      </c>
      <c r="G360" s="36">
        <v>35704.399999999994</v>
      </c>
      <c r="H360" s="36">
        <v>36966</v>
      </c>
      <c r="I360" s="36">
        <v>37264.800000000003</v>
      </c>
      <c r="J360" s="36">
        <v>37596.800000000003</v>
      </c>
      <c r="K360" s="31">
        <v>36932.800000000003</v>
      </c>
      <c r="L360" s="31">
        <v>36302</v>
      </c>
      <c r="M360" s="31">
        <v>0.23174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1674.7</v>
      </c>
      <c r="D361" s="36">
        <v>1663.5333333333335</v>
      </c>
      <c r="E361" s="36">
        <v>1640.0666666666671</v>
      </c>
      <c r="F361" s="36">
        <v>1605.4333333333336</v>
      </c>
      <c r="G361" s="36">
        <v>1581.9666666666672</v>
      </c>
      <c r="H361" s="36">
        <v>1698.166666666667</v>
      </c>
      <c r="I361" s="36">
        <v>1721.6333333333337</v>
      </c>
      <c r="J361" s="36">
        <v>1756.2666666666669</v>
      </c>
      <c r="K361" s="31">
        <v>1687</v>
      </c>
      <c r="L361" s="31">
        <v>1628.9</v>
      </c>
      <c r="M361" s="31">
        <v>6.2457399999999996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8736.2999999999993</v>
      </c>
      <c r="D362" s="36">
        <v>8783.0166666666664</v>
      </c>
      <c r="E362" s="36">
        <v>8666.0333333333328</v>
      </c>
      <c r="F362" s="36">
        <v>8595.7666666666664</v>
      </c>
      <c r="G362" s="36">
        <v>8478.7833333333328</v>
      </c>
      <c r="H362" s="36">
        <v>8853.2833333333328</v>
      </c>
      <c r="I362" s="36">
        <v>8970.2666666666664</v>
      </c>
      <c r="J362" s="36">
        <v>9040.5333333333328</v>
      </c>
      <c r="K362" s="31">
        <v>8900</v>
      </c>
      <c r="L362" s="31">
        <v>8712.75</v>
      </c>
      <c r="M362" s="31">
        <v>2.99559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282.75</v>
      </c>
      <c r="D363" s="36">
        <v>281.60000000000002</v>
      </c>
      <c r="E363" s="36">
        <v>277.25000000000006</v>
      </c>
      <c r="F363" s="36">
        <v>271.75000000000006</v>
      </c>
      <c r="G363" s="36">
        <v>267.40000000000009</v>
      </c>
      <c r="H363" s="36">
        <v>287.10000000000002</v>
      </c>
      <c r="I363" s="36">
        <v>291.44999999999993</v>
      </c>
      <c r="J363" s="36">
        <v>296.95</v>
      </c>
      <c r="K363" s="31">
        <v>285.95</v>
      </c>
      <c r="L363" s="31">
        <v>276.10000000000002</v>
      </c>
      <c r="M363" s="31">
        <v>62.865789999999997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4605.3500000000004</v>
      </c>
      <c r="D364" s="36">
        <v>4617.05</v>
      </c>
      <c r="E364" s="36">
        <v>4539.1000000000004</v>
      </c>
      <c r="F364" s="36">
        <v>4472.8500000000004</v>
      </c>
      <c r="G364" s="36">
        <v>4394.9000000000005</v>
      </c>
      <c r="H364" s="36">
        <v>4683.3</v>
      </c>
      <c r="I364" s="36">
        <v>4761.2499999999991</v>
      </c>
      <c r="J364" s="36">
        <v>4827.5</v>
      </c>
      <c r="K364" s="31">
        <v>4695</v>
      </c>
      <c r="L364" s="31">
        <v>4550.8</v>
      </c>
      <c r="M364" s="31">
        <v>0.18292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2785.7</v>
      </c>
      <c r="D365" s="36">
        <v>2755.9</v>
      </c>
      <c r="E365" s="36">
        <v>2696.8500000000004</v>
      </c>
      <c r="F365" s="36">
        <v>2608.0000000000005</v>
      </c>
      <c r="G365" s="36">
        <v>2548.9500000000007</v>
      </c>
      <c r="H365" s="36">
        <v>2844.75</v>
      </c>
      <c r="I365" s="36">
        <v>2903.8</v>
      </c>
      <c r="J365" s="36">
        <v>2992.6499999999996</v>
      </c>
      <c r="K365" s="31">
        <v>2814.95</v>
      </c>
      <c r="L365" s="31">
        <v>2667.05</v>
      </c>
      <c r="M365" s="31">
        <v>3.67028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2711.15</v>
      </c>
      <c r="D366" s="36">
        <v>2713.3166666666666</v>
      </c>
      <c r="E366" s="36">
        <v>2698.6333333333332</v>
      </c>
      <c r="F366" s="36">
        <v>2686.1166666666668</v>
      </c>
      <c r="G366" s="36">
        <v>2671.4333333333334</v>
      </c>
      <c r="H366" s="36">
        <v>2725.833333333333</v>
      </c>
      <c r="I366" s="36">
        <v>2740.5166666666664</v>
      </c>
      <c r="J366" s="36">
        <v>2753.0333333333328</v>
      </c>
      <c r="K366" s="31">
        <v>2728</v>
      </c>
      <c r="L366" s="31">
        <v>2700.8</v>
      </c>
      <c r="M366" s="31">
        <v>3.6395499999999998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889.2</v>
      </c>
      <c r="D367" s="36">
        <v>891.76666666666677</v>
      </c>
      <c r="E367" s="36">
        <v>882.53333333333353</v>
      </c>
      <c r="F367" s="36">
        <v>875.86666666666679</v>
      </c>
      <c r="G367" s="36">
        <v>866.63333333333355</v>
      </c>
      <c r="H367" s="36">
        <v>898.43333333333351</v>
      </c>
      <c r="I367" s="36">
        <v>907.66666666666686</v>
      </c>
      <c r="J367" s="36">
        <v>914.33333333333348</v>
      </c>
      <c r="K367" s="31">
        <v>901</v>
      </c>
      <c r="L367" s="31">
        <v>885.1</v>
      </c>
      <c r="M367" s="31">
        <v>8.5701199999999993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134.44999999999999</v>
      </c>
      <c r="D368" s="36">
        <v>134.83333333333334</v>
      </c>
      <c r="E368" s="36">
        <v>133.41666666666669</v>
      </c>
      <c r="F368" s="36">
        <v>132.38333333333335</v>
      </c>
      <c r="G368" s="36">
        <v>130.9666666666667</v>
      </c>
      <c r="H368" s="36">
        <v>135.86666666666667</v>
      </c>
      <c r="I368" s="36">
        <v>137.28333333333336</v>
      </c>
      <c r="J368" s="36">
        <v>138.31666666666666</v>
      </c>
      <c r="K368" s="31">
        <v>136.25</v>
      </c>
      <c r="L368" s="31">
        <v>133.80000000000001</v>
      </c>
      <c r="M368" s="31">
        <v>30.33765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1575.5</v>
      </c>
      <c r="D369" s="36">
        <v>1585.25</v>
      </c>
      <c r="E369" s="36">
        <v>1551.5</v>
      </c>
      <c r="F369" s="36">
        <v>1527.5</v>
      </c>
      <c r="G369" s="36">
        <v>1493.75</v>
      </c>
      <c r="H369" s="36">
        <v>1609.25</v>
      </c>
      <c r="I369" s="36">
        <v>1643</v>
      </c>
      <c r="J369" s="36">
        <v>1667</v>
      </c>
      <c r="K369" s="31">
        <v>1619</v>
      </c>
      <c r="L369" s="31">
        <v>1561.25</v>
      </c>
      <c r="M369" s="31">
        <v>0.33101999999999998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4768.6000000000004</v>
      </c>
      <c r="D370" s="36">
        <v>4745.8</v>
      </c>
      <c r="E370" s="36">
        <v>4666.7000000000007</v>
      </c>
      <c r="F370" s="36">
        <v>4564.8</v>
      </c>
      <c r="G370" s="36">
        <v>4485.7000000000007</v>
      </c>
      <c r="H370" s="36">
        <v>4847.7000000000007</v>
      </c>
      <c r="I370" s="36">
        <v>4926.8000000000011</v>
      </c>
      <c r="J370" s="36">
        <v>5028.7000000000007</v>
      </c>
      <c r="K370" s="31">
        <v>4824.8999999999996</v>
      </c>
      <c r="L370" s="31">
        <v>4643.8999999999996</v>
      </c>
      <c r="M370" s="31">
        <v>11.25013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910.8</v>
      </c>
      <c r="D371" s="36">
        <v>911.98333333333323</v>
      </c>
      <c r="E371" s="36">
        <v>904.96666666666647</v>
      </c>
      <c r="F371" s="36">
        <v>899.13333333333321</v>
      </c>
      <c r="G371" s="36">
        <v>892.11666666666645</v>
      </c>
      <c r="H371" s="36">
        <v>917.81666666666649</v>
      </c>
      <c r="I371" s="36">
        <v>924.83333333333314</v>
      </c>
      <c r="J371" s="36">
        <v>930.66666666666652</v>
      </c>
      <c r="K371" s="31">
        <v>919</v>
      </c>
      <c r="L371" s="31">
        <v>906.15</v>
      </c>
      <c r="M371" s="31">
        <v>1.1651400000000001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473.2</v>
      </c>
      <c r="D372" s="36">
        <v>471.16666666666669</v>
      </c>
      <c r="E372" s="36">
        <v>464.43333333333339</v>
      </c>
      <c r="F372" s="36">
        <v>455.66666666666669</v>
      </c>
      <c r="G372" s="36">
        <v>448.93333333333339</v>
      </c>
      <c r="H372" s="36">
        <v>479.93333333333339</v>
      </c>
      <c r="I372" s="36">
        <v>486.66666666666663</v>
      </c>
      <c r="J372" s="36">
        <v>495.43333333333339</v>
      </c>
      <c r="K372" s="31">
        <v>477.9</v>
      </c>
      <c r="L372" s="31">
        <v>462.4</v>
      </c>
      <c r="M372" s="31">
        <v>18.68674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431.15</v>
      </c>
      <c r="D373" s="36">
        <v>434.7</v>
      </c>
      <c r="E373" s="36">
        <v>426.45</v>
      </c>
      <c r="F373" s="36">
        <v>421.75</v>
      </c>
      <c r="G373" s="36">
        <v>413.5</v>
      </c>
      <c r="H373" s="36">
        <v>439.4</v>
      </c>
      <c r="I373" s="36">
        <v>447.65</v>
      </c>
      <c r="J373" s="36">
        <v>452.34999999999997</v>
      </c>
      <c r="K373" s="31">
        <v>442.95</v>
      </c>
      <c r="L373" s="31">
        <v>430</v>
      </c>
      <c r="M373" s="31">
        <v>58.801310000000001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276.35000000000002</v>
      </c>
      <c r="D374" s="36">
        <v>275.98333333333335</v>
      </c>
      <c r="E374" s="36">
        <v>273.66666666666669</v>
      </c>
      <c r="F374" s="36">
        <v>270.98333333333335</v>
      </c>
      <c r="G374" s="36">
        <v>268.66666666666669</v>
      </c>
      <c r="H374" s="36">
        <v>278.66666666666669</v>
      </c>
      <c r="I374" s="36">
        <v>280.98333333333329</v>
      </c>
      <c r="J374" s="36">
        <v>283.66666666666669</v>
      </c>
      <c r="K374" s="31">
        <v>278.3</v>
      </c>
      <c r="L374" s="31">
        <v>273.3</v>
      </c>
      <c r="M374" s="31">
        <v>114.29901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512.29999999999995</v>
      </c>
      <c r="D375" s="36">
        <v>511.18333333333334</v>
      </c>
      <c r="E375" s="36">
        <v>504.36666666666667</v>
      </c>
      <c r="F375" s="36">
        <v>496.43333333333334</v>
      </c>
      <c r="G375" s="36">
        <v>489.61666666666667</v>
      </c>
      <c r="H375" s="36">
        <v>519.11666666666667</v>
      </c>
      <c r="I375" s="36">
        <v>525.93333333333339</v>
      </c>
      <c r="J375" s="36">
        <v>533.86666666666667</v>
      </c>
      <c r="K375" s="31">
        <v>518</v>
      </c>
      <c r="L375" s="31">
        <v>503.25</v>
      </c>
      <c r="M375" s="31">
        <v>8.2966099999999994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1162.6500000000001</v>
      </c>
      <c r="D376" s="36">
        <v>1180.8666666666668</v>
      </c>
      <c r="E376" s="36">
        <v>1133.2833333333335</v>
      </c>
      <c r="F376" s="36">
        <v>1103.9166666666667</v>
      </c>
      <c r="G376" s="36">
        <v>1056.3333333333335</v>
      </c>
      <c r="H376" s="36">
        <v>1210.2333333333336</v>
      </c>
      <c r="I376" s="36">
        <v>1257.8166666666666</v>
      </c>
      <c r="J376" s="36">
        <v>1287.1833333333336</v>
      </c>
      <c r="K376" s="31">
        <v>1228.45</v>
      </c>
      <c r="L376" s="31">
        <v>1151.5</v>
      </c>
      <c r="M376" s="31">
        <v>6.5018799999999999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593.9</v>
      </c>
      <c r="D377" s="36">
        <v>594.13333333333333</v>
      </c>
      <c r="E377" s="36">
        <v>587.81666666666661</v>
      </c>
      <c r="F377" s="36">
        <v>581.73333333333323</v>
      </c>
      <c r="G377" s="36">
        <v>575.41666666666652</v>
      </c>
      <c r="H377" s="36">
        <v>600.2166666666667</v>
      </c>
      <c r="I377" s="36">
        <v>606.53333333333353</v>
      </c>
      <c r="J377" s="36">
        <v>612.61666666666679</v>
      </c>
      <c r="K377" s="31">
        <v>600.45000000000005</v>
      </c>
      <c r="L377" s="31">
        <v>588.04999999999995</v>
      </c>
      <c r="M377" s="31">
        <v>1.44781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171.95</v>
      </c>
      <c r="D378" s="36">
        <v>173.03333333333333</v>
      </c>
      <c r="E378" s="36">
        <v>170.06666666666666</v>
      </c>
      <c r="F378" s="36">
        <v>168.18333333333334</v>
      </c>
      <c r="G378" s="36">
        <v>165.21666666666667</v>
      </c>
      <c r="H378" s="36">
        <v>174.91666666666666</v>
      </c>
      <c r="I378" s="36">
        <v>177.8833333333333</v>
      </c>
      <c r="J378" s="36">
        <v>179.76666666666665</v>
      </c>
      <c r="K378" s="31">
        <v>176</v>
      </c>
      <c r="L378" s="31">
        <v>171.15</v>
      </c>
      <c r="M378" s="31">
        <v>2.1268500000000001</v>
      </c>
      <c r="N378" s="1"/>
      <c r="O378" s="1"/>
    </row>
    <row r="379" spans="1:15" ht="12.75" customHeight="1">
      <c r="A379" s="33">
        <v>369</v>
      </c>
      <c r="B379" s="53" t="s">
        <v>1068</v>
      </c>
      <c r="C379" s="31">
        <v>5027.6499999999996</v>
      </c>
      <c r="D379" s="36">
        <v>5050.8833333333332</v>
      </c>
      <c r="E379" s="36">
        <v>4986.7666666666664</v>
      </c>
      <c r="F379" s="36">
        <v>4945.8833333333332</v>
      </c>
      <c r="G379" s="36">
        <v>4881.7666666666664</v>
      </c>
      <c r="H379" s="36">
        <v>5091.7666666666664</v>
      </c>
      <c r="I379" s="36">
        <v>5155.8833333333332</v>
      </c>
      <c r="J379" s="36">
        <v>5196.7666666666664</v>
      </c>
      <c r="K379" s="31">
        <v>5115</v>
      </c>
      <c r="L379" s="31">
        <v>5010</v>
      </c>
      <c r="M379" s="31">
        <v>0.13938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16554.349999999999</v>
      </c>
      <c r="D380" s="36">
        <v>16551.216666666667</v>
      </c>
      <c r="E380" s="36">
        <v>16453.533333333333</v>
      </c>
      <c r="F380" s="36">
        <v>16352.716666666667</v>
      </c>
      <c r="G380" s="36">
        <v>16255.033333333333</v>
      </c>
      <c r="H380" s="36">
        <v>16652.033333333333</v>
      </c>
      <c r="I380" s="36">
        <v>16749.716666666667</v>
      </c>
      <c r="J380" s="36">
        <v>16850.533333333333</v>
      </c>
      <c r="K380" s="31">
        <v>16648.900000000001</v>
      </c>
      <c r="L380" s="31">
        <v>16450.400000000001</v>
      </c>
      <c r="M380" s="31">
        <v>2.7879999999999999E-2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128.44999999999999</v>
      </c>
      <c r="D381" s="36">
        <v>129.31666666666666</v>
      </c>
      <c r="E381" s="36">
        <v>127.33333333333331</v>
      </c>
      <c r="F381" s="36">
        <v>126.21666666666664</v>
      </c>
      <c r="G381" s="36">
        <v>124.23333333333329</v>
      </c>
      <c r="H381" s="36">
        <v>130.43333333333334</v>
      </c>
      <c r="I381" s="36">
        <v>132.41666666666669</v>
      </c>
      <c r="J381" s="36">
        <v>133.53333333333336</v>
      </c>
      <c r="K381" s="31">
        <v>131.30000000000001</v>
      </c>
      <c r="L381" s="31">
        <v>128.19999999999999</v>
      </c>
      <c r="M381" s="31">
        <v>445.82022000000001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540.6</v>
      </c>
      <c r="D382" s="36">
        <v>552.54999999999995</v>
      </c>
      <c r="E382" s="36">
        <v>523.09999999999991</v>
      </c>
      <c r="F382" s="36">
        <v>505.59999999999991</v>
      </c>
      <c r="G382" s="36">
        <v>476.14999999999986</v>
      </c>
      <c r="H382" s="36">
        <v>570.04999999999995</v>
      </c>
      <c r="I382" s="36">
        <v>599.5</v>
      </c>
      <c r="J382" s="36">
        <v>617</v>
      </c>
      <c r="K382" s="31">
        <v>582</v>
      </c>
      <c r="L382" s="31">
        <v>535.04999999999995</v>
      </c>
      <c r="M382" s="31">
        <v>77.094970000000004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261.2</v>
      </c>
      <c r="D383" s="36">
        <v>262.01666666666665</v>
      </c>
      <c r="E383" s="36">
        <v>258.63333333333333</v>
      </c>
      <c r="F383" s="36">
        <v>256.06666666666666</v>
      </c>
      <c r="G383" s="36">
        <v>252.68333333333334</v>
      </c>
      <c r="H383" s="36">
        <v>264.58333333333331</v>
      </c>
      <c r="I383" s="36">
        <v>267.96666666666664</v>
      </c>
      <c r="J383" s="36">
        <v>270.5333333333333</v>
      </c>
      <c r="K383" s="31">
        <v>265.39999999999998</v>
      </c>
      <c r="L383" s="31">
        <v>259.45</v>
      </c>
      <c r="M383" s="31">
        <v>57.491840000000003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468.1</v>
      </c>
      <c r="D384" s="36">
        <v>471.75</v>
      </c>
      <c r="E384" s="36">
        <v>462.85</v>
      </c>
      <c r="F384" s="36">
        <v>457.6</v>
      </c>
      <c r="G384" s="36">
        <v>448.70000000000005</v>
      </c>
      <c r="H384" s="36">
        <v>477</v>
      </c>
      <c r="I384" s="36">
        <v>485.9</v>
      </c>
      <c r="J384" s="36">
        <v>491.15</v>
      </c>
      <c r="K384" s="31">
        <v>480.65</v>
      </c>
      <c r="L384" s="31">
        <v>466.5</v>
      </c>
      <c r="M384" s="31">
        <v>63.09404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627.9</v>
      </c>
      <c r="D385" s="36">
        <v>628.51666666666665</v>
      </c>
      <c r="E385" s="36">
        <v>617.43333333333328</v>
      </c>
      <c r="F385" s="36">
        <v>606.96666666666658</v>
      </c>
      <c r="G385" s="36">
        <v>595.88333333333321</v>
      </c>
      <c r="H385" s="36">
        <v>638.98333333333335</v>
      </c>
      <c r="I385" s="36">
        <v>650.06666666666683</v>
      </c>
      <c r="J385" s="36">
        <v>660.53333333333342</v>
      </c>
      <c r="K385" s="31">
        <v>639.6</v>
      </c>
      <c r="L385" s="31">
        <v>618.04999999999995</v>
      </c>
      <c r="M385" s="31">
        <v>3.5889099999999998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752.65</v>
      </c>
      <c r="D386" s="36">
        <v>758.6</v>
      </c>
      <c r="E386" s="36">
        <v>743.35</v>
      </c>
      <c r="F386" s="36">
        <v>734.05</v>
      </c>
      <c r="G386" s="36">
        <v>718.8</v>
      </c>
      <c r="H386" s="36">
        <v>767.90000000000009</v>
      </c>
      <c r="I386" s="36">
        <v>783.15000000000009</v>
      </c>
      <c r="J386" s="36">
        <v>792.45000000000016</v>
      </c>
      <c r="K386" s="31">
        <v>773.85</v>
      </c>
      <c r="L386" s="31">
        <v>749.3</v>
      </c>
      <c r="M386" s="31">
        <v>19.50835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1720.9</v>
      </c>
      <c r="D387" s="36">
        <v>1716.1833333333334</v>
      </c>
      <c r="E387" s="36">
        <v>1704.7166666666667</v>
      </c>
      <c r="F387" s="36">
        <v>1688.5333333333333</v>
      </c>
      <c r="G387" s="36">
        <v>1677.0666666666666</v>
      </c>
      <c r="H387" s="36">
        <v>1732.3666666666668</v>
      </c>
      <c r="I387" s="36">
        <v>1743.8333333333335</v>
      </c>
      <c r="J387" s="36">
        <v>1760.0166666666669</v>
      </c>
      <c r="K387" s="31">
        <v>1727.65</v>
      </c>
      <c r="L387" s="31">
        <v>1700</v>
      </c>
      <c r="M387" s="31">
        <v>0.54618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266.25</v>
      </c>
      <c r="D388" s="36">
        <v>267.18333333333334</v>
      </c>
      <c r="E388" s="36">
        <v>253.06666666666666</v>
      </c>
      <c r="F388" s="36">
        <v>239.88333333333333</v>
      </c>
      <c r="G388" s="36">
        <v>225.76666666666665</v>
      </c>
      <c r="H388" s="36">
        <v>280.36666666666667</v>
      </c>
      <c r="I388" s="36">
        <v>294.48333333333335</v>
      </c>
      <c r="J388" s="36">
        <v>307.66666666666669</v>
      </c>
      <c r="K388" s="31">
        <v>281.3</v>
      </c>
      <c r="L388" s="31">
        <v>254</v>
      </c>
      <c r="M388" s="31">
        <v>515.06678999999997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217.95</v>
      </c>
      <c r="D389" s="36">
        <v>212.93333333333331</v>
      </c>
      <c r="E389" s="36">
        <v>206.26666666666662</v>
      </c>
      <c r="F389" s="36">
        <v>194.58333333333331</v>
      </c>
      <c r="G389" s="36">
        <v>187.91666666666663</v>
      </c>
      <c r="H389" s="36">
        <v>224.61666666666662</v>
      </c>
      <c r="I389" s="36">
        <v>231.2833333333333</v>
      </c>
      <c r="J389" s="36">
        <v>242.96666666666661</v>
      </c>
      <c r="K389" s="31">
        <v>219.6</v>
      </c>
      <c r="L389" s="31">
        <v>201.25</v>
      </c>
      <c r="M389" s="31">
        <v>297.07488999999998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1260.6500000000001</v>
      </c>
      <c r="D390" s="36">
        <v>1253.9333333333334</v>
      </c>
      <c r="E390" s="36">
        <v>1236.8666666666668</v>
      </c>
      <c r="F390" s="36">
        <v>1213.0833333333335</v>
      </c>
      <c r="G390" s="36">
        <v>1196.0166666666669</v>
      </c>
      <c r="H390" s="36">
        <v>1277.7166666666667</v>
      </c>
      <c r="I390" s="36">
        <v>1294.7833333333333</v>
      </c>
      <c r="J390" s="36">
        <v>1318.5666666666666</v>
      </c>
      <c r="K390" s="31">
        <v>1271</v>
      </c>
      <c r="L390" s="31">
        <v>1230.1500000000001</v>
      </c>
      <c r="M390" s="31">
        <v>0.80381999999999998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344.25</v>
      </c>
      <c r="D391" s="36">
        <v>334.51666666666665</v>
      </c>
      <c r="E391" s="36">
        <v>314.73333333333329</v>
      </c>
      <c r="F391" s="36">
        <v>285.21666666666664</v>
      </c>
      <c r="G391" s="36">
        <v>265.43333333333328</v>
      </c>
      <c r="H391" s="36">
        <v>364.0333333333333</v>
      </c>
      <c r="I391" s="36">
        <v>383.81666666666661</v>
      </c>
      <c r="J391" s="36">
        <v>413.33333333333331</v>
      </c>
      <c r="K391" s="31">
        <v>354.3</v>
      </c>
      <c r="L391" s="31">
        <v>305</v>
      </c>
      <c r="M391" s="31">
        <v>81.942120000000003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247</v>
      </c>
      <c r="D392" s="36">
        <v>246.76666666666665</v>
      </c>
      <c r="E392" s="36">
        <v>245.33333333333331</v>
      </c>
      <c r="F392" s="36">
        <v>243.66666666666666</v>
      </c>
      <c r="G392" s="36">
        <v>242.23333333333332</v>
      </c>
      <c r="H392" s="36">
        <v>248.43333333333331</v>
      </c>
      <c r="I392" s="36">
        <v>249.86666666666665</v>
      </c>
      <c r="J392" s="36">
        <v>251.5333333333333</v>
      </c>
      <c r="K392" s="31">
        <v>248.2</v>
      </c>
      <c r="L392" s="31">
        <v>245.1</v>
      </c>
      <c r="M392" s="31">
        <v>2.5230600000000001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151.69999999999999</v>
      </c>
      <c r="D393" s="36">
        <v>151.54999999999998</v>
      </c>
      <c r="E393" s="36">
        <v>148.89999999999998</v>
      </c>
      <c r="F393" s="36">
        <v>146.1</v>
      </c>
      <c r="G393" s="36">
        <v>143.44999999999999</v>
      </c>
      <c r="H393" s="36">
        <v>154.34999999999997</v>
      </c>
      <c r="I393" s="36">
        <v>157</v>
      </c>
      <c r="J393" s="36">
        <v>159.79999999999995</v>
      </c>
      <c r="K393" s="31">
        <v>154.19999999999999</v>
      </c>
      <c r="L393" s="31">
        <v>148.75</v>
      </c>
      <c r="M393" s="31">
        <v>32.279719999999998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3079.3</v>
      </c>
      <c r="D394" s="36">
        <v>3077.1833333333329</v>
      </c>
      <c r="E394" s="36">
        <v>3057.766666666666</v>
      </c>
      <c r="F394" s="36">
        <v>3036.2333333333331</v>
      </c>
      <c r="G394" s="36">
        <v>3016.8166666666662</v>
      </c>
      <c r="H394" s="36">
        <v>3098.7166666666658</v>
      </c>
      <c r="I394" s="36">
        <v>3118.1333333333328</v>
      </c>
      <c r="J394" s="36">
        <v>3139.6666666666656</v>
      </c>
      <c r="K394" s="31">
        <v>3096.6</v>
      </c>
      <c r="L394" s="31">
        <v>3055.65</v>
      </c>
      <c r="M394" s="31">
        <v>1.0652200000000001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85.4</v>
      </c>
      <c r="D395" s="36">
        <v>85.966666666666654</v>
      </c>
      <c r="E395" s="36">
        <v>84.433333333333309</v>
      </c>
      <c r="F395" s="36">
        <v>83.466666666666654</v>
      </c>
      <c r="G395" s="36">
        <v>81.933333333333309</v>
      </c>
      <c r="H395" s="36">
        <v>86.933333333333309</v>
      </c>
      <c r="I395" s="36">
        <v>88.46666666666664</v>
      </c>
      <c r="J395" s="36">
        <v>89.433333333333309</v>
      </c>
      <c r="K395" s="31">
        <v>87.5</v>
      </c>
      <c r="L395" s="31">
        <v>85</v>
      </c>
      <c r="M395" s="31">
        <v>50.430750000000003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1762.55</v>
      </c>
      <c r="D396" s="36">
        <v>1768.1833333333334</v>
      </c>
      <c r="E396" s="36">
        <v>1749.4166666666667</v>
      </c>
      <c r="F396" s="36">
        <v>1736.2833333333333</v>
      </c>
      <c r="G396" s="36">
        <v>1717.5166666666667</v>
      </c>
      <c r="H396" s="36">
        <v>1781.3166666666668</v>
      </c>
      <c r="I396" s="36">
        <v>1800.0833333333333</v>
      </c>
      <c r="J396" s="36">
        <v>1813.2166666666669</v>
      </c>
      <c r="K396" s="31">
        <v>1786.95</v>
      </c>
      <c r="L396" s="31">
        <v>1755.05</v>
      </c>
      <c r="M396" s="31">
        <v>0.93130000000000002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207.9</v>
      </c>
      <c r="D397" s="36">
        <v>208.96666666666667</v>
      </c>
      <c r="E397" s="36">
        <v>197.93333333333334</v>
      </c>
      <c r="F397" s="36">
        <v>187.96666666666667</v>
      </c>
      <c r="G397" s="36">
        <v>176.93333333333334</v>
      </c>
      <c r="H397" s="36">
        <v>218.93333333333334</v>
      </c>
      <c r="I397" s="36">
        <v>229.9666666666667</v>
      </c>
      <c r="J397" s="36">
        <v>239.93333333333334</v>
      </c>
      <c r="K397" s="31">
        <v>220</v>
      </c>
      <c r="L397" s="31">
        <v>199</v>
      </c>
      <c r="M397" s="31">
        <v>131.82397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837.35</v>
      </c>
      <c r="D398" s="36">
        <v>839.44999999999993</v>
      </c>
      <c r="E398" s="36">
        <v>834.89999999999986</v>
      </c>
      <c r="F398" s="36">
        <v>832.44999999999993</v>
      </c>
      <c r="G398" s="36">
        <v>827.89999999999986</v>
      </c>
      <c r="H398" s="36">
        <v>841.89999999999986</v>
      </c>
      <c r="I398" s="36">
        <v>846.44999999999982</v>
      </c>
      <c r="J398" s="36">
        <v>848.89999999999986</v>
      </c>
      <c r="K398" s="31">
        <v>844</v>
      </c>
      <c r="L398" s="31">
        <v>837</v>
      </c>
      <c r="M398" s="31">
        <v>0.45954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2948</v>
      </c>
      <c r="D399" s="36">
        <v>2938.0166666666664</v>
      </c>
      <c r="E399" s="36">
        <v>2917.0333333333328</v>
      </c>
      <c r="F399" s="36">
        <v>2886.0666666666666</v>
      </c>
      <c r="G399" s="36">
        <v>2865.083333333333</v>
      </c>
      <c r="H399" s="36">
        <v>2968.9833333333327</v>
      </c>
      <c r="I399" s="36">
        <v>2989.9666666666662</v>
      </c>
      <c r="J399" s="36">
        <v>3020.9333333333325</v>
      </c>
      <c r="K399" s="31">
        <v>2959</v>
      </c>
      <c r="L399" s="31">
        <v>2907.05</v>
      </c>
      <c r="M399" s="31">
        <v>33.649140000000003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113.9</v>
      </c>
      <c r="D400" s="36">
        <v>114.86666666666667</v>
      </c>
      <c r="E400" s="36">
        <v>112.38333333333335</v>
      </c>
      <c r="F400" s="36">
        <v>110.86666666666667</v>
      </c>
      <c r="G400" s="36">
        <v>108.38333333333335</v>
      </c>
      <c r="H400" s="36">
        <v>116.38333333333335</v>
      </c>
      <c r="I400" s="36">
        <v>118.86666666666667</v>
      </c>
      <c r="J400" s="36">
        <v>120.38333333333335</v>
      </c>
      <c r="K400" s="31">
        <v>117.35</v>
      </c>
      <c r="L400" s="31">
        <v>113.35</v>
      </c>
      <c r="M400" s="31">
        <v>43.808929999999997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760</v>
      </c>
      <c r="D401" s="36">
        <v>754.16666666666663</v>
      </c>
      <c r="E401" s="36">
        <v>743.38333333333321</v>
      </c>
      <c r="F401" s="36">
        <v>726.76666666666654</v>
      </c>
      <c r="G401" s="36">
        <v>715.98333333333312</v>
      </c>
      <c r="H401" s="36">
        <v>770.7833333333333</v>
      </c>
      <c r="I401" s="36">
        <v>781.56666666666683</v>
      </c>
      <c r="J401" s="36">
        <v>798.18333333333339</v>
      </c>
      <c r="K401" s="31">
        <v>764.95</v>
      </c>
      <c r="L401" s="31">
        <v>737.55</v>
      </c>
      <c r="M401" s="31">
        <v>0.81303000000000003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1612.25</v>
      </c>
      <c r="D402" s="36">
        <v>1610.6499999999999</v>
      </c>
      <c r="E402" s="36">
        <v>1601.5999999999997</v>
      </c>
      <c r="F402" s="36">
        <v>1590.9499999999998</v>
      </c>
      <c r="G402" s="36">
        <v>1581.8999999999996</v>
      </c>
      <c r="H402" s="36">
        <v>1621.2999999999997</v>
      </c>
      <c r="I402" s="36">
        <v>1630.35</v>
      </c>
      <c r="J402" s="36">
        <v>1640.9999999999998</v>
      </c>
      <c r="K402" s="31">
        <v>1619.7</v>
      </c>
      <c r="L402" s="31">
        <v>1600</v>
      </c>
      <c r="M402" s="31">
        <v>0.94801999999999997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728.4</v>
      </c>
      <c r="D403" s="36">
        <v>730.4666666666667</v>
      </c>
      <c r="E403" s="36">
        <v>716.03333333333342</v>
      </c>
      <c r="F403" s="36">
        <v>703.66666666666674</v>
      </c>
      <c r="G403" s="36">
        <v>689.23333333333346</v>
      </c>
      <c r="H403" s="36">
        <v>742.83333333333337</v>
      </c>
      <c r="I403" s="36">
        <v>757.26666666666677</v>
      </c>
      <c r="J403" s="36">
        <v>769.63333333333333</v>
      </c>
      <c r="K403" s="31">
        <v>744.9</v>
      </c>
      <c r="L403" s="31">
        <v>718.1</v>
      </c>
      <c r="M403" s="31">
        <v>25.50695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1488.85</v>
      </c>
      <c r="D404" s="36">
        <v>1498.95</v>
      </c>
      <c r="E404" s="36">
        <v>1475.9</v>
      </c>
      <c r="F404" s="36">
        <v>1462.95</v>
      </c>
      <c r="G404" s="36">
        <v>1439.9</v>
      </c>
      <c r="H404" s="36">
        <v>1511.9</v>
      </c>
      <c r="I404" s="36">
        <v>1534.9499999999998</v>
      </c>
      <c r="J404" s="36">
        <v>1547.9</v>
      </c>
      <c r="K404" s="31">
        <v>1522</v>
      </c>
      <c r="L404" s="31">
        <v>1486</v>
      </c>
      <c r="M404" s="31">
        <v>11.63429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126.3</v>
      </c>
      <c r="D405" s="36">
        <v>125.25</v>
      </c>
      <c r="E405" s="36">
        <v>122</v>
      </c>
      <c r="F405" s="36">
        <v>117.7</v>
      </c>
      <c r="G405" s="36">
        <v>114.45</v>
      </c>
      <c r="H405" s="36">
        <v>129.55000000000001</v>
      </c>
      <c r="I405" s="36">
        <v>132.80000000000001</v>
      </c>
      <c r="J405" s="36">
        <v>137.1</v>
      </c>
      <c r="K405" s="31">
        <v>128.5</v>
      </c>
      <c r="L405" s="31">
        <v>120.95</v>
      </c>
      <c r="M405" s="31">
        <v>603.06871000000001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4408.6499999999996</v>
      </c>
      <c r="D406" s="36">
        <v>4442.833333333333</v>
      </c>
      <c r="E406" s="36">
        <v>4353.7166666666662</v>
      </c>
      <c r="F406" s="36">
        <v>4298.7833333333328</v>
      </c>
      <c r="G406" s="36">
        <v>4209.6666666666661</v>
      </c>
      <c r="H406" s="36">
        <v>4497.7666666666664</v>
      </c>
      <c r="I406" s="36">
        <v>4586.8833333333332</v>
      </c>
      <c r="J406" s="36">
        <v>4641.8166666666666</v>
      </c>
      <c r="K406" s="31">
        <v>4531.95</v>
      </c>
      <c r="L406" s="31">
        <v>4387.8999999999996</v>
      </c>
      <c r="M406" s="31">
        <v>0.68416999999999994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2347.0500000000002</v>
      </c>
      <c r="D407" s="36">
        <v>2357.4833333333331</v>
      </c>
      <c r="E407" s="36">
        <v>2334.0166666666664</v>
      </c>
      <c r="F407" s="36">
        <v>2320.9833333333331</v>
      </c>
      <c r="G407" s="36">
        <v>2297.5166666666664</v>
      </c>
      <c r="H407" s="36">
        <v>2370.5166666666664</v>
      </c>
      <c r="I407" s="36">
        <v>2393.9833333333327</v>
      </c>
      <c r="J407" s="36">
        <v>2407.0166666666664</v>
      </c>
      <c r="K407" s="31">
        <v>2380.9499999999998</v>
      </c>
      <c r="L407" s="31">
        <v>2344.4499999999998</v>
      </c>
      <c r="M407" s="31">
        <v>1.6606300000000001</v>
      </c>
      <c r="N407" s="1"/>
      <c r="O407" s="1"/>
    </row>
    <row r="408" spans="1:15" ht="12.75" customHeight="1">
      <c r="A408" s="33">
        <v>398</v>
      </c>
      <c r="B408" s="53" t="s">
        <v>1069</v>
      </c>
      <c r="C408" s="31">
        <v>2071</v>
      </c>
      <c r="D408" s="36">
        <v>2077.7333333333331</v>
      </c>
      <c r="E408" s="36">
        <v>2045.5166666666664</v>
      </c>
      <c r="F408" s="36">
        <v>2020.0333333333333</v>
      </c>
      <c r="G408" s="36">
        <v>1987.8166666666666</v>
      </c>
      <c r="H408" s="36">
        <v>2103.2166666666662</v>
      </c>
      <c r="I408" s="36">
        <v>2135.4333333333325</v>
      </c>
      <c r="J408" s="36">
        <v>2160.9166666666661</v>
      </c>
      <c r="K408" s="31">
        <v>2109.9499999999998</v>
      </c>
      <c r="L408" s="31">
        <v>2052.25</v>
      </c>
      <c r="M408" s="31">
        <v>0.31874000000000002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113.15</v>
      </c>
      <c r="D409" s="36">
        <v>114.35000000000001</v>
      </c>
      <c r="E409" s="36">
        <v>111.80000000000001</v>
      </c>
      <c r="F409" s="36">
        <v>110.45</v>
      </c>
      <c r="G409" s="36">
        <v>107.9</v>
      </c>
      <c r="H409" s="36">
        <v>115.70000000000002</v>
      </c>
      <c r="I409" s="36">
        <v>118.25</v>
      </c>
      <c r="J409" s="36">
        <v>119.60000000000002</v>
      </c>
      <c r="K409" s="31">
        <v>116.9</v>
      </c>
      <c r="L409" s="31">
        <v>113</v>
      </c>
      <c r="M409" s="31">
        <v>74.785920000000004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9189.4500000000007</v>
      </c>
      <c r="D410" s="36">
        <v>9151.4333333333343</v>
      </c>
      <c r="E410" s="36">
        <v>8982.8666666666686</v>
      </c>
      <c r="F410" s="36">
        <v>8776.2833333333347</v>
      </c>
      <c r="G410" s="36">
        <v>8607.716666666669</v>
      </c>
      <c r="H410" s="36">
        <v>9358.0166666666682</v>
      </c>
      <c r="I410" s="36">
        <v>9526.5833333333339</v>
      </c>
      <c r="J410" s="36">
        <v>9733.1666666666679</v>
      </c>
      <c r="K410" s="31">
        <v>9320</v>
      </c>
      <c r="L410" s="31">
        <v>8944.85</v>
      </c>
      <c r="M410" s="31">
        <v>0.18195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1360</v>
      </c>
      <c r="D411" s="36">
        <v>1361.9166666666667</v>
      </c>
      <c r="E411" s="36">
        <v>1348.8833333333334</v>
      </c>
      <c r="F411" s="36">
        <v>1337.7666666666667</v>
      </c>
      <c r="G411" s="36">
        <v>1324.7333333333333</v>
      </c>
      <c r="H411" s="36">
        <v>1373.0333333333335</v>
      </c>
      <c r="I411" s="36">
        <v>1386.0666666666668</v>
      </c>
      <c r="J411" s="36">
        <v>1397.1833333333336</v>
      </c>
      <c r="K411" s="31">
        <v>1374.95</v>
      </c>
      <c r="L411" s="31">
        <v>1350.8</v>
      </c>
      <c r="M411" s="31">
        <v>0.38844000000000001</v>
      </c>
      <c r="N411" s="1"/>
      <c r="O411" s="1"/>
    </row>
    <row r="412" spans="1:15" ht="12.75" customHeight="1">
      <c r="A412" s="33">
        <v>402</v>
      </c>
      <c r="B412" t="s">
        <v>1070</v>
      </c>
      <c r="C412" s="31">
        <v>412.1</v>
      </c>
      <c r="D412" s="36">
        <v>413.0333333333333</v>
      </c>
      <c r="E412" s="36">
        <v>406.66666666666663</v>
      </c>
      <c r="F412" s="36">
        <v>401.23333333333335</v>
      </c>
      <c r="G412" s="36">
        <v>394.86666666666667</v>
      </c>
      <c r="H412" s="36">
        <v>418.46666666666658</v>
      </c>
      <c r="I412" s="36">
        <v>424.83333333333326</v>
      </c>
      <c r="J412" s="36">
        <v>430.26666666666654</v>
      </c>
      <c r="K412" s="31">
        <v>419.4</v>
      </c>
      <c r="L412" s="31">
        <v>407.6</v>
      </c>
      <c r="M412" s="31">
        <v>11.878439999999999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3011.85</v>
      </c>
      <c r="D413" s="36">
        <v>3008.9</v>
      </c>
      <c r="E413" s="36">
        <v>2953.9500000000003</v>
      </c>
      <c r="F413" s="36">
        <v>2896.05</v>
      </c>
      <c r="G413" s="36">
        <v>2841.1000000000004</v>
      </c>
      <c r="H413" s="36">
        <v>3066.8</v>
      </c>
      <c r="I413" s="36">
        <v>3121.75</v>
      </c>
      <c r="J413" s="36">
        <v>3179.65</v>
      </c>
      <c r="K413" s="31">
        <v>3063.85</v>
      </c>
      <c r="L413" s="31">
        <v>2951</v>
      </c>
      <c r="M413" s="31">
        <v>3.5897100000000002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375.25</v>
      </c>
      <c r="D414" s="36">
        <v>375.05</v>
      </c>
      <c r="E414" s="36">
        <v>372.20000000000005</v>
      </c>
      <c r="F414" s="36">
        <v>369.15000000000003</v>
      </c>
      <c r="G414" s="36">
        <v>366.30000000000007</v>
      </c>
      <c r="H414" s="36">
        <v>378.1</v>
      </c>
      <c r="I414" s="36">
        <v>380.95000000000005</v>
      </c>
      <c r="J414" s="36">
        <v>384</v>
      </c>
      <c r="K414" s="31">
        <v>377.9</v>
      </c>
      <c r="L414" s="31">
        <v>372</v>
      </c>
      <c r="M414" s="31">
        <v>1.05694</v>
      </c>
      <c r="N414" s="1"/>
      <c r="O414" s="1"/>
    </row>
    <row r="415" spans="1:15" ht="12.75" customHeight="1">
      <c r="A415" s="33">
        <v>405</v>
      </c>
      <c r="B415" s="53" t="s">
        <v>1071</v>
      </c>
      <c r="C415" s="31">
        <v>1079.6500000000001</v>
      </c>
      <c r="D415" s="36">
        <v>1084.1000000000001</v>
      </c>
      <c r="E415" s="36">
        <v>1068.2000000000003</v>
      </c>
      <c r="F415" s="36">
        <v>1056.7500000000002</v>
      </c>
      <c r="G415" s="36">
        <v>1040.8500000000004</v>
      </c>
      <c r="H415" s="36">
        <v>1095.5500000000002</v>
      </c>
      <c r="I415" s="36">
        <v>1111.4500000000003</v>
      </c>
      <c r="J415" s="36">
        <v>1122.9000000000001</v>
      </c>
      <c r="K415" s="31">
        <v>1100</v>
      </c>
      <c r="L415" s="31">
        <v>1072.6500000000001</v>
      </c>
      <c r="M415" s="31">
        <v>0.38407999999999998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761.3</v>
      </c>
      <c r="D416" s="36">
        <v>759.51666666666677</v>
      </c>
      <c r="E416" s="36">
        <v>747.03333333333353</v>
      </c>
      <c r="F416" s="36">
        <v>732.76666666666677</v>
      </c>
      <c r="G416" s="36">
        <v>720.28333333333353</v>
      </c>
      <c r="H416" s="36">
        <v>773.78333333333353</v>
      </c>
      <c r="I416" s="36">
        <v>786.26666666666688</v>
      </c>
      <c r="J416" s="36">
        <v>800.53333333333353</v>
      </c>
      <c r="K416" s="31">
        <v>772</v>
      </c>
      <c r="L416" s="31">
        <v>745.25</v>
      </c>
      <c r="M416" s="31">
        <v>0.82804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26815.3</v>
      </c>
      <c r="D417" s="36">
        <v>26656.016666666663</v>
      </c>
      <c r="E417" s="36">
        <v>26417.633333333324</v>
      </c>
      <c r="F417" s="36">
        <v>26019.96666666666</v>
      </c>
      <c r="G417" s="36">
        <v>25781.583333333321</v>
      </c>
      <c r="H417" s="36">
        <v>27053.683333333327</v>
      </c>
      <c r="I417" s="36">
        <v>27292.066666666666</v>
      </c>
      <c r="J417" s="36">
        <v>27689.73333333333</v>
      </c>
      <c r="K417" s="31">
        <v>26894.400000000001</v>
      </c>
      <c r="L417" s="31">
        <v>26258.35</v>
      </c>
      <c r="M417" s="31">
        <v>0.23096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47.75</v>
      </c>
      <c r="D418" s="36">
        <v>48.1</v>
      </c>
      <c r="E418" s="36">
        <v>47.050000000000004</v>
      </c>
      <c r="F418" s="36">
        <v>46.35</v>
      </c>
      <c r="G418" s="36">
        <v>45.300000000000004</v>
      </c>
      <c r="H418" s="36">
        <v>48.800000000000004</v>
      </c>
      <c r="I418" s="36">
        <v>49.85</v>
      </c>
      <c r="J418" s="36">
        <v>50.550000000000004</v>
      </c>
      <c r="K418" s="31">
        <v>49.15</v>
      </c>
      <c r="L418" s="31">
        <v>47.4</v>
      </c>
      <c r="M418" s="31">
        <v>99.669579999999996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2439.9</v>
      </c>
      <c r="D419" s="36">
        <v>2439.4666666666667</v>
      </c>
      <c r="E419" s="36">
        <v>2416.9833333333336</v>
      </c>
      <c r="F419" s="36">
        <v>2394.0666666666671</v>
      </c>
      <c r="G419" s="36">
        <v>2371.5833333333339</v>
      </c>
      <c r="H419" s="36">
        <v>2462.3833333333332</v>
      </c>
      <c r="I419" s="36">
        <v>2484.8666666666659</v>
      </c>
      <c r="J419" s="36">
        <v>2507.7833333333328</v>
      </c>
      <c r="K419" s="31">
        <v>2461.9499999999998</v>
      </c>
      <c r="L419" s="31">
        <v>2416.5500000000002</v>
      </c>
      <c r="M419" s="31">
        <v>6.9028200000000002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668.95</v>
      </c>
      <c r="D420" s="36">
        <v>669.80000000000007</v>
      </c>
      <c r="E420" s="36">
        <v>660.65000000000009</v>
      </c>
      <c r="F420" s="36">
        <v>652.35</v>
      </c>
      <c r="G420" s="36">
        <v>643.20000000000005</v>
      </c>
      <c r="H420" s="36">
        <v>678.10000000000014</v>
      </c>
      <c r="I420" s="36">
        <v>687.25</v>
      </c>
      <c r="J420" s="36">
        <v>695.55000000000018</v>
      </c>
      <c r="K420" s="31">
        <v>678.95</v>
      </c>
      <c r="L420" s="31">
        <v>661.5</v>
      </c>
      <c r="M420" s="31">
        <v>3.4283600000000001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4416.6000000000004</v>
      </c>
      <c r="D421" s="36">
        <v>4413.5333333333338</v>
      </c>
      <c r="E421" s="36">
        <v>4378.0666666666675</v>
      </c>
      <c r="F421" s="36">
        <v>4339.5333333333338</v>
      </c>
      <c r="G421" s="36">
        <v>4304.0666666666675</v>
      </c>
      <c r="H421" s="36">
        <v>4452.0666666666675</v>
      </c>
      <c r="I421" s="36">
        <v>4487.5333333333328</v>
      </c>
      <c r="J421" s="36">
        <v>4526.0666666666675</v>
      </c>
      <c r="K421" s="31">
        <v>4449</v>
      </c>
      <c r="L421" s="31">
        <v>4375</v>
      </c>
      <c r="M421" s="31">
        <v>1.0834600000000001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1398.25</v>
      </c>
      <c r="D422" s="36">
        <v>1417.0666666666666</v>
      </c>
      <c r="E422" s="36">
        <v>1371.1833333333332</v>
      </c>
      <c r="F422" s="36">
        <v>1344.1166666666666</v>
      </c>
      <c r="G422" s="36">
        <v>1298.2333333333331</v>
      </c>
      <c r="H422" s="36">
        <v>1444.1333333333332</v>
      </c>
      <c r="I422" s="36">
        <v>1490.0166666666664</v>
      </c>
      <c r="J422" s="36">
        <v>1517.0833333333333</v>
      </c>
      <c r="K422" s="31">
        <v>1462.95</v>
      </c>
      <c r="L422" s="31">
        <v>1390</v>
      </c>
      <c r="M422" s="31">
        <v>1.2207300000000001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6626.2</v>
      </c>
      <c r="D423" s="36">
        <v>6682.7666666666673</v>
      </c>
      <c r="E423" s="36">
        <v>6544.5333333333347</v>
      </c>
      <c r="F423" s="36">
        <v>6462.8666666666677</v>
      </c>
      <c r="G423" s="36">
        <v>6324.633333333335</v>
      </c>
      <c r="H423" s="36">
        <v>6764.4333333333343</v>
      </c>
      <c r="I423" s="36">
        <v>6902.6666666666661</v>
      </c>
      <c r="J423" s="36">
        <v>6984.3333333333339</v>
      </c>
      <c r="K423" s="31">
        <v>6821</v>
      </c>
      <c r="L423" s="31">
        <v>6601.1</v>
      </c>
      <c r="M423" s="31">
        <v>0.55827000000000004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614.79999999999995</v>
      </c>
      <c r="D424" s="36">
        <v>616.71666666666658</v>
      </c>
      <c r="E424" s="36">
        <v>610.13333333333321</v>
      </c>
      <c r="F424" s="36">
        <v>605.46666666666658</v>
      </c>
      <c r="G424" s="36">
        <v>598.88333333333321</v>
      </c>
      <c r="H424" s="36">
        <v>621.38333333333321</v>
      </c>
      <c r="I424" s="36">
        <v>627.96666666666647</v>
      </c>
      <c r="J424" s="36">
        <v>632.63333333333321</v>
      </c>
      <c r="K424" s="31">
        <v>623.29999999999995</v>
      </c>
      <c r="L424" s="31">
        <v>612.04999999999995</v>
      </c>
      <c r="M424" s="31">
        <v>7.4398400000000002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842.2</v>
      </c>
      <c r="D425" s="36">
        <v>830.55000000000007</v>
      </c>
      <c r="E425" s="36">
        <v>813.10000000000014</v>
      </c>
      <c r="F425" s="36">
        <v>784.00000000000011</v>
      </c>
      <c r="G425" s="36">
        <v>766.55000000000018</v>
      </c>
      <c r="H425" s="36">
        <v>859.65000000000009</v>
      </c>
      <c r="I425" s="36">
        <v>877.10000000000014</v>
      </c>
      <c r="J425" s="36">
        <v>906.2</v>
      </c>
      <c r="K425" s="31">
        <v>848</v>
      </c>
      <c r="L425" s="31">
        <v>801.45</v>
      </c>
      <c r="M425" s="31">
        <v>11.76036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562.79999999999995</v>
      </c>
      <c r="D426" s="36">
        <v>567.23333333333335</v>
      </c>
      <c r="E426" s="36">
        <v>554.86666666666667</v>
      </c>
      <c r="F426" s="36">
        <v>546.93333333333328</v>
      </c>
      <c r="G426" s="36">
        <v>534.56666666666661</v>
      </c>
      <c r="H426" s="36">
        <v>575.16666666666674</v>
      </c>
      <c r="I426" s="36">
        <v>587.53333333333353</v>
      </c>
      <c r="J426" s="36">
        <v>595.46666666666681</v>
      </c>
      <c r="K426" s="31">
        <v>579.6</v>
      </c>
      <c r="L426" s="31">
        <v>559.29999999999995</v>
      </c>
      <c r="M426" s="31">
        <v>14.56672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759.25</v>
      </c>
      <c r="D427" s="36">
        <v>758.08333333333337</v>
      </c>
      <c r="E427" s="36">
        <v>751.16666666666674</v>
      </c>
      <c r="F427" s="36">
        <v>743.08333333333337</v>
      </c>
      <c r="G427" s="36">
        <v>736.16666666666674</v>
      </c>
      <c r="H427" s="36">
        <v>766.16666666666674</v>
      </c>
      <c r="I427" s="36">
        <v>773.08333333333348</v>
      </c>
      <c r="J427" s="36">
        <v>781.16666666666674</v>
      </c>
      <c r="K427" s="31">
        <v>765</v>
      </c>
      <c r="L427" s="31">
        <v>750</v>
      </c>
      <c r="M427" s="31">
        <v>139.79584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128.30000000000001</v>
      </c>
      <c r="D428" s="36">
        <v>128.16666666666669</v>
      </c>
      <c r="E428" s="36">
        <v>125.93333333333337</v>
      </c>
      <c r="F428" s="36">
        <v>123.56666666666668</v>
      </c>
      <c r="G428" s="36">
        <v>121.33333333333336</v>
      </c>
      <c r="H428" s="36">
        <v>130.53333333333336</v>
      </c>
      <c r="I428" s="36">
        <v>132.76666666666671</v>
      </c>
      <c r="J428" s="36">
        <v>135.13333333333338</v>
      </c>
      <c r="K428" s="31">
        <v>130.4</v>
      </c>
      <c r="L428" s="31">
        <v>125.8</v>
      </c>
      <c r="M428" s="31">
        <v>295.56961000000001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603.95000000000005</v>
      </c>
      <c r="D429" s="36">
        <v>604.6</v>
      </c>
      <c r="E429" s="36">
        <v>593.65000000000009</v>
      </c>
      <c r="F429" s="36">
        <v>583.35</v>
      </c>
      <c r="G429" s="36">
        <v>572.40000000000009</v>
      </c>
      <c r="H429" s="36">
        <v>614.90000000000009</v>
      </c>
      <c r="I429" s="36">
        <v>625.85000000000014</v>
      </c>
      <c r="J429" s="36">
        <v>636.15000000000009</v>
      </c>
      <c r="K429" s="31">
        <v>615.54999999999995</v>
      </c>
      <c r="L429" s="31">
        <v>594.29999999999995</v>
      </c>
      <c r="M429" s="31">
        <v>22.039259999999999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133.25</v>
      </c>
      <c r="D430" s="36">
        <v>134.5</v>
      </c>
      <c r="E430" s="36">
        <v>131.75</v>
      </c>
      <c r="F430" s="36">
        <v>130.25</v>
      </c>
      <c r="G430" s="36">
        <v>127.5</v>
      </c>
      <c r="H430" s="36">
        <v>136</v>
      </c>
      <c r="I430" s="36">
        <v>138.75</v>
      </c>
      <c r="J430" s="36">
        <v>140.25</v>
      </c>
      <c r="K430" s="31">
        <v>137.25</v>
      </c>
      <c r="L430" s="31">
        <v>133</v>
      </c>
      <c r="M430" s="31">
        <v>11.507999999999999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378.05</v>
      </c>
      <c r="D431" s="36">
        <v>377.70000000000005</v>
      </c>
      <c r="E431" s="36">
        <v>375.05000000000007</v>
      </c>
      <c r="F431" s="36">
        <v>372.05</v>
      </c>
      <c r="G431" s="36">
        <v>369.40000000000003</v>
      </c>
      <c r="H431" s="36">
        <v>380.7000000000001</v>
      </c>
      <c r="I431" s="36">
        <v>383.35000000000008</v>
      </c>
      <c r="J431" s="36">
        <v>386.35000000000014</v>
      </c>
      <c r="K431" s="31">
        <v>380.35</v>
      </c>
      <c r="L431" s="31">
        <v>374.7</v>
      </c>
      <c r="M431" s="31">
        <v>2.3706299999999998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378.6</v>
      </c>
      <c r="D432" s="36">
        <v>373.40000000000003</v>
      </c>
      <c r="E432" s="36">
        <v>368.20000000000005</v>
      </c>
      <c r="F432" s="36">
        <v>357.8</v>
      </c>
      <c r="G432" s="36">
        <v>352.6</v>
      </c>
      <c r="H432" s="36">
        <v>383.80000000000007</v>
      </c>
      <c r="I432" s="36">
        <v>389</v>
      </c>
      <c r="J432" s="36">
        <v>399.40000000000009</v>
      </c>
      <c r="K432" s="31">
        <v>378.6</v>
      </c>
      <c r="L432" s="31">
        <v>363</v>
      </c>
      <c r="M432" s="31">
        <v>3.5149499999999998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1530.1</v>
      </c>
      <c r="D433" s="36">
        <v>1523.4166666666667</v>
      </c>
      <c r="E433" s="36">
        <v>1514.0833333333335</v>
      </c>
      <c r="F433" s="36">
        <v>1498.0666666666668</v>
      </c>
      <c r="G433" s="36">
        <v>1488.7333333333336</v>
      </c>
      <c r="H433" s="36">
        <v>1539.4333333333334</v>
      </c>
      <c r="I433" s="36">
        <v>1548.7666666666669</v>
      </c>
      <c r="J433" s="36">
        <v>1564.7833333333333</v>
      </c>
      <c r="K433" s="31">
        <v>1532.75</v>
      </c>
      <c r="L433" s="31">
        <v>1507.4</v>
      </c>
      <c r="M433" s="31">
        <v>7.7782299999999998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620.1</v>
      </c>
      <c r="D434" s="36">
        <v>623.13333333333333</v>
      </c>
      <c r="E434" s="36">
        <v>615.56666666666661</v>
      </c>
      <c r="F434" s="36">
        <v>611.0333333333333</v>
      </c>
      <c r="G434" s="36">
        <v>603.46666666666658</v>
      </c>
      <c r="H434" s="36">
        <v>627.66666666666663</v>
      </c>
      <c r="I434" s="36">
        <v>635.23333333333346</v>
      </c>
      <c r="J434" s="36">
        <v>639.76666666666665</v>
      </c>
      <c r="K434" s="31">
        <v>630.70000000000005</v>
      </c>
      <c r="L434" s="31">
        <v>618.6</v>
      </c>
      <c r="M434" s="31">
        <v>3.63239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4063.85</v>
      </c>
      <c r="D435" s="36">
        <v>4029.5333333333328</v>
      </c>
      <c r="E435" s="36">
        <v>3948.3666666666659</v>
      </c>
      <c r="F435" s="36">
        <v>3832.8833333333332</v>
      </c>
      <c r="G435" s="36">
        <v>3751.7166666666662</v>
      </c>
      <c r="H435" s="36">
        <v>4145.0166666666655</v>
      </c>
      <c r="I435" s="36">
        <v>4226.1833333333325</v>
      </c>
      <c r="J435" s="36">
        <v>4341.6666666666652</v>
      </c>
      <c r="K435" s="31">
        <v>4110.7</v>
      </c>
      <c r="L435" s="31">
        <v>3914.05</v>
      </c>
      <c r="M435" s="31">
        <v>6.3091699999999999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1102.95</v>
      </c>
      <c r="D436" s="36">
        <v>1103.4833333333333</v>
      </c>
      <c r="E436" s="36">
        <v>1087.0166666666667</v>
      </c>
      <c r="F436" s="36">
        <v>1071.0833333333333</v>
      </c>
      <c r="G436" s="36">
        <v>1054.6166666666666</v>
      </c>
      <c r="H436" s="36">
        <v>1119.4166666666667</v>
      </c>
      <c r="I436" s="36">
        <v>1135.8833333333334</v>
      </c>
      <c r="J436" s="36">
        <v>1151.8166666666668</v>
      </c>
      <c r="K436" s="31">
        <v>1119.95</v>
      </c>
      <c r="L436" s="31">
        <v>1087.55</v>
      </c>
      <c r="M436" s="31">
        <v>0.56679000000000002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463.5</v>
      </c>
      <c r="D437" s="36">
        <v>464.23333333333335</v>
      </c>
      <c r="E437" s="36">
        <v>458.06666666666672</v>
      </c>
      <c r="F437" s="36">
        <v>452.63333333333338</v>
      </c>
      <c r="G437" s="36">
        <v>446.46666666666675</v>
      </c>
      <c r="H437" s="36">
        <v>469.66666666666669</v>
      </c>
      <c r="I437" s="36">
        <v>475.83333333333331</v>
      </c>
      <c r="J437" s="36">
        <v>481.26666666666665</v>
      </c>
      <c r="K437" s="31">
        <v>470.4</v>
      </c>
      <c r="L437" s="31">
        <v>458.8</v>
      </c>
      <c r="M437" s="31">
        <v>3.5585399999999998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389.1</v>
      </c>
      <c r="D438" s="36">
        <v>387.51666666666665</v>
      </c>
      <c r="E438" s="36">
        <v>384.13333333333333</v>
      </c>
      <c r="F438" s="36">
        <v>379.16666666666669</v>
      </c>
      <c r="G438" s="36">
        <v>375.78333333333336</v>
      </c>
      <c r="H438" s="36">
        <v>392.48333333333329</v>
      </c>
      <c r="I438" s="36">
        <v>395.86666666666662</v>
      </c>
      <c r="J438" s="36">
        <v>400.83333333333326</v>
      </c>
      <c r="K438" s="31">
        <v>390.9</v>
      </c>
      <c r="L438" s="31">
        <v>382.55</v>
      </c>
      <c r="M438" s="31">
        <v>1.74213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4056.35</v>
      </c>
      <c r="D439" s="36">
        <v>4034.2999999999997</v>
      </c>
      <c r="E439" s="36">
        <v>3973.0499999999993</v>
      </c>
      <c r="F439" s="36">
        <v>3889.7499999999995</v>
      </c>
      <c r="G439" s="36">
        <v>3828.4999999999991</v>
      </c>
      <c r="H439" s="36">
        <v>4117.5999999999995</v>
      </c>
      <c r="I439" s="36">
        <v>4178.8500000000004</v>
      </c>
      <c r="J439" s="36">
        <v>4262.1499999999996</v>
      </c>
      <c r="K439" s="31">
        <v>4095.55</v>
      </c>
      <c r="L439" s="31">
        <v>3951</v>
      </c>
      <c r="M439" s="31">
        <v>1.117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673.15</v>
      </c>
      <c r="D440" s="36">
        <v>676.26666666666677</v>
      </c>
      <c r="E440" s="36">
        <v>666.53333333333353</v>
      </c>
      <c r="F440" s="36">
        <v>659.91666666666674</v>
      </c>
      <c r="G440" s="36">
        <v>650.18333333333351</v>
      </c>
      <c r="H440" s="36">
        <v>682.88333333333355</v>
      </c>
      <c r="I440" s="36">
        <v>692.6166666666669</v>
      </c>
      <c r="J440" s="36">
        <v>699.23333333333358</v>
      </c>
      <c r="K440" s="31">
        <v>686</v>
      </c>
      <c r="L440" s="31">
        <v>669.65</v>
      </c>
      <c r="M440" s="31">
        <v>1.23953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46.15</v>
      </c>
      <c r="D441" s="36">
        <v>46.6</v>
      </c>
      <c r="E441" s="36">
        <v>45.6</v>
      </c>
      <c r="F441" s="36">
        <v>45.05</v>
      </c>
      <c r="G441" s="36">
        <v>44.05</v>
      </c>
      <c r="H441" s="36">
        <v>47.150000000000006</v>
      </c>
      <c r="I441" s="36">
        <v>48.150000000000006</v>
      </c>
      <c r="J441" s="36">
        <v>48.70000000000001</v>
      </c>
      <c r="K441" s="31">
        <v>47.6</v>
      </c>
      <c r="L441" s="31">
        <v>46.05</v>
      </c>
      <c r="M441" s="31">
        <v>194.76009999999999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728.45</v>
      </c>
      <c r="D442" s="36">
        <v>725.5333333333333</v>
      </c>
      <c r="E442" s="36">
        <v>714.26666666666665</v>
      </c>
      <c r="F442" s="36">
        <v>700.08333333333337</v>
      </c>
      <c r="G442" s="36">
        <v>688.81666666666672</v>
      </c>
      <c r="H442" s="36">
        <v>739.71666666666658</v>
      </c>
      <c r="I442" s="36">
        <v>750.98333333333323</v>
      </c>
      <c r="J442" s="36">
        <v>765.16666666666652</v>
      </c>
      <c r="K442" s="31">
        <v>736.8</v>
      </c>
      <c r="L442" s="31">
        <v>711.35</v>
      </c>
      <c r="M442" s="31">
        <v>29.72231</v>
      </c>
      <c r="N442" s="1"/>
      <c r="O442" s="1"/>
    </row>
    <row r="443" spans="1:15" ht="12.75" customHeight="1">
      <c r="A443" s="33">
        <v>433</v>
      </c>
      <c r="B443" s="53" t="s">
        <v>1072</v>
      </c>
      <c r="C443" s="31">
        <v>925.2</v>
      </c>
      <c r="D443" s="36">
        <v>924.56666666666661</v>
      </c>
      <c r="E443" s="36">
        <v>916.68333333333317</v>
      </c>
      <c r="F443" s="36">
        <v>908.16666666666652</v>
      </c>
      <c r="G443" s="36">
        <v>900.28333333333308</v>
      </c>
      <c r="H443" s="36">
        <v>933.08333333333326</v>
      </c>
      <c r="I443" s="36">
        <v>940.9666666666667</v>
      </c>
      <c r="J443" s="36">
        <v>949.48333333333335</v>
      </c>
      <c r="K443" s="31">
        <v>932.45</v>
      </c>
      <c r="L443" s="31">
        <v>916.05</v>
      </c>
      <c r="M443" s="31">
        <v>0.51575000000000004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763.25</v>
      </c>
      <c r="D444" s="36">
        <v>766.06666666666661</v>
      </c>
      <c r="E444" s="36">
        <v>759.18333333333317</v>
      </c>
      <c r="F444" s="36">
        <v>755.11666666666656</v>
      </c>
      <c r="G444" s="36">
        <v>748.23333333333312</v>
      </c>
      <c r="H444" s="36">
        <v>770.13333333333321</v>
      </c>
      <c r="I444" s="36">
        <v>777.01666666666665</v>
      </c>
      <c r="J444" s="36">
        <v>781.08333333333326</v>
      </c>
      <c r="K444" s="31">
        <v>772.95</v>
      </c>
      <c r="L444" s="31">
        <v>762</v>
      </c>
      <c r="M444" s="31">
        <v>3.4060199999999998</v>
      </c>
      <c r="N444" s="1"/>
      <c r="O444" s="1"/>
    </row>
    <row r="445" spans="1:15" ht="12.75" customHeight="1">
      <c r="A445" s="33">
        <v>435</v>
      </c>
      <c r="B445" s="53" t="s">
        <v>1073</v>
      </c>
      <c r="C445" s="31">
        <v>516.20000000000005</v>
      </c>
      <c r="D445" s="36">
        <v>519.33333333333337</v>
      </c>
      <c r="E445" s="36">
        <v>508.66666666666674</v>
      </c>
      <c r="F445" s="36">
        <v>501.13333333333338</v>
      </c>
      <c r="G445" s="36">
        <v>490.46666666666675</v>
      </c>
      <c r="H445" s="36">
        <v>526.86666666666679</v>
      </c>
      <c r="I445" s="36">
        <v>537.53333333333353</v>
      </c>
      <c r="J445" s="36">
        <v>545.06666666666672</v>
      </c>
      <c r="K445" s="31">
        <v>530</v>
      </c>
      <c r="L445" s="31">
        <v>511.8</v>
      </c>
      <c r="M445" s="31">
        <v>7.3890900000000004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763.4</v>
      </c>
      <c r="D446" s="36">
        <v>763.61666666666667</v>
      </c>
      <c r="E446" s="36">
        <v>759.83333333333337</v>
      </c>
      <c r="F446" s="36">
        <v>756.26666666666665</v>
      </c>
      <c r="G446" s="36">
        <v>752.48333333333335</v>
      </c>
      <c r="H446" s="36">
        <v>767.18333333333339</v>
      </c>
      <c r="I446" s="36">
        <v>770.9666666666667</v>
      </c>
      <c r="J446" s="36">
        <v>774.53333333333342</v>
      </c>
      <c r="K446" s="31">
        <v>767.4</v>
      </c>
      <c r="L446" s="31">
        <v>760.05</v>
      </c>
      <c r="M446" s="31">
        <v>0.19536999999999999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61.35</v>
      </c>
      <c r="D447" s="36">
        <v>60.733333333333327</v>
      </c>
      <c r="E447" s="36">
        <v>60.116666666666653</v>
      </c>
      <c r="F447" s="36">
        <v>58.883333333333326</v>
      </c>
      <c r="G447" s="36">
        <v>58.266666666666652</v>
      </c>
      <c r="H447" s="36">
        <v>61.966666666666654</v>
      </c>
      <c r="I447" s="36">
        <v>62.583333333333329</v>
      </c>
      <c r="J447" s="36">
        <v>63.816666666666656</v>
      </c>
      <c r="K447" s="31">
        <v>61.35</v>
      </c>
      <c r="L447" s="31">
        <v>59.5</v>
      </c>
      <c r="M447" s="31">
        <v>46.87547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2120.4</v>
      </c>
      <c r="D448" s="36">
        <v>2124.4333333333329</v>
      </c>
      <c r="E448" s="36">
        <v>2088.8666666666659</v>
      </c>
      <c r="F448" s="36">
        <v>2057.333333333333</v>
      </c>
      <c r="G448" s="36">
        <v>2021.766666666666</v>
      </c>
      <c r="H448" s="36">
        <v>2155.9666666666658</v>
      </c>
      <c r="I448" s="36">
        <v>2191.5333333333324</v>
      </c>
      <c r="J448" s="36">
        <v>2223.0666666666657</v>
      </c>
      <c r="K448" s="31">
        <v>2160</v>
      </c>
      <c r="L448" s="31">
        <v>2092.9</v>
      </c>
      <c r="M448" s="31">
        <v>9.8142899999999997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996.4</v>
      </c>
      <c r="D449" s="36">
        <v>998.80000000000007</v>
      </c>
      <c r="E449" s="36">
        <v>987.60000000000014</v>
      </c>
      <c r="F449" s="36">
        <v>978.80000000000007</v>
      </c>
      <c r="G449" s="36">
        <v>967.60000000000014</v>
      </c>
      <c r="H449" s="36">
        <v>1007.6000000000001</v>
      </c>
      <c r="I449" s="36">
        <v>1018.8000000000002</v>
      </c>
      <c r="J449" s="36">
        <v>1027.6000000000001</v>
      </c>
      <c r="K449" s="31">
        <v>1010</v>
      </c>
      <c r="L449" s="31">
        <v>990</v>
      </c>
      <c r="M449" s="31">
        <v>2.9727199999999998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977.45</v>
      </c>
      <c r="D450" s="36">
        <v>978.01666666666677</v>
      </c>
      <c r="E450" s="36">
        <v>971.43333333333351</v>
      </c>
      <c r="F450" s="36">
        <v>965.41666666666674</v>
      </c>
      <c r="G450" s="36">
        <v>958.83333333333348</v>
      </c>
      <c r="H450" s="36">
        <v>984.03333333333353</v>
      </c>
      <c r="I450" s="36">
        <v>990.61666666666679</v>
      </c>
      <c r="J450" s="36">
        <v>996.63333333333355</v>
      </c>
      <c r="K450" s="31">
        <v>984.6</v>
      </c>
      <c r="L450" s="31">
        <v>972</v>
      </c>
      <c r="M450" s="31">
        <v>5.1599199999999996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1815.5</v>
      </c>
      <c r="D451" s="36">
        <v>1821.05</v>
      </c>
      <c r="E451" s="36">
        <v>1803.1499999999999</v>
      </c>
      <c r="F451" s="36">
        <v>1790.8</v>
      </c>
      <c r="G451" s="36">
        <v>1772.8999999999999</v>
      </c>
      <c r="H451" s="36">
        <v>1833.3999999999999</v>
      </c>
      <c r="I451" s="36">
        <v>1851.3</v>
      </c>
      <c r="J451" s="36">
        <v>1863.6499999999999</v>
      </c>
      <c r="K451" s="31">
        <v>1838.95</v>
      </c>
      <c r="L451" s="31">
        <v>1808.7</v>
      </c>
      <c r="M451" s="31">
        <v>11.79354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4103.8</v>
      </c>
      <c r="D452" s="36">
        <v>4095.7000000000003</v>
      </c>
      <c r="E452" s="36">
        <v>4063.1000000000004</v>
      </c>
      <c r="F452" s="36">
        <v>4022.4</v>
      </c>
      <c r="G452" s="36">
        <v>3989.8</v>
      </c>
      <c r="H452" s="36">
        <v>4136.4000000000005</v>
      </c>
      <c r="I452" s="36">
        <v>4169</v>
      </c>
      <c r="J452" s="36">
        <v>4209.7000000000007</v>
      </c>
      <c r="K452" s="31">
        <v>4128.3</v>
      </c>
      <c r="L452" s="31">
        <v>4055</v>
      </c>
      <c r="M452" s="31">
        <v>7.7229099999999997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1155</v>
      </c>
      <c r="D453" s="36">
        <v>1154.5833333333333</v>
      </c>
      <c r="E453" s="36">
        <v>1144.9166666666665</v>
      </c>
      <c r="F453" s="36">
        <v>1134.8333333333333</v>
      </c>
      <c r="G453" s="36">
        <v>1125.1666666666665</v>
      </c>
      <c r="H453" s="36">
        <v>1164.6666666666665</v>
      </c>
      <c r="I453" s="36">
        <v>1174.333333333333</v>
      </c>
      <c r="J453" s="36">
        <v>1184.4166666666665</v>
      </c>
      <c r="K453" s="31">
        <v>1164.25</v>
      </c>
      <c r="L453" s="31">
        <v>1144.5</v>
      </c>
      <c r="M453" s="31">
        <v>9.6191399999999998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7708.65</v>
      </c>
      <c r="D454" s="36">
        <v>7667.833333333333</v>
      </c>
      <c r="E454" s="36">
        <v>7590.9666666666662</v>
      </c>
      <c r="F454" s="36">
        <v>7473.2833333333328</v>
      </c>
      <c r="G454" s="36">
        <v>7396.4166666666661</v>
      </c>
      <c r="H454" s="36">
        <v>7785.5166666666664</v>
      </c>
      <c r="I454" s="36">
        <v>7862.3833333333332</v>
      </c>
      <c r="J454" s="36">
        <v>7980.0666666666666</v>
      </c>
      <c r="K454" s="31">
        <v>7744.7</v>
      </c>
      <c r="L454" s="31">
        <v>7550.15</v>
      </c>
      <c r="M454" s="31">
        <v>1.4675499999999999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5721.5</v>
      </c>
      <c r="D455" s="36">
        <v>5741.0166666666664</v>
      </c>
      <c r="E455" s="36">
        <v>5662.0333333333328</v>
      </c>
      <c r="F455" s="36">
        <v>5602.5666666666666</v>
      </c>
      <c r="G455" s="36">
        <v>5523.583333333333</v>
      </c>
      <c r="H455" s="36">
        <v>5800.4833333333327</v>
      </c>
      <c r="I455" s="36">
        <v>5879.4666666666662</v>
      </c>
      <c r="J455" s="36">
        <v>5938.9333333333325</v>
      </c>
      <c r="K455" s="31">
        <v>5820</v>
      </c>
      <c r="L455" s="31">
        <v>5681.55</v>
      </c>
      <c r="M455" s="31">
        <v>0.96238000000000001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613.15</v>
      </c>
      <c r="D456" s="36">
        <v>616.59999999999991</v>
      </c>
      <c r="E456" s="36">
        <v>608.64999999999986</v>
      </c>
      <c r="F456" s="36">
        <v>604.15</v>
      </c>
      <c r="G456" s="36">
        <v>596.19999999999993</v>
      </c>
      <c r="H456" s="36">
        <v>621.0999999999998</v>
      </c>
      <c r="I456" s="36">
        <v>629.04999999999984</v>
      </c>
      <c r="J456" s="36">
        <v>633.54999999999973</v>
      </c>
      <c r="K456" s="31">
        <v>624.54999999999995</v>
      </c>
      <c r="L456" s="31">
        <v>612.1</v>
      </c>
      <c r="M456" s="31">
        <v>16.150690000000001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932.6</v>
      </c>
      <c r="D457" s="36">
        <v>935.53333333333342</v>
      </c>
      <c r="E457" s="36">
        <v>928.11666666666679</v>
      </c>
      <c r="F457" s="36">
        <v>923.63333333333333</v>
      </c>
      <c r="G457" s="36">
        <v>916.2166666666667</v>
      </c>
      <c r="H457" s="36">
        <v>940.01666666666688</v>
      </c>
      <c r="I457" s="36">
        <v>947.43333333333362</v>
      </c>
      <c r="J457" s="36">
        <v>951.91666666666697</v>
      </c>
      <c r="K457" s="31">
        <v>942.95</v>
      </c>
      <c r="L457" s="31">
        <v>931.05</v>
      </c>
      <c r="M457" s="31">
        <v>46.322139999999997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380.5</v>
      </c>
      <c r="D458" s="36">
        <v>381.8</v>
      </c>
      <c r="E458" s="36">
        <v>377.8</v>
      </c>
      <c r="F458" s="36">
        <v>375.1</v>
      </c>
      <c r="G458" s="36">
        <v>371.1</v>
      </c>
      <c r="H458" s="36">
        <v>384.5</v>
      </c>
      <c r="I458" s="36">
        <v>388.5</v>
      </c>
      <c r="J458" s="36">
        <v>391.2</v>
      </c>
      <c r="K458" s="31">
        <v>385.8</v>
      </c>
      <c r="L458" s="31">
        <v>379.1</v>
      </c>
      <c r="M458" s="31">
        <v>125.57987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141.94999999999999</v>
      </c>
      <c r="D459" s="36">
        <v>142.21666666666667</v>
      </c>
      <c r="E459" s="36">
        <v>141.08333333333334</v>
      </c>
      <c r="F459" s="36">
        <v>140.21666666666667</v>
      </c>
      <c r="G459" s="36">
        <v>139.08333333333334</v>
      </c>
      <c r="H459" s="36">
        <v>143.08333333333334</v>
      </c>
      <c r="I459" s="36">
        <v>144.21666666666667</v>
      </c>
      <c r="J459" s="36">
        <v>145.08333333333334</v>
      </c>
      <c r="K459" s="31">
        <v>143.35</v>
      </c>
      <c r="L459" s="31">
        <v>141.35</v>
      </c>
      <c r="M459" s="31">
        <v>169.73568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92</v>
      </c>
      <c r="D460" s="36">
        <v>92.066666666666677</v>
      </c>
      <c r="E460" s="36">
        <v>90.833333333333357</v>
      </c>
      <c r="F460" s="36">
        <v>89.666666666666686</v>
      </c>
      <c r="G460" s="36">
        <v>88.433333333333366</v>
      </c>
      <c r="H460" s="36">
        <v>93.233333333333348</v>
      </c>
      <c r="I460" s="36">
        <v>94.466666666666669</v>
      </c>
      <c r="J460" s="36">
        <v>95.63333333333334</v>
      </c>
      <c r="K460" s="31">
        <v>93.3</v>
      </c>
      <c r="L460" s="31">
        <v>90.9</v>
      </c>
      <c r="M460" s="31">
        <v>45.400530000000003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3178.4</v>
      </c>
      <c r="D461" s="36">
        <v>3177.8833333333332</v>
      </c>
      <c r="E461" s="36">
        <v>3122.8666666666663</v>
      </c>
      <c r="F461" s="36">
        <v>3067.333333333333</v>
      </c>
      <c r="G461" s="36">
        <v>3012.3166666666662</v>
      </c>
      <c r="H461" s="36">
        <v>3233.4166666666665</v>
      </c>
      <c r="I461" s="36">
        <v>3288.4333333333329</v>
      </c>
      <c r="J461" s="36">
        <v>3343.9666666666667</v>
      </c>
      <c r="K461" s="31">
        <v>3232.9</v>
      </c>
      <c r="L461" s="31">
        <v>3122.35</v>
      </c>
      <c r="M461" s="31">
        <v>1.56819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1310</v>
      </c>
      <c r="D462" s="36">
        <v>1305.1499999999999</v>
      </c>
      <c r="E462" s="36">
        <v>1292.2999999999997</v>
      </c>
      <c r="F462" s="36">
        <v>1274.5999999999999</v>
      </c>
      <c r="G462" s="36">
        <v>1261.7499999999998</v>
      </c>
      <c r="H462" s="36">
        <v>1322.8499999999997</v>
      </c>
      <c r="I462" s="36">
        <v>1335.6999999999996</v>
      </c>
      <c r="J462" s="36">
        <v>1353.3999999999996</v>
      </c>
      <c r="K462" s="31">
        <v>1318</v>
      </c>
      <c r="L462" s="31">
        <v>1287.45</v>
      </c>
      <c r="M462" s="31">
        <v>14.96111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740.45</v>
      </c>
      <c r="D463" s="36">
        <v>744.61666666666667</v>
      </c>
      <c r="E463" s="36">
        <v>730.23333333333335</v>
      </c>
      <c r="F463" s="36">
        <v>720.01666666666665</v>
      </c>
      <c r="G463" s="36">
        <v>705.63333333333333</v>
      </c>
      <c r="H463" s="36">
        <v>754.83333333333337</v>
      </c>
      <c r="I463" s="36">
        <v>769.21666666666681</v>
      </c>
      <c r="J463" s="36">
        <v>779.43333333333339</v>
      </c>
      <c r="K463" s="31">
        <v>759</v>
      </c>
      <c r="L463" s="31">
        <v>734.4</v>
      </c>
      <c r="M463" s="31">
        <v>3.4489200000000002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296.45</v>
      </c>
      <c r="D464" s="36">
        <v>293.83333333333331</v>
      </c>
      <c r="E464" s="36">
        <v>280.96666666666664</v>
      </c>
      <c r="F464" s="36">
        <v>265.48333333333335</v>
      </c>
      <c r="G464" s="36">
        <v>252.61666666666667</v>
      </c>
      <c r="H464" s="36">
        <v>309.31666666666661</v>
      </c>
      <c r="I464" s="36">
        <v>322.18333333333328</v>
      </c>
      <c r="J464" s="36">
        <v>337.66666666666657</v>
      </c>
      <c r="K464" s="31">
        <v>306.7</v>
      </c>
      <c r="L464" s="31">
        <v>278.35000000000002</v>
      </c>
      <c r="M464" s="31">
        <v>75.287400000000005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880.5</v>
      </c>
      <c r="D465" s="36">
        <v>878.51666666666677</v>
      </c>
      <c r="E465" s="36">
        <v>872.03333333333353</v>
      </c>
      <c r="F465" s="36">
        <v>863.56666666666672</v>
      </c>
      <c r="G465" s="36">
        <v>857.08333333333348</v>
      </c>
      <c r="H465" s="36">
        <v>886.98333333333358</v>
      </c>
      <c r="I465" s="36">
        <v>893.46666666666692</v>
      </c>
      <c r="J465" s="36">
        <v>901.93333333333362</v>
      </c>
      <c r="K465" s="31">
        <v>885</v>
      </c>
      <c r="L465" s="31">
        <v>870.05</v>
      </c>
      <c r="M465" s="31">
        <v>3.5658099999999999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3487.05</v>
      </c>
      <c r="D466" s="36">
        <v>3502.35</v>
      </c>
      <c r="E466" s="36">
        <v>3445.7</v>
      </c>
      <c r="F466" s="36">
        <v>3404.35</v>
      </c>
      <c r="G466" s="36">
        <v>3347.7</v>
      </c>
      <c r="H466" s="36">
        <v>3543.7</v>
      </c>
      <c r="I466" s="36">
        <v>3600.3500000000004</v>
      </c>
      <c r="J466" s="36">
        <v>3641.7</v>
      </c>
      <c r="K466" s="31">
        <v>3559</v>
      </c>
      <c r="L466" s="31">
        <v>3461</v>
      </c>
      <c r="M466" s="31">
        <v>0.86795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2824.75</v>
      </c>
      <c r="D467" s="36">
        <v>2837.2333333333336</v>
      </c>
      <c r="E467" s="36">
        <v>2797.5166666666673</v>
      </c>
      <c r="F467" s="36">
        <v>2770.2833333333338</v>
      </c>
      <c r="G467" s="36">
        <v>2730.5666666666675</v>
      </c>
      <c r="H467" s="36">
        <v>2864.4666666666672</v>
      </c>
      <c r="I467" s="36">
        <v>2904.1833333333334</v>
      </c>
      <c r="J467" s="36">
        <v>2931.416666666667</v>
      </c>
      <c r="K467" s="31">
        <v>2876.95</v>
      </c>
      <c r="L467" s="31">
        <v>2810</v>
      </c>
      <c r="M467" s="31">
        <v>0.34564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3695.05</v>
      </c>
      <c r="D468" s="36">
        <v>3684.85</v>
      </c>
      <c r="E468" s="36">
        <v>3660.2</v>
      </c>
      <c r="F468" s="36">
        <v>3625.35</v>
      </c>
      <c r="G468" s="36">
        <v>3600.7</v>
      </c>
      <c r="H468" s="36">
        <v>3719.7</v>
      </c>
      <c r="I468" s="36">
        <v>3744.3500000000004</v>
      </c>
      <c r="J468" s="36">
        <v>3779.2</v>
      </c>
      <c r="K468" s="31">
        <v>3709.5</v>
      </c>
      <c r="L468" s="31">
        <v>3650</v>
      </c>
      <c r="M468" s="31">
        <v>5.2887399999999998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2615</v>
      </c>
      <c r="D469" s="36">
        <v>2621.7666666666669</v>
      </c>
      <c r="E469" s="36">
        <v>2588.5333333333338</v>
      </c>
      <c r="F469" s="36">
        <v>2562.0666666666671</v>
      </c>
      <c r="G469" s="36">
        <v>2528.8333333333339</v>
      </c>
      <c r="H469" s="36">
        <v>2648.2333333333336</v>
      </c>
      <c r="I469" s="36">
        <v>2681.4666666666662</v>
      </c>
      <c r="J469" s="36">
        <v>2707.9333333333334</v>
      </c>
      <c r="K469" s="31">
        <v>2655</v>
      </c>
      <c r="L469" s="31">
        <v>2595.3000000000002</v>
      </c>
      <c r="M469" s="31">
        <v>2.4808699999999999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1180.45</v>
      </c>
      <c r="D470" s="36">
        <v>1183.9333333333332</v>
      </c>
      <c r="E470" s="36">
        <v>1166.6166666666663</v>
      </c>
      <c r="F470" s="36">
        <v>1152.7833333333331</v>
      </c>
      <c r="G470" s="36">
        <v>1135.4666666666662</v>
      </c>
      <c r="H470" s="36">
        <v>1197.7666666666664</v>
      </c>
      <c r="I470" s="36">
        <v>1215.0833333333335</v>
      </c>
      <c r="J470" s="36">
        <v>1228.9166666666665</v>
      </c>
      <c r="K470" s="31">
        <v>1201.25</v>
      </c>
      <c r="L470" s="31">
        <v>1170.0999999999999</v>
      </c>
      <c r="M470" s="31">
        <v>3.7989899999999999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4047.15</v>
      </c>
      <c r="D471" s="36">
        <v>4053.5500000000006</v>
      </c>
      <c r="E471" s="36">
        <v>4007.3000000000011</v>
      </c>
      <c r="F471" s="36">
        <v>3967.4500000000003</v>
      </c>
      <c r="G471" s="36">
        <v>3921.2000000000007</v>
      </c>
      <c r="H471" s="36">
        <v>4093.4000000000015</v>
      </c>
      <c r="I471" s="36">
        <v>4139.6500000000005</v>
      </c>
      <c r="J471" s="36">
        <v>4179.5000000000018</v>
      </c>
      <c r="K471" s="31">
        <v>4099.8</v>
      </c>
      <c r="L471" s="31">
        <v>4013.7</v>
      </c>
      <c r="M471" s="31">
        <v>3.7482899999999999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44.85</v>
      </c>
      <c r="D472" s="36">
        <v>45.083333333333336</v>
      </c>
      <c r="E472" s="36">
        <v>44.466666666666669</v>
      </c>
      <c r="F472" s="36">
        <v>44.083333333333336</v>
      </c>
      <c r="G472" s="36">
        <v>43.466666666666669</v>
      </c>
      <c r="H472" s="36">
        <v>45.466666666666669</v>
      </c>
      <c r="I472" s="36">
        <v>46.083333333333329</v>
      </c>
      <c r="J472" s="36">
        <v>46.466666666666669</v>
      </c>
      <c r="K472" s="31">
        <v>45.7</v>
      </c>
      <c r="L472" s="31">
        <v>44.7</v>
      </c>
      <c r="M472" s="31">
        <v>118.99496000000001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346.75</v>
      </c>
      <c r="D473" s="36">
        <v>346.25</v>
      </c>
      <c r="E473" s="36">
        <v>341.5</v>
      </c>
      <c r="F473" s="36">
        <v>336.25</v>
      </c>
      <c r="G473" s="36">
        <v>331.5</v>
      </c>
      <c r="H473" s="36">
        <v>351.5</v>
      </c>
      <c r="I473" s="36">
        <v>356.25</v>
      </c>
      <c r="J473" s="36">
        <v>361.5</v>
      </c>
      <c r="K473" s="31">
        <v>351</v>
      </c>
      <c r="L473" s="31">
        <v>341</v>
      </c>
      <c r="M473" s="31">
        <v>8.0886999999999993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458.05</v>
      </c>
      <c r="D474" s="36">
        <v>458.7166666666667</v>
      </c>
      <c r="E474" s="36">
        <v>449.68333333333339</v>
      </c>
      <c r="F474" s="36">
        <v>441.31666666666672</v>
      </c>
      <c r="G474" s="36">
        <v>432.28333333333342</v>
      </c>
      <c r="H474" s="36">
        <v>467.08333333333337</v>
      </c>
      <c r="I474" s="36">
        <v>476.11666666666667</v>
      </c>
      <c r="J474" s="36">
        <v>484.48333333333335</v>
      </c>
      <c r="K474" s="31">
        <v>467.75</v>
      </c>
      <c r="L474" s="31">
        <v>450.35</v>
      </c>
      <c r="M474" s="31">
        <v>3.0381300000000002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3713.15</v>
      </c>
      <c r="D475" s="36">
        <v>3697.1</v>
      </c>
      <c r="E475" s="36">
        <v>3649.2</v>
      </c>
      <c r="F475" s="36">
        <v>3585.25</v>
      </c>
      <c r="G475" s="36">
        <v>3537.35</v>
      </c>
      <c r="H475" s="36">
        <v>3761.0499999999997</v>
      </c>
      <c r="I475" s="36">
        <v>3808.9500000000003</v>
      </c>
      <c r="J475" s="36">
        <v>3872.8999999999996</v>
      </c>
      <c r="K475" s="31">
        <v>3745</v>
      </c>
      <c r="L475" s="31">
        <v>3633.15</v>
      </c>
      <c r="M475" s="31">
        <v>0.99609000000000003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60.65</v>
      </c>
      <c r="D476" s="36">
        <v>60.949999999999996</v>
      </c>
      <c r="E476" s="36">
        <v>59.29999999999999</v>
      </c>
      <c r="F476" s="36">
        <v>57.949999999999996</v>
      </c>
      <c r="G476" s="36">
        <v>56.29999999999999</v>
      </c>
      <c r="H476" s="36">
        <v>62.29999999999999</v>
      </c>
      <c r="I476" s="36">
        <v>63.949999999999996</v>
      </c>
      <c r="J476" s="36">
        <v>65.299999999999983</v>
      </c>
      <c r="K476" s="31">
        <v>62.6</v>
      </c>
      <c r="L476" s="31">
        <v>59.6</v>
      </c>
      <c r="M476" s="31">
        <v>321.26033000000001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646.25</v>
      </c>
      <c r="D477" s="36">
        <v>649.51666666666665</v>
      </c>
      <c r="E477" s="36">
        <v>639.23333333333335</v>
      </c>
      <c r="F477" s="36">
        <v>632.2166666666667</v>
      </c>
      <c r="G477" s="36">
        <v>621.93333333333339</v>
      </c>
      <c r="H477" s="36">
        <v>656.5333333333333</v>
      </c>
      <c r="I477" s="36">
        <v>666.81666666666661</v>
      </c>
      <c r="J477" s="36">
        <v>673.83333333333326</v>
      </c>
      <c r="K477" s="31">
        <v>659.8</v>
      </c>
      <c r="L477" s="31">
        <v>642.5</v>
      </c>
      <c r="M477" s="31">
        <v>6.8321100000000001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497.55</v>
      </c>
      <c r="D478" s="36">
        <v>496.36666666666662</v>
      </c>
      <c r="E478" s="36">
        <v>492.73333333333323</v>
      </c>
      <c r="F478" s="36">
        <v>487.91666666666663</v>
      </c>
      <c r="G478" s="36">
        <v>484.28333333333325</v>
      </c>
      <c r="H478" s="36">
        <v>501.18333333333322</v>
      </c>
      <c r="I478" s="36">
        <v>504.81666666666655</v>
      </c>
      <c r="J478" s="36">
        <v>509.63333333333321</v>
      </c>
      <c r="K478" s="31">
        <v>500</v>
      </c>
      <c r="L478" s="31">
        <v>491.55</v>
      </c>
      <c r="M478" s="31">
        <v>33.837679999999999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912.2</v>
      </c>
      <c r="D479" s="36">
        <v>913.15</v>
      </c>
      <c r="E479" s="36">
        <v>901.3</v>
      </c>
      <c r="F479" s="36">
        <v>890.4</v>
      </c>
      <c r="G479" s="36">
        <v>878.55</v>
      </c>
      <c r="H479" s="36">
        <v>924.05</v>
      </c>
      <c r="I479" s="36">
        <v>935.90000000000009</v>
      </c>
      <c r="J479" s="36">
        <v>946.8</v>
      </c>
      <c r="K479" s="31">
        <v>925</v>
      </c>
      <c r="L479" s="31">
        <v>902.25</v>
      </c>
      <c r="M479" s="31">
        <v>0.72367999999999999</v>
      </c>
      <c r="N479" s="1"/>
      <c r="O479" s="1"/>
    </row>
    <row r="480" spans="1:15" ht="12.75" customHeight="1">
      <c r="A480" s="33">
        <v>470</v>
      </c>
      <c r="B480" s="53" t="s">
        <v>1074</v>
      </c>
      <c r="C480" s="31">
        <v>55.3</v>
      </c>
      <c r="D480" s="36">
        <v>55.550000000000004</v>
      </c>
      <c r="E480" s="36">
        <v>54.850000000000009</v>
      </c>
      <c r="F480" s="36">
        <v>54.400000000000006</v>
      </c>
      <c r="G480" s="36">
        <v>53.70000000000001</v>
      </c>
      <c r="H480" s="36">
        <v>56.000000000000007</v>
      </c>
      <c r="I480" s="36">
        <v>56.70000000000001</v>
      </c>
      <c r="J480" s="36">
        <v>57.150000000000006</v>
      </c>
      <c r="K480" s="31">
        <v>56.25</v>
      </c>
      <c r="L480" s="31">
        <v>55.1</v>
      </c>
      <c r="M480" s="31">
        <v>62.965470000000003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9902.2000000000007</v>
      </c>
      <c r="D481" s="36">
        <v>9912.0500000000011</v>
      </c>
      <c r="E481" s="36">
        <v>9875.1500000000015</v>
      </c>
      <c r="F481" s="36">
        <v>9848.1</v>
      </c>
      <c r="G481" s="36">
        <v>9811.2000000000007</v>
      </c>
      <c r="H481" s="36">
        <v>9939.1000000000022</v>
      </c>
      <c r="I481" s="36">
        <v>9976</v>
      </c>
      <c r="J481" s="31">
        <v>10003.050000000003</v>
      </c>
      <c r="K481" s="31">
        <v>9948.9500000000007</v>
      </c>
      <c r="L481" s="31">
        <v>9885</v>
      </c>
      <c r="M481" s="53">
        <v>1.09778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141.15</v>
      </c>
      <c r="D482" s="36">
        <v>142.4</v>
      </c>
      <c r="E482" s="36">
        <v>139.35000000000002</v>
      </c>
      <c r="F482" s="36">
        <v>137.55000000000001</v>
      </c>
      <c r="G482" s="36">
        <v>134.50000000000003</v>
      </c>
      <c r="H482" s="36">
        <v>144.20000000000002</v>
      </c>
      <c r="I482" s="36">
        <v>147.25000000000003</v>
      </c>
      <c r="J482" s="31">
        <v>149.05000000000001</v>
      </c>
      <c r="K482" s="31">
        <v>145.44999999999999</v>
      </c>
      <c r="L482" s="31">
        <v>140.6</v>
      </c>
      <c r="M482" s="53">
        <v>198.34182000000001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1765.95</v>
      </c>
      <c r="D483" s="36">
        <v>1759.2</v>
      </c>
      <c r="E483" s="36">
        <v>1745.8000000000002</v>
      </c>
      <c r="F483" s="36">
        <v>1725.65</v>
      </c>
      <c r="G483" s="36">
        <v>1712.2500000000002</v>
      </c>
      <c r="H483" s="36">
        <v>1779.3500000000001</v>
      </c>
      <c r="I483" s="36">
        <v>1792.7500000000002</v>
      </c>
      <c r="J483" s="36">
        <v>1812.9</v>
      </c>
      <c r="K483" s="31">
        <v>1772.6</v>
      </c>
      <c r="L483" s="31">
        <v>1739.05</v>
      </c>
      <c r="M483" s="31">
        <v>0.97509000000000001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1156.9000000000001</v>
      </c>
      <c r="D484" s="36">
        <v>1149.0833333333333</v>
      </c>
      <c r="E484" s="36">
        <v>1134.2666666666664</v>
      </c>
      <c r="F484" s="36">
        <v>1111.6333333333332</v>
      </c>
      <c r="G484" s="36">
        <v>1096.8166666666664</v>
      </c>
      <c r="H484" s="36">
        <v>1171.7166666666665</v>
      </c>
      <c r="I484" s="36">
        <v>1186.5333333333335</v>
      </c>
      <c r="J484" s="31">
        <v>1209.1666666666665</v>
      </c>
      <c r="K484" s="31">
        <v>1163.9000000000001</v>
      </c>
      <c r="L484" s="31">
        <v>1126.45</v>
      </c>
      <c r="M484" s="53">
        <v>8.5577000000000005</v>
      </c>
      <c r="N484" s="1"/>
      <c r="O484" s="1"/>
    </row>
    <row r="485" spans="1:15" ht="12.75" customHeight="1">
      <c r="A485" s="33">
        <v>475</v>
      </c>
      <c r="B485" s="31" t="s">
        <v>1075</v>
      </c>
      <c r="C485" s="31">
        <v>318.75</v>
      </c>
      <c r="D485" s="36">
        <v>319.7166666666667</v>
      </c>
      <c r="E485" s="36">
        <v>314.08333333333337</v>
      </c>
      <c r="F485" s="36">
        <v>309.41666666666669</v>
      </c>
      <c r="G485" s="36">
        <v>303.78333333333336</v>
      </c>
      <c r="H485" s="36">
        <v>324.38333333333338</v>
      </c>
      <c r="I485" s="36">
        <v>330.01666666666671</v>
      </c>
      <c r="J485" s="36">
        <v>334.68333333333339</v>
      </c>
      <c r="K485" s="31">
        <v>325.35000000000002</v>
      </c>
      <c r="L485" s="31">
        <v>315.05</v>
      </c>
      <c r="M485" s="31">
        <v>4.6338499999999998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314.35000000000002</v>
      </c>
      <c r="D486" s="36">
        <v>314.85000000000002</v>
      </c>
      <c r="E486" s="36">
        <v>311.85000000000002</v>
      </c>
      <c r="F486" s="36">
        <v>309.35000000000002</v>
      </c>
      <c r="G486" s="36">
        <v>306.35000000000002</v>
      </c>
      <c r="H486" s="36">
        <v>317.35000000000002</v>
      </c>
      <c r="I486" s="36">
        <v>320.35000000000002</v>
      </c>
      <c r="J486" s="36">
        <v>322.85000000000002</v>
      </c>
      <c r="K486" s="31">
        <v>317.85000000000002</v>
      </c>
      <c r="L486" s="31">
        <v>312.35000000000002</v>
      </c>
      <c r="M486" s="31">
        <v>2.87351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2023.35</v>
      </c>
      <c r="D487" s="36">
        <v>2059.1</v>
      </c>
      <c r="E487" s="36">
        <v>1930.3999999999996</v>
      </c>
      <c r="F487" s="36">
        <v>1837.4499999999998</v>
      </c>
      <c r="G487" s="36">
        <v>1708.7499999999995</v>
      </c>
      <c r="H487" s="36">
        <v>2152.0499999999997</v>
      </c>
      <c r="I487" s="36">
        <v>2280.7499999999995</v>
      </c>
      <c r="J487" s="36">
        <v>2373.6999999999998</v>
      </c>
      <c r="K487" s="31">
        <v>2187.8000000000002</v>
      </c>
      <c r="L487" s="31">
        <v>1966.15</v>
      </c>
      <c r="M487" s="31">
        <v>1.7453799999999999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552.75</v>
      </c>
      <c r="D488" s="36">
        <v>553.65</v>
      </c>
      <c r="E488" s="36">
        <v>545.94999999999993</v>
      </c>
      <c r="F488" s="36">
        <v>539.15</v>
      </c>
      <c r="G488" s="36">
        <v>531.44999999999993</v>
      </c>
      <c r="H488" s="36">
        <v>560.44999999999993</v>
      </c>
      <c r="I488" s="36">
        <v>568.15</v>
      </c>
      <c r="J488" s="36">
        <v>574.94999999999993</v>
      </c>
      <c r="K488" s="31">
        <v>561.35</v>
      </c>
      <c r="L488" s="31">
        <v>546.85</v>
      </c>
      <c r="M488" s="31">
        <v>4.4521300000000004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466.85</v>
      </c>
      <c r="D489" s="36">
        <v>470.61666666666662</v>
      </c>
      <c r="E489" s="36">
        <v>461.33333333333326</v>
      </c>
      <c r="F489" s="36">
        <v>455.81666666666666</v>
      </c>
      <c r="G489" s="36">
        <v>446.5333333333333</v>
      </c>
      <c r="H489" s="36">
        <v>476.13333333333321</v>
      </c>
      <c r="I489" s="36">
        <v>485.41666666666663</v>
      </c>
      <c r="J489" s="36">
        <v>490.93333333333317</v>
      </c>
      <c r="K489" s="31">
        <v>479.9</v>
      </c>
      <c r="L489" s="31">
        <v>465.1</v>
      </c>
      <c r="M489" s="31">
        <v>3.24518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445.75</v>
      </c>
      <c r="D490" s="36">
        <v>447.81666666666666</v>
      </c>
      <c r="E490" s="36">
        <v>439.68333333333334</v>
      </c>
      <c r="F490" s="36">
        <v>433.61666666666667</v>
      </c>
      <c r="G490" s="36">
        <v>425.48333333333335</v>
      </c>
      <c r="H490" s="36">
        <v>453.88333333333333</v>
      </c>
      <c r="I490" s="36">
        <v>462.01666666666665</v>
      </c>
      <c r="J490" s="36">
        <v>468.08333333333331</v>
      </c>
      <c r="K490" s="31">
        <v>455.95</v>
      </c>
      <c r="L490" s="31">
        <v>441.75</v>
      </c>
      <c r="M490" s="31">
        <v>3.7135400000000001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518.79999999999995</v>
      </c>
      <c r="D491" s="36">
        <v>521.55000000000007</v>
      </c>
      <c r="E491" s="36">
        <v>513.25000000000011</v>
      </c>
      <c r="F491" s="36">
        <v>507.70000000000005</v>
      </c>
      <c r="G491" s="36">
        <v>499.40000000000009</v>
      </c>
      <c r="H491" s="36">
        <v>527.10000000000014</v>
      </c>
      <c r="I491" s="36">
        <v>535.40000000000009</v>
      </c>
      <c r="J491" s="36">
        <v>540.95000000000016</v>
      </c>
      <c r="K491" s="31">
        <v>529.85</v>
      </c>
      <c r="L491" s="31">
        <v>516</v>
      </c>
      <c r="M491" s="31">
        <v>2.17822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1438.3</v>
      </c>
      <c r="D492" s="36">
        <v>1434.2666666666667</v>
      </c>
      <c r="E492" s="36">
        <v>1426.0833333333333</v>
      </c>
      <c r="F492" s="36">
        <v>1413.8666666666666</v>
      </c>
      <c r="G492" s="36">
        <v>1405.6833333333332</v>
      </c>
      <c r="H492" s="36">
        <v>1446.4833333333333</v>
      </c>
      <c r="I492" s="36">
        <v>1454.6666666666667</v>
      </c>
      <c r="J492" s="36">
        <v>1466.8833333333334</v>
      </c>
      <c r="K492" s="31">
        <v>1442.45</v>
      </c>
      <c r="L492" s="31">
        <v>1422.05</v>
      </c>
      <c r="M492" s="31">
        <v>4.9828799999999998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993.35</v>
      </c>
      <c r="D493" s="36">
        <v>991.44999999999993</v>
      </c>
      <c r="E493" s="36">
        <v>981.89999999999986</v>
      </c>
      <c r="F493" s="36">
        <v>970.44999999999993</v>
      </c>
      <c r="G493" s="36">
        <v>960.89999999999986</v>
      </c>
      <c r="H493" s="36">
        <v>1002.8999999999999</v>
      </c>
      <c r="I493" s="36">
        <v>1012.4499999999998</v>
      </c>
      <c r="J493" s="36">
        <v>1023.8999999999999</v>
      </c>
      <c r="K493" s="31">
        <v>1001</v>
      </c>
      <c r="L493" s="31">
        <v>980</v>
      </c>
      <c r="M493" s="31">
        <v>3.9764499999999998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270.14999999999998</v>
      </c>
      <c r="D494" s="36">
        <v>270.14999999999998</v>
      </c>
      <c r="E494" s="36">
        <v>267.09999999999997</v>
      </c>
      <c r="F494" s="36">
        <v>264.05</v>
      </c>
      <c r="G494" s="36">
        <v>261</v>
      </c>
      <c r="H494" s="36">
        <v>273.19999999999993</v>
      </c>
      <c r="I494" s="36">
        <v>276.24999999999989</v>
      </c>
      <c r="J494" s="36">
        <v>279.2999999999999</v>
      </c>
      <c r="K494" s="31">
        <v>273.2</v>
      </c>
      <c r="L494" s="31">
        <v>267.10000000000002</v>
      </c>
      <c r="M494" s="31">
        <v>109.44898999999999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633.75</v>
      </c>
      <c r="D495" s="36">
        <v>632.5</v>
      </c>
      <c r="E495" s="36">
        <v>627.25</v>
      </c>
      <c r="F495" s="36">
        <v>620.75</v>
      </c>
      <c r="G495" s="36">
        <v>615.5</v>
      </c>
      <c r="H495" s="36">
        <v>639</v>
      </c>
      <c r="I495" s="36">
        <v>644.25</v>
      </c>
      <c r="J495" s="36">
        <v>650.75</v>
      </c>
      <c r="K495" s="31">
        <v>637.75</v>
      </c>
      <c r="L495" s="31">
        <v>626</v>
      </c>
      <c r="M495" s="31">
        <v>1.4494199999999999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1705.85</v>
      </c>
      <c r="D496" s="36">
        <v>1696.3</v>
      </c>
      <c r="E496" s="36">
        <v>1659.6</v>
      </c>
      <c r="F496" s="36">
        <v>1613.35</v>
      </c>
      <c r="G496" s="36">
        <v>1576.6499999999999</v>
      </c>
      <c r="H496" s="36">
        <v>1742.55</v>
      </c>
      <c r="I496" s="36">
        <v>1779.2500000000002</v>
      </c>
      <c r="J496" s="36">
        <v>1825.5</v>
      </c>
      <c r="K496" s="31">
        <v>1733</v>
      </c>
      <c r="L496" s="31">
        <v>1650.05</v>
      </c>
      <c r="M496" s="31">
        <v>0.81261000000000005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16</v>
      </c>
      <c r="D497" s="36">
        <v>16.066666666666666</v>
      </c>
      <c r="E497" s="36">
        <v>15.783333333333331</v>
      </c>
      <c r="F497" s="36">
        <v>15.566666666666665</v>
      </c>
      <c r="G497" s="36">
        <v>15.28333333333333</v>
      </c>
      <c r="H497" s="36">
        <v>16.283333333333331</v>
      </c>
      <c r="I497" s="36">
        <v>16.56666666666667</v>
      </c>
      <c r="J497" s="36">
        <v>16.783333333333335</v>
      </c>
      <c r="K497" s="31">
        <v>16.350000000000001</v>
      </c>
      <c r="L497" s="31">
        <v>15.85</v>
      </c>
      <c r="M497" s="31">
        <v>2283.4083099999998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1097.25</v>
      </c>
      <c r="D498" s="36">
        <v>1089.5333333333333</v>
      </c>
      <c r="E498" s="36">
        <v>1079.0666666666666</v>
      </c>
      <c r="F498" s="36">
        <v>1060.8833333333332</v>
      </c>
      <c r="G498" s="36">
        <v>1050.4166666666665</v>
      </c>
      <c r="H498" s="36">
        <v>1107.7166666666667</v>
      </c>
      <c r="I498" s="36">
        <v>1118.1833333333334</v>
      </c>
      <c r="J498" s="36">
        <v>1136.3666666666668</v>
      </c>
      <c r="K498" s="31">
        <v>1100</v>
      </c>
      <c r="L498" s="31">
        <v>1071.3499999999999</v>
      </c>
      <c r="M498" s="31">
        <v>9.0044599999999999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549.25</v>
      </c>
      <c r="D499" s="36">
        <v>552.13333333333333</v>
      </c>
      <c r="E499" s="36">
        <v>543.66666666666663</v>
      </c>
      <c r="F499" s="36">
        <v>538.08333333333326</v>
      </c>
      <c r="G499" s="36">
        <v>529.61666666666656</v>
      </c>
      <c r="H499" s="36">
        <v>557.7166666666667</v>
      </c>
      <c r="I499" s="36">
        <v>566.18333333333339</v>
      </c>
      <c r="J499" s="36">
        <v>571.76666666666677</v>
      </c>
      <c r="K499" s="31">
        <v>560.6</v>
      </c>
      <c r="L499" s="31">
        <v>546.54999999999995</v>
      </c>
      <c r="M499" s="31">
        <v>3.5702600000000002</v>
      </c>
      <c r="N499" s="1"/>
      <c r="O499" s="1"/>
    </row>
    <row r="500" spans="1:15" ht="12.75" customHeight="1">
      <c r="A500" s="33">
        <v>490</v>
      </c>
      <c r="B500" s="53" t="s">
        <v>1076</v>
      </c>
      <c r="C500" s="53">
        <v>153.1</v>
      </c>
      <c r="D500" s="36">
        <v>152.88333333333333</v>
      </c>
      <c r="E500" s="36">
        <v>151.61666666666665</v>
      </c>
      <c r="F500" s="36">
        <v>150.13333333333333</v>
      </c>
      <c r="G500" s="36">
        <v>148.86666666666665</v>
      </c>
      <c r="H500" s="36">
        <v>154.36666666666665</v>
      </c>
      <c r="I500" s="36">
        <v>155.6333333333333</v>
      </c>
      <c r="J500" s="36">
        <v>157.11666666666665</v>
      </c>
      <c r="K500" s="31">
        <v>154.15</v>
      </c>
      <c r="L500" s="31">
        <v>151.4</v>
      </c>
      <c r="M500" s="31">
        <v>7.9511500000000002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817</v>
      </c>
      <c r="D501" s="36">
        <v>820.55000000000007</v>
      </c>
      <c r="E501" s="36">
        <v>810.45000000000016</v>
      </c>
      <c r="F501" s="36">
        <v>803.90000000000009</v>
      </c>
      <c r="G501" s="36">
        <v>793.80000000000018</v>
      </c>
      <c r="H501" s="36">
        <v>827.10000000000014</v>
      </c>
      <c r="I501" s="36">
        <v>837.2</v>
      </c>
      <c r="J501" s="36">
        <v>843.75000000000011</v>
      </c>
      <c r="K501" s="31">
        <v>830.65</v>
      </c>
      <c r="L501" s="31">
        <v>814</v>
      </c>
      <c r="M501" s="31">
        <v>0.22384000000000001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1331.2</v>
      </c>
      <c r="D502" s="36">
        <v>1332.1333333333334</v>
      </c>
      <c r="E502" s="36">
        <v>1323.416666666667</v>
      </c>
      <c r="F502" s="36">
        <v>1315.6333333333334</v>
      </c>
      <c r="G502" s="36">
        <v>1306.916666666667</v>
      </c>
      <c r="H502" s="36">
        <v>1339.916666666667</v>
      </c>
      <c r="I502" s="36">
        <v>1348.6333333333337</v>
      </c>
      <c r="J502" s="36">
        <v>1356.416666666667</v>
      </c>
      <c r="K502" s="31">
        <v>1340.85</v>
      </c>
      <c r="L502" s="31">
        <v>1324.35</v>
      </c>
      <c r="M502" s="31">
        <v>0.26162000000000002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535.95000000000005</v>
      </c>
      <c r="D503" s="36">
        <v>537.73333333333323</v>
      </c>
      <c r="E503" s="36">
        <v>529.56666666666649</v>
      </c>
      <c r="F503" s="36">
        <v>523.18333333333328</v>
      </c>
      <c r="G503" s="36">
        <v>515.01666666666654</v>
      </c>
      <c r="H503" s="36">
        <v>544.11666666666645</v>
      </c>
      <c r="I503" s="36">
        <v>552.28333333333319</v>
      </c>
      <c r="J503" s="31">
        <v>558.6666666666664</v>
      </c>
      <c r="K503" s="31">
        <v>545.9</v>
      </c>
      <c r="L503" s="31">
        <v>531.35</v>
      </c>
      <c r="M503" s="53">
        <v>93.01379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27.1</v>
      </c>
      <c r="D504" s="36">
        <v>27.55</v>
      </c>
      <c r="E504" s="36">
        <v>26.55</v>
      </c>
      <c r="F504" s="36">
        <v>26</v>
      </c>
      <c r="G504" s="36">
        <v>25</v>
      </c>
      <c r="H504" s="36">
        <v>28.1</v>
      </c>
      <c r="I504" s="36">
        <v>29.1</v>
      </c>
      <c r="J504" s="31">
        <v>29.650000000000002</v>
      </c>
      <c r="K504" s="31">
        <v>28.55</v>
      </c>
      <c r="L504" s="31">
        <v>27</v>
      </c>
      <c r="M504" s="53">
        <v>3579.5833899999998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15170.9</v>
      </c>
      <c r="D505" s="36">
        <v>15277.6</v>
      </c>
      <c r="E505" s="36">
        <v>14925.35</v>
      </c>
      <c r="F505" s="36">
        <v>14679.8</v>
      </c>
      <c r="G505" s="36">
        <v>14327.55</v>
      </c>
      <c r="H505" s="36">
        <v>15523.150000000001</v>
      </c>
      <c r="I505" s="36">
        <v>15875.400000000001</v>
      </c>
      <c r="J505" s="36">
        <v>16120.950000000003</v>
      </c>
      <c r="K505" s="31">
        <v>15629.85</v>
      </c>
      <c r="L505" s="31">
        <v>15032.05</v>
      </c>
      <c r="M505" s="31">
        <v>4.2320000000000003E-2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178.5</v>
      </c>
      <c r="D506" s="36">
        <v>180.5333333333333</v>
      </c>
      <c r="E506" s="36">
        <v>175.6666666666666</v>
      </c>
      <c r="F506" s="36">
        <v>172.83333333333329</v>
      </c>
      <c r="G506" s="36">
        <v>167.96666666666658</v>
      </c>
      <c r="H506" s="36">
        <v>183.36666666666662</v>
      </c>
      <c r="I506" s="36">
        <v>188.23333333333329</v>
      </c>
      <c r="J506" s="36">
        <v>191.06666666666663</v>
      </c>
      <c r="K506" s="31">
        <v>185.4</v>
      </c>
      <c r="L506" s="31">
        <v>177.7</v>
      </c>
      <c r="M506" s="31">
        <v>176.90101999999999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532.85</v>
      </c>
      <c r="D507" s="36">
        <v>533.73333333333335</v>
      </c>
      <c r="E507" s="36">
        <v>526.31666666666672</v>
      </c>
      <c r="F507" s="36">
        <v>519.78333333333342</v>
      </c>
      <c r="G507" s="36">
        <v>512.36666666666679</v>
      </c>
      <c r="H507" s="36">
        <v>540.26666666666665</v>
      </c>
      <c r="I507" s="36">
        <v>547.68333333333317</v>
      </c>
      <c r="J507" s="31">
        <v>554.21666666666658</v>
      </c>
      <c r="K507" s="31">
        <v>541.15</v>
      </c>
      <c r="L507" s="31">
        <v>527.20000000000005</v>
      </c>
      <c r="M507" s="53">
        <v>6.4796800000000001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157.5</v>
      </c>
      <c r="D508" s="36">
        <v>157.85</v>
      </c>
      <c r="E508" s="36">
        <v>155.25</v>
      </c>
      <c r="F508" s="36">
        <v>153</v>
      </c>
      <c r="G508" s="36">
        <v>150.4</v>
      </c>
      <c r="H508" s="36">
        <v>160.1</v>
      </c>
      <c r="I508" s="36">
        <v>162.69999999999996</v>
      </c>
      <c r="J508" s="36">
        <v>164.95</v>
      </c>
      <c r="K508" s="31">
        <v>160.44999999999999</v>
      </c>
      <c r="L508" s="31">
        <v>155.6</v>
      </c>
      <c r="M508" s="31">
        <v>602.18201999999997</v>
      </c>
      <c r="N508" s="1"/>
      <c r="O508" s="1"/>
    </row>
    <row r="509" spans="1:15" ht="12.75" customHeight="1">
      <c r="A509" s="234">
        <v>499</v>
      </c>
      <c r="B509" s="235" t="s">
        <v>242</v>
      </c>
      <c r="C509" s="235">
        <v>907.55</v>
      </c>
      <c r="D509" s="236">
        <v>903.31666666666661</v>
      </c>
      <c r="E509" s="236">
        <v>896.63333333333321</v>
      </c>
      <c r="F509" s="236">
        <v>885.71666666666658</v>
      </c>
      <c r="G509" s="236">
        <v>879.03333333333319</v>
      </c>
      <c r="H509" s="236">
        <v>914.23333333333323</v>
      </c>
      <c r="I509" s="236">
        <v>920.91666666666663</v>
      </c>
      <c r="J509" s="236">
        <v>931.83333333333326</v>
      </c>
      <c r="K509" s="237">
        <v>910</v>
      </c>
      <c r="L509" s="237">
        <v>892.4</v>
      </c>
      <c r="M509" s="237">
        <v>10.320959999999999</v>
      </c>
      <c r="N509" s="1"/>
      <c r="O509" s="1"/>
    </row>
    <row r="510" spans="1:15" ht="12.75" customHeight="1">
      <c r="A510" s="250">
        <v>500</v>
      </c>
      <c r="B510" s="252" t="s">
        <v>549</v>
      </c>
      <c r="C510" s="252">
        <v>1597.55</v>
      </c>
      <c r="D510" s="253">
        <v>1601.5</v>
      </c>
      <c r="E510" s="253">
        <v>1587</v>
      </c>
      <c r="F510" s="253">
        <v>1576.45</v>
      </c>
      <c r="G510" s="253">
        <v>1561.95</v>
      </c>
      <c r="H510" s="253">
        <v>1612.05</v>
      </c>
      <c r="I510" s="253">
        <v>1626.55</v>
      </c>
      <c r="J510" s="253">
        <v>1637.1</v>
      </c>
      <c r="K510" s="250">
        <v>1616</v>
      </c>
      <c r="L510" s="250">
        <v>1590.95</v>
      </c>
      <c r="M510" s="250">
        <v>0.29394999999999999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7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55"/>
      <c r="B5" s="356"/>
      <c r="C5" s="355"/>
      <c r="D5" s="356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551</v>
      </c>
      <c r="B7" s="357" t="s">
        <v>552</v>
      </c>
      <c r="C7" s="357"/>
      <c r="D7" s="7">
        <f>Main!B10</f>
        <v>45342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553</v>
      </c>
      <c r="B9" s="84" t="s">
        <v>554</v>
      </c>
      <c r="C9" s="84" t="s">
        <v>555</v>
      </c>
      <c r="D9" s="84" t="s">
        <v>556</v>
      </c>
      <c r="E9" s="84" t="s">
        <v>557</v>
      </c>
      <c r="F9" s="84" t="s">
        <v>558</v>
      </c>
      <c r="G9" s="84" t="s">
        <v>559</v>
      </c>
      <c r="H9" s="84" t="s">
        <v>560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45341</v>
      </c>
      <c r="B10" s="32">
        <v>543938</v>
      </c>
      <c r="C10" s="31" t="s">
        <v>1099</v>
      </c>
      <c r="D10" s="31" t="s">
        <v>1100</v>
      </c>
      <c r="E10" s="31" t="s">
        <v>561</v>
      </c>
      <c r="F10" s="86">
        <v>12800</v>
      </c>
      <c r="G10" s="32">
        <v>204.34</v>
      </c>
      <c r="H10" s="32" t="s">
        <v>332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45341</v>
      </c>
      <c r="B11" s="32">
        <v>539506</v>
      </c>
      <c r="C11" s="31" t="s">
        <v>1101</v>
      </c>
      <c r="D11" s="31" t="s">
        <v>1102</v>
      </c>
      <c r="E11" s="31" t="s">
        <v>562</v>
      </c>
      <c r="F11" s="86">
        <v>1450000</v>
      </c>
      <c r="G11" s="32">
        <v>1.7</v>
      </c>
      <c r="H11" s="32" t="s">
        <v>332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45341</v>
      </c>
      <c r="B12" s="32">
        <v>539506</v>
      </c>
      <c r="C12" s="31" t="s">
        <v>1101</v>
      </c>
      <c r="D12" s="31" t="s">
        <v>1103</v>
      </c>
      <c r="E12" s="31" t="s">
        <v>562</v>
      </c>
      <c r="F12" s="86">
        <v>4000000</v>
      </c>
      <c r="G12" s="32">
        <v>1.7</v>
      </c>
      <c r="H12" s="32" t="s">
        <v>332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45341</v>
      </c>
      <c r="B13" s="32">
        <v>539506</v>
      </c>
      <c r="C13" s="31" t="s">
        <v>1101</v>
      </c>
      <c r="D13" s="31" t="s">
        <v>1104</v>
      </c>
      <c r="E13" s="31" t="s">
        <v>562</v>
      </c>
      <c r="F13" s="86">
        <v>1150000</v>
      </c>
      <c r="G13" s="32">
        <v>1.7</v>
      </c>
      <c r="H13" s="32" t="s">
        <v>332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45341</v>
      </c>
      <c r="B14" s="32">
        <v>539506</v>
      </c>
      <c r="C14" s="31" t="s">
        <v>1101</v>
      </c>
      <c r="D14" s="31" t="s">
        <v>1105</v>
      </c>
      <c r="E14" s="31" t="s">
        <v>561</v>
      </c>
      <c r="F14" s="86">
        <v>300000</v>
      </c>
      <c r="G14" s="32">
        <v>1.7</v>
      </c>
      <c r="H14" s="32" t="s">
        <v>332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45341</v>
      </c>
      <c r="B15" s="32">
        <v>539506</v>
      </c>
      <c r="C15" s="31" t="s">
        <v>1101</v>
      </c>
      <c r="D15" s="31" t="s">
        <v>1105</v>
      </c>
      <c r="E15" s="31" t="s">
        <v>562</v>
      </c>
      <c r="F15" s="86">
        <v>1700000</v>
      </c>
      <c r="G15" s="32">
        <v>1.7</v>
      </c>
      <c r="H15" s="32" t="s">
        <v>332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45341</v>
      </c>
      <c r="B16" s="32">
        <v>539506</v>
      </c>
      <c r="C16" s="31" t="s">
        <v>1101</v>
      </c>
      <c r="D16" s="31" t="s">
        <v>1106</v>
      </c>
      <c r="E16" s="31" t="s">
        <v>562</v>
      </c>
      <c r="F16" s="86">
        <v>4400000</v>
      </c>
      <c r="G16" s="32">
        <v>1.7</v>
      </c>
      <c r="H16" s="32" t="s">
        <v>332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45341</v>
      </c>
      <c r="B17" s="32">
        <v>539506</v>
      </c>
      <c r="C17" s="31" t="s">
        <v>1101</v>
      </c>
      <c r="D17" s="31" t="s">
        <v>860</v>
      </c>
      <c r="E17" s="31" t="s">
        <v>561</v>
      </c>
      <c r="F17" s="86">
        <v>10000000</v>
      </c>
      <c r="G17" s="32">
        <v>1.7</v>
      </c>
      <c r="H17" s="32" t="s">
        <v>332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45341</v>
      </c>
      <c r="B18" s="32">
        <v>539506</v>
      </c>
      <c r="C18" s="31" t="s">
        <v>1101</v>
      </c>
      <c r="D18" s="31" t="s">
        <v>1042</v>
      </c>
      <c r="E18" s="31" t="s">
        <v>561</v>
      </c>
      <c r="F18" s="86">
        <v>3100000</v>
      </c>
      <c r="G18" s="32">
        <v>1.7</v>
      </c>
      <c r="H18" s="32" t="s">
        <v>332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45341</v>
      </c>
      <c r="B19" s="32">
        <v>538351</v>
      </c>
      <c r="C19" s="31" t="s">
        <v>1031</v>
      </c>
      <c r="D19" s="31" t="s">
        <v>1032</v>
      </c>
      <c r="E19" s="31" t="s">
        <v>562</v>
      </c>
      <c r="F19" s="86">
        <v>80000</v>
      </c>
      <c r="G19" s="32">
        <v>7.06</v>
      </c>
      <c r="H19" s="32" t="s">
        <v>332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45341</v>
      </c>
      <c r="B20" s="32">
        <v>507944</v>
      </c>
      <c r="C20" s="31" t="s">
        <v>1107</v>
      </c>
      <c r="D20" s="31" t="s">
        <v>1108</v>
      </c>
      <c r="E20" s="31" t="s">
        <v>562</v>
      </c>
      <c r="F20" s="86">
        <v>32110</v>
      </c>
      <c r="G20" s="32">
        <v>1240.9000000000001</v>
      </c>
      <c r="H20" s="32" t="s">
        <v>332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45341</v>
      </c>
      <c r="B21" s="32">
        <v>507944</v>
      </c>
      <c r="C21" s="31" t="s">
        <v>1107</v>
      </c>
      <c r="D21" s="31" t="s">
        <v>1108</v>
      </c>
      <c r="E21" s="31" t="s">
        <v>561</v>
      </c>
      <c r="F21" s="86">
        <v>1000</v>
      </c>
      <c r="G21" s="32">
        <v>1231.1099999999999</v>
      </c>
      <c r="H21" s="32" t="s">
        <v>332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45341</v>
      </c>
      <c r="B22" s="32">
        <v>507944</v>
      </c>
      <c r="C22" s="31" t="s">
        <v>1107</v>
      </c>
      <c r="D22" s="31" t="s">
        <v>1109</v>
      </c>
      <c r="E22" s="31" t="s">
        <v>561</v>
      </c>
      <c r="F22" s="86">
        <v>32149</v>
      </c>
      <c r="G22" s="32">
        <v>1240.9000000000001</v>
      </c>
      <c r="H22" s="32" t="s">
        <v>332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45341</v>
      </c>
      <c r="B23" s="32">
        <v>539662</v>
      </c>
      <c r="C23" s="31" t="s">
        <v>1110</v>
      </c>
      <c r="D23" s="31" t="s">
        <v>1111</v>
      </c>
      <c r="E23" s="31" t="s">
        <v>562</v>
      </c>
      <c r="F23" s="86">
        <v>199978</v>
      </c>
      <c r="G23" s="32">
        <v>21.48</v>
      </c>
      <c r="H23" s="32" t="s">
        <v>332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45341</v>
      </c>
      <c r="B24" s="32">
        <v>539662</v>
      </c>
      <c r="C24" s="31" t="s">
        <v>1110</v>
      </c>
      <c r="D24" s="31" t="s">
        <v>1112</v>
      </c>
      <c r="E24" s="31" t="s">
        <v>562</v>
      </c>
      <c r="F24" s="86">
        <v>83819</v>
      </c>
      <c r="G24" s="32">
        <v>20.43</v>
      </c>
      <c r="H24" s="32" t="s">
        <v>332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45341</v>
      </c>
      <c r="B25" s="32">
        <v>543439</v>
      </c>
      <c r="C25" s="31" t="s">
        <v>1034</v>
      </c>
      <c r="D25" s="31" t="s">
        <v>1035</v>
      </c>
      <c r="E25" s="31" t="s">
        <v>562</v>
      </c>
      <c r="F25" s="86">
        <v>86000</v>
      </c>
      <c r="G25" s="32">
        <v>22.38</v>
      </c>
      <c r="H25" s="32" t="s">
        <v>332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45341</v>
      </c>
      <c r="B26" s="32">
        <v>530249</v>
      </c>
      <c r="C26" s="31" t="s">
        <v>1113</v>
      </c>
      <c r="D26" s="31" t="s">
        <v>1114</v>
      </c>
      <c r="E26" s="31" t="s">
        <v>562</v>
      </c>
      <c r="F26" s="86">
        <v>20000</v>
      </c>
      <c r="G26" s="32">
        <v>18.850000000000001</v>
      </c>
      <c r="H26" s="32" t="s">
        <v>332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45341</v>
      </c>
      <c r="B27" s="32">
        <v>534732</v>
      </c>
      <c r="C27" s="31" t="s">
        <v>1115</v>
      </c>
      <c r="D27" s="31" t="s">
        <v>1116</v>
      </c>
      <c r="E27" s="31" t="s">
        <v>562</v>
      </c>
      <c r="F27" s="86">
        <v>500000</v>
      </c>
      <c r="G27" s="32">
        <v>45.13</v>
      </c>
      <c r="H27" s="32" t="s">
        <v>332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45341</v>
      </c>
      <c r="B28" s="32">
        <v>534732</v>
      </c>
      <c r="C28" s="31" t="s">
        <v>1115</v>
      </c>
      <c r="D28" s="31" t="s">
        <v>1117</v>
      </c>
      <c r="E28" s="31" t="s">
        <v>562</v>
      </c>
      <c r="F28" s="86">
        <v>54339</v>
      </c>
      <c r="G28" s="32">
        <v>47.5</v>
      </c>
      <c r="H28" s="32" t="s">
        <v>332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45341</v>
      </c>
      <c r="B29" s="32">
        <v>534732</v>
      </c>
      <c r="C29" s="31" t="s">
        <v>1115</v>
      </c>
      <c r="D29" s="31" t="s">
        <v>1117</v>
      </c>
      <c r="E29" s="31" t="s">
        <v>561</v>
      </c>
      <c r="F29" s="86">
        <v>216966</v>
      </c>
      <c r="G29" s="32">
        <v>45.15</v>
      </c>
      <c r="H29" s="32" t="s">
        <v>332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45341</v>
      </c>
      <c r="B30" s="32">
        <v>539598</v>
      </c>
      <c r="C30" s="31" t="s">
        <v>1118</v>
      </c>
      <c r="D30" s="31" t="s">
        <v>1119</v>
      </c>
      <c r="E30" s="31" t="s">
        <v>561</v>
      </c>
      <c r="F30" s="86">
        <v>70920</v>
      </c>
      <c r="G30" s="32">
        <v>140</v>
      </c>
      <c r="H30" s="32" t="s">
        <v>332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45341</v>
      </c>
      <c r="B31" s="32">
        <v>539598</v>
      </c>
      <c r="C31" s="31" t="s">
        <v>1118</v>
      </c>
      <c r="D31" s="31" t="s">
        <v>1120</v>
      </c>
      <c r="E31" s="31" t="s">
        <v>562</v>
      </c>
      <c r="F31" s="86">
        <v>70000</v>
      </c>
      <c r="G31" s="32">
        <v>140</v>
      </c>
      <c r="H31" s="32" t="s">
        <v>332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45341</v>
      </c>
      <c r="B32" s="32">
        <v>539884</v>
      </c>
      <c r="C32" s="31" t="s">
        <v>1121</v>
      </c>
      <c r="D32" s="31" t="s">
        <v>860</v>
      </c>
      <c r="E32" s="31" t="s">
        <v>561</v>
      </c>
      <c r="F32" s="86">
        <v>600000</v>
      </c>
      <c r="G32" s="32">
        <v>4.97</v>
      </c>
      <c r="H32" s="32" t="s">
        <v>332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45341</v>
      </c>
      <c r="B33" s="32">
        <v>516003</v>
      </c>
      <c r="C33" s="31" t="s">
        <v>1122</v>
      </c>
      <c r="D33" s="31" t="s">
        <v>1123</v>
      </c>
      <c r="E33" s="31" t="s">
        <v>562</v>
      </c>
      <c r="F33" s="86">
        <v>55556</v>
      </c>
      <c r="G33" s="32">
        <v>281.39999999999998</v>
      </c>
      <c r="H33" s="32" t="s">
        <v>332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45341</v>
      </c>
      <c r="B34" s="32">
        <v>512441</v>
      </c>
      <c r="C34" s="31" t="s">
        <v>1124</v>
      </c>
      <c r="D34" s="31" t="s">
        <v>1125</v>
      </c>
      <c r="E34" s="31" t="s">
        <v>561</v>
      </c>
      <c r="F34" s="86">
        <v>100000</v>
      </c>
      <c r="G34" s="32">
        <v>17.47</v>
      </c>
      <c r="H34" s="32" t="s">
        <v>332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45341</v>
      </c>
      <c r="B35" s="32">
        <v>512441</v>
      </c>
      <c r="C35" s="31" t="s">
        <v>1124</v>
      </c>
      <c r="D35" s="31" t="s">
        <v>1002</v>
      </c>
      <c r="E35" s="31" t="s">
        <v>561</v>
      </c>
      <c r="F35" s="86">
        <v>203000</v>
      </c>
      <c r="G35" s="32">
        <v>17.11</v>
      </c>
      <c r="H35" s="32" t="s">
        <v>332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45341</v>
      </c>
      <c r="B36" s="32">
        <v>512441</v>
      </c>
      <c r="C36" s="31" t="s">
        <v>1124</v>
      </c>
      <c r="D36" s="31" t="s">
        <v>860</v>
      </c>
      <c r="E36" s="31" t="s">
        <v>561</v>
      </c>
      <c r="F36" s="86">
        <v>400000</v>
      </c>
      <c r="G36" s="32">
        <v>17.2</v>
      </c>
      <c r="H36" s="32" t="s">
        <v>332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45341</v>
      </c>
      <c r="B37" s="32">
        <v>544094</v>
      </c>
      <c r="C37" s="31" t="s">
        <v>985</v>
      </c>
      <c r="D37" s="31" t="s">
        <v>1126</v>
      </c>
      <c r="E37" s="31" t="s">
        <v>562</v>
      </c>
      <c r="F37" s="86">
        <v>60000</v>
      </c>
      <c r="G37" s="32">
        <v>83.33</v>
      </c>
      <c r="H37" s="32" t="s">
        <v>332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45341</v>
      </c>
      <c r="B38" s="32">
        <v>544094</v>
      </c>
      <c r="C38" s="31" t="s">
        <v>985</v>
      </c>
      <c r="D38" s="31" t="s">
        <v>1126</v>
      </c>
      <c r="E38" s="31" t="s">
        <v>561</v>
      </c>
      <c r="F38" s="86">
        <v>60000</v>
      </c>
      <c r="G38" s="32">
        <v>81.180000000000007</v>
      </c>
      <c r="H38" s="32" t="s">
        <v>332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45341</v>
      </c>
      <c r="B39" s="32">
        <v>544094</v>
      </c>
      <c r="C39" s="31" t="s">
        <v>985</v>
      </c>
      <c r="D39" s="31" t="s">
        <v>860</v>
      </c>
      <c r="E39" s="31" t="s">
        <v>562</v>
      </c>
      <c r="F39" s="86">
        <v>20400</v>
      </c>
      <c r="G39" s="32">
        <v>79</v>
      </c>
      <c r="H39" s="32" t="s">
        <v>332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45341</v>
      </c>
      <c r="B40" s="32">
        <v>540190</v>
      </c>
      <c r="C40" s="31" t="s">
        <v>1127</v>
      </c>
      <c r="D40" s="31" t="s">
        <v>1128</v>
      </c>
      <c r="E40" s="31" t="s">
        <v>562</v>
      </c>
      <c r="F40" s="86">
        <v>1011390</v>
      </c>
      <c r="G40" s="32">
        <v>6.06</v>
      </c>
      <c r="H40" s="32" t="s">
        <v>332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45341</v>
      </c>
      <c r="B41" s="32">
        <v>540190</v>
      </c>
      <c r="C41" s="31" t="s">
        <v>1127</v>
      </c>
      <c r="D41" s="31" t="s">
        <v>1129</v>
      </c>
      <c r="E41" s="31" t="s">
        <v>562</v>
      </c>
      <c r="F41" s="86">
        <v>185000</v>
      </c>
      <c r="G41" s="32">
        <v>6.06</v>
      </c>
      <c r="H41" s="32" t="s">
        <v>332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45341</v>
      </c>
      <c r="B42" s="32">
        <v>542802</v>
      </c>
      <c r="C42" s="31" t="s">
        <v>1130</v>
      </c>
      <c r="D42" s="31" t="s">
        <v>1131</v>
      </c>
      <c r="E42" s="31" t="s">
        <v>562</v>
      </c>
      <c r="F42" s="86">
        <v>2115933</v>
      </c>
      <c r="G42" s="32">
        <v>5.03</v>
      </c>
      <c r="H42" s="32" t="s">
        <v>332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45341</v>
      </c>
      <c r="B43" s="32">
        <v>540134</v>
      </c>
      <c r="C43" s="31" t="s">
        <v>1132</v>
      </c>
      <c r="D43" s="31" t="s">
        <v>1133</v>
      </c>
      <c r="E43" s="31" t="s">
        <v>562</v>
      </c>
      <c r="F43" s="86">
        <v>40000</v>
      </c>
      <c r="G43" s="32">
        <v>5.0999999999999996</v>
      </c>
      <c r="H43" s="32" t="s">
        <v>332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45341</v>
      </c>
      <c r="B44" s="32">
        <v>540134</v>
      </c>
      <c r="C44" s="31" t="s">
        <v>1132</v>
      </c>
      <c r="D44" s="31" t="s">
        <v>1134</v>
      </c>
      <c r="E44" s="31" t="s">
        <v>561</v>
      </c>
      <c r="F44" s="86">
        <v>50000</v>
      </c>
      <c r="G44" s="32">
        <v>5.0999999999999996</v>
      </c>
      <c r="H44" s="32" t="s">
        <v>332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45341</v>
      </c>
      <c r="B45" s="32">
        <v>505840</v>
      </c>
      <c r="C45" s="31" t="s">
        <v>1135</v>
      </c>
      <c r="D45" s="31" t="s">
        <v>1136</v>
      </c>
      <c r="E45" s="31" t="s">
        <v>562</v>
      </c>
      <c r="F45" s="86">
        <v>52000</v>
      </c>
      <c r="G45" s="32">
        <v>57.56</v>
      </c>
      <c r="H45" s="32" t="s">
        <v>332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45341</v>
      </c>
      <c r="B46" s="32">
        <v>540730</v>
      </c>
      <c r="C46" s="31" t="s">
        <v>1137</v>
      </c>
      <c r="D46" s="31" t="s">
        <v>1138</v>
      </c>
      <c r="E46" s="31" t="s">
        <v>561</v>
      </c>
      <c r="F46" s="86">
        <v>58000</v>
      </c>
      <c r="G46" s="32">
        <v>28.59</v>
      </c>
      <c r="H46" s="32" t="s">
        <v>332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45341</v>
      </c>
      <c r="B47" s="32">
        <v>538962</v>
      </c>
      <c r="C47" s="31" t="s">
        <v>843</v>
      </c>
      <c r="D47" s="31" t="s">
        <v>1139</v>
      </c>
      <c r="E47" s="31" t="s">
        <v>562</v>
      </c>
      <c r="F47" s="86">
        <v>10850700</v>
      </c>
      <c r="G47" s="32">
        <v>403</v>
      </c>
      <c r="H47" s="32" t="s">
        <v>332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45341</v>
      </c>
      <c r="B48" s="32">
        <v>538962</v>
      </c>
      <c r="C48" s="31" t="s">
        <v>843</v>
      </c>
      <c r="D48" s="31" t="s">
        <v>1140</v>
      </c>
      <c r="E48" s="31" t="s">
        <v>561</v>
      </c>
      <c r="F48" s="86">
        <v>4370000</v>
      </c>
      <c r="G48" s="32">
        <v>403</v>
      </c>
      <c r="H48" s="32" t="s">
        <v>332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45341</v>
      </c>
      <c r="B49" s="32">
        <v>538962</v>
      </c>
      <c r="C49" s="31" t="s">
        <v>843</v>
      </c>
      <c r="D49" s="31" t="s">
        <v>1036</v>
      </c>
      <c r="E49" s="31" t="s">
        <v>561</v>
      </c>
      <c r="F49" s="86">
        <v>3693700</v>
      </c>
      <c r="G49" s="32">
        <v>403</v>
      </c>
      <c r="H49" s="32" t="s">
        <v>332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45341</v>
      </c>
      <c r="B50" s="32">
        <v>539383</v>
      </c>
      <c r="C50" s="31" t="s">
        <v>1141</v>
      </c>
      <c r="D50" s="31" t="s">
        <v>1142</v>
      </c>
      <c r="E50" s="31" t="s">
        <v>561</v>
      </c>
      <c r="F50" s="86">
        <v>30782</v>
      </c>
      <c r="G50" s="32">
        <v>9.81</v>
      </c>
      <c r="H50" s="32" t="s">
        <v>332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45341</v>
      </c>
      <c r="B51" s="32">
        <v>539383</v>
      </c>
      <c r="C51" s="31" t="s">
        <v>1141</v>
      </c>
      <c r="D51" s="31" t="s">
        <v>1143</v>
      </c>
      <c r="E51" s="31" t="s">
        <v>562</v>
      </c>
      <c r="F51" s="86">
        <v>31121</v>
      </c>
      <c r="G51" s="32">
        <v>9.81</v>
      </c>
      <c r="H51" s="32" t="s">
        <v>332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45341</v>
      </c>
      <c r="B52" s="32">
        <v>539767</v>
      </c>
      <c r="C52" s="31" t="s">
        <v>997</v>
      </c>
      <c r="D52" s="31" t="s">
        <v>1144</v>
      </c>
      <c r="E52" s="31" t="s">
        <v>561</v>
      </c>
      <c r="F52" s="86">
        <v>32882</v>
      </c>
      <c r="G52" s="325">
        <v>18.91</v>
      </c>
      <c r="H52" s="32" t="s">
        <v>332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45341</v>
      </c>
      <c r="B53" s="32">
        <v>530557</v>
      </c>
      <c r="C53" s="31" t="s">
        <v>1037</v>
      </c>
      <c r="D53" s="31" t="s">
        <v>1038</v>
      </c>
      <c r="E53" s="31" t="s">
        <v>561</v>
      </c>
      <c r="F53" s="86">
        <v>7563850</v>
      </c>
      <c r="G53" s="325">
        <v>0.76</v>
      </c>
      <c r="H53" s="32" t="s">
        <v>332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45341</v>
      </c>
      <c r="B54" s="32">
        <v>530557</v>
      </c>
      <c r="C54" s="31" t="s">
        <v>1037</v>
      </c>
      <c r="D54" s="31" t="s">
        <v>1038</v>
      </c>
      <c r="E54" s="31" t="s">
        <v>562</v>
      </c>
      <c r="F54" s="86">
        <v>10148115</v>
      </c>
      <c r="G54" s="32">
        <v>0.77</v>
      </c>
      <c r="H54" s="32" t="s">
        <v>332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45341</v>
      </c>
      <c r="B55" s="32">
        <v>538537</v>
      </c>
      <c r="C55" s="31" t="s">
        <v>1145</v>
      </c>
      <c r="D55" s="31" t="s">
        <v>1146</v>
      </c>
      <c r="E55" s="31" t="s">
        <v>561</v>
      </c>
      <c r="F55" s="86">
        <v>100000</v>
      </c>
      <c r="G55" s="32">
        <v>0.56999999999999995</v>
      </c>
      <c r="H55" s="32" t="s">
        <v>332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45341</v>
      </c>
      <c r="B56" s="32">
        <v>538537</v>
      </c>
      <c r="C56" s="31" t="s">
        <v>1145</v>
      </c>
      <c r="D56" s="31" t="s">
        <v>1147</v>
      </c>
      <c r="E56" s="31" t="s">
        <v>562</v>
      </c>
      <c r="F56" s="86">
        <v>89453</v>
      </c>
      <c r="G56" s="32">
        <v>0.56999999999999995</v>
      </c>
      <c r="H56" s="32" t="s">
        <v>332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45341</v>
      </c>
      <c r="B57" s="32">
        <v>538742</v>
      </c>
      <c r="C57" s="31" t="s">
        <v>1003</v>
      </c>
      <c r="D57" s="31" t="s">
        <v>1148</v>
      </c>
      <c r="E57" s="31" t="s">
        <v>561</v>
      </c>
      <c r="F57" s="86">
        <v>35000</v>
      </c>
      <c r="G57" s="32">
        <v>22</v>
      </c>
      <c r="H57" s="32" t="s">
        <v>332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45341</v>
      </c>
      <c r="B58" s="32">
        <v>538742</v>
      </c>
      <c r="C58" s="31" t="s">
        <v>1003</v>
      </c>
      <c r="D58" s="31" t="s">
        <v>1149</v>
      </c>
      <c r="E58" s="31" t="s">
        <v>562</v>
      </c>
      <c r="F58" s="86">
        <v>35000</v>
      </c>
      <c r="G58" s="32">
        <v>22</v>
      </c>
      <c r="H58" s="32" t="s">
        <v>332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45341</v>
      </c>
      <c r="B59" s="32">
        <v>538742</v>
      </c>
      <c r="C59" s="31" t="s">
        <v>1003</v>
      </c>
      <c r="D59" s="31" t="s">
        <v>1150</v>
      </c>
      <c r="E59" s="31" t="s">
        <v>562</v>
      </c>
      <c r="F59" s="86">
        <v>35000</v>
      </c>
      <c r="G59" s="32">
        <v>22</v>
      </c>
      <c r="H59" s="32" t="s">
        <v>332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45341</v>
      </c>
      <c r="B60" s="32">
        <v>538742</v>
      </c>
      <c r="C60" s="31" t="s">
        <v>1003</v>
      </c>
      <c r="D60" s="31" t="s">
        <v>1004</v>
      </c>
      <c r="E60" s="31" t="s">
        <v>562</v>
      </c>
      <c r="F60" s="86">
        <v>65000</v>
      </c>
      <c r="G60" s="32">
        <v>22</v>
      </c>
      <c r="H60" s="32" t="s">
        <v>332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45341</v>
      </c>
      <c r="B61" s="32">
        <v>539469</v>
      </c>
      <c r="C61" s="31" t="s">
        <v>1151</v>
      </c>
      <c r="D61" s="31" t="s">
        <v>1152</v>
      </c>
      <c r="E61" s="31" t="s">
        <v>562</v>
      </c>
      <c r="F61" s="86">
        <v>84500</v>
      </c>
      <c r="G61" s="32">
        <v>675.45</v>
      </c>
      <c r="H61" s="32" t="s">
        <v>332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45341</v>
      </c>
      <c r="B62" s="32">
        <v>539469</v>
      </c>
      <c r="C62" s="31" t="s">
        <v>1151</v>
      </c>
      <c r="D62" s="31" t="s">
        <v>1153</v>
      </c>
      <c r="E62" s="31" t="s">
        <v>562</v>
      </c>
      <c r="F62" s="86">
        <v>68000</v>
      </c>
      <c r="G62" s="32">
        <v>675.09</v>
      </c>
      <c r="H62" s="32" t="s">
        <v>332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45341</v>
      </c>
      <c r="B63" s="32">
        <v>539469</v>
      </c>
      <c r="C63" s="31" t="s">
        <v>1151</v>
      </c>
      <c r="D63" s="31" t="s">
        <v>1154</v>
      </c>
      <c r="E63" s="31" t="s">
        <v>562</v>
      </c>
      <c r="F63" s="86">
        <v>65000</v>
      </c>
      <c r="G63" s="32">
        <v>675.18</v>
      </c>
      <c r="H63" s="32" t="s">
        <v>332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45341</v>
      </c>
      <c r="B64" s="32">
        <v>532387</v>
      </c>
      <c r="C64" s="31" t="s">
        <v>1155</v>
      </c>
      <c r="D64" s="31" t="s">
        <v>999</v>
      </c>
      <c r="E64" s="31" t="s">
        <v>562</v>
      </c>
      <c r="F64" s="86">
        <v>100000</v>
      </c>
      <c r="G64" s="32">
        <v>69.930000000000007</v>
      </c>
      <c r="H64" s="32" t="s">
        <v>332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45341</v>
      </c>
      <c r="B65" s="32">
        <v>540727</v>
      </c>
      <c r="C65" s="31" t="s">
        <v>1156</v>
      </c>
      <c r="D65" s="31" t="s">
        <v>1157</v>
      </c>
      <c r="E65" s="31" t="s">
        <v>562</v>
      </c>
      <c r="F65" s="86">
        <v>300</v>
      </c>
      <c r="G65" s="32">
        <v>42.41</v>
      </c>
      <c r="H65" s="32" t="s">
        <v>332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45341</v>
      </c>
      <c r="B66" s="32">
        <v>540727</v>
      </c>
      <c r="C66" s="31" t="s">
        <v>1156</v>
      </c>
      <c r="D66" s="31" t="s">
        <v>1157</v>
      </c>
      <c r="E66" s="31" t="s">
        <v>561</v>
      </c>
      <c r="F66" s="86">
        <v>75369</v>
      </c>
      <c r="G66" s="32">
        <v>41.83</v>
      </c>
      <c r="H66" s="32" t="s">
        <v>332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45341</v>
      </c>
      <c r="B67" s="32">
        <v>532933</v>
      </c>
      <c r="C67" s="31" t="s">
        <v>1158</v>
      </c>
      <c r="D67" s="31" t="s">
        <v>1159</v>
      </c>
      <c r="E67" s="31" t="s">
        <v>562</v>
      </c>
      <c r="F67" s="86">
        <v>85855</v>
      </c>
      <c r="G67" s="32">
        <v>63.74</v>
      </c>
      <c r="H67" s="32" t="s">
        <v>332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45341</v>
      </c>
      <c r="B68" s="32">
        <v>519299</v>
      </c>
      <c r="C68" s="31" t="s">
        <v>1005</v>
      </c>
      <c r="D68" s="31" t="s">
        <v>1160</v>
      </c>
      <c r="E68" s="31" t="s">
        <v>562</v>
      </c>
      <c r="F68" s="86">
        <v>125500</v>
      </c>
      <c r="G68" s="32">
        <v>206.74</v>
      </c>
      <c r="H68" s="32" t="s">
        <v>332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45341</v>
      </c>
      <c r="B69" s="32">
        <v>519299</v>
      </c>
      <c r="C69" s="31" t="s">
        <v>1005</v>
      </c>
      <c r="D69" s="31" t="s">
        <v>1161</v>
      </c>
      <c r="E69" s="31" t="s">
        <v>562</v>
      </c>
      <c r="F69" s="86">
        <v>124750</v>
      </c>
      <c r="G69" s="32">
        <v>206.2</v>
      </c>
      <c r="H69" s="32" t="s">
        <v>332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45341</v>
      </c>
      <c r="B70" s="32">
        <v>519299</v>
      </c>
      <c r="C70" s="31" t="s">
        <v>1005</v>
      </c>
      <c r="D70" s="31" t="s">
        <v>1039</v>
      </c>
      <c r="E70" s="31" t="s">
        <v>561</v>
      </c>
      <c r="F70" s="86">
        <v>125000</v>
      </c>
      <c r="G70" s="32">
        <v>205</v>
      </c>
      <c r="H70" s="32" t="s">
        <v>332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45341</v>
      </c>
      <c r="B71" s="32">
        <v>532124</v>
      </c>
      <c r="C71" s="31" t="s">
        <v>1162</v>
      </c>
      <c r="D71" s="31" t="s">
        <v>1163</v>
      </c>
      <c r="E71" s="31" t="s">
        <v>561</v>
      </c>
      <c r="F71" s="86">
        <v>61087</v>
      </c>
      <c r="G71" s="32">
        <v>19.27</v>
      </c>
      <c r="H71" s="32" t="s">
        <v>332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45341</v>
      </c>
      <c r="B72" s="32">
        <v>530251</v>
      </c>
      <c r="C72" s="31" t="s">
        <v>1164</v>
      </c>
      <c r="D72" s="31" t="s">
        <v>1165</v>
      </c>
      <c r="E72" s="31" t="s">
        <v>562</v>
      </c>
      <c r="F72" s="86">
        <v>1300000</v>
      </c>
      <c r="G72" s="32">
        <v>0.76</v>
      </c>
      <c r="H72" s="32" t="s">
        <v>332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45341</v>
      </c>
      <c r="B73" s="32">
        <v>544121</v>
      </c>
      <c r="C73" s="31" t="s">
        <v>1006</v>
      </c>
      <c r="D73" s="31" t="s">
        <v>1166</v>
      </c>
      <c r="E73" s="31" t="s">
        <v>561</v>
      </c>
      <c r="F73" s="86">
        <v>32000</v>
      </c>
      <c r="G73" s="32">
        <v>138.55000000000001</v>
      </c>
      <c r="H73" s="32" t="s">
        <v>332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45341</v>
      </c>
      <c r="B74" s="32">
        <v>544121</v>
      </c>
      <c r="C74" s="31" t="s">
        <v>1006</v>
      </c>
      <c r="D74" s="31" t="s">
        <v>1041</v>
      </c>
      <c r="E74" s="31" t="s">
        <v>561</v>
      </c>
      <c r="F74" s="86">
        <v>20000</v>
      </c>
      <c r="G74" s="32">
        <v>138.55000000000001</v>
      </c>
      <c r="H74" s="32" t="s">
        <v>332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45341</v>
      </c>
      <c r="B75" s="32">
        <v>544121</v>
      </c>
      <c r="C75" s="31" t="s">
        <v>1006</v>
      </c>
      <c r="D75" s="31" t="s">
        <v>1166</v>
      </c>
      <c r="E75" s="31" t="s">
        <v>562</v>
      </c>
      <c r="F75" s="86">
        <v>102000</v>
      </c>
      <c r="G75" s="32">
        <v>134.30000000000001</v>
      </c>
      <c r="H75" s="32" t="s">
        <v>332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45341</v>
      </c>
      <c r="B76" s="32">
        <v>544121</v>
      </c>
      <c r="C76" s="31" t="s">
        <v>1006</v>
      </c>
      <c r="D76" s="31" t="s">
        <v>1041</v>
      </c>
      <c r="E76" s="31" t="s">
        <v>562</v>
      </c>
      <c r="F76" s="86">
        <v>96000</v>
      </c>
      <c r="G76" s="32">
        <v>135.09</v>
      </c>
      <c r="H76" s="32" t="s">
        <v>332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45341</v>
      </c>
      <c r="B77" s="32">
        <v>544121</v>
      </c>
      <c r="C77" s="31" t="s">
        <v>1006</v>
      </c>
      <c r="D77" s="31" t="s">
        <v>1040</v>
      </c>
      <c r="E77" s="31" t="s">
        <v>561</v>
      </c>
      <c r="F77" s="86">
        <v>16000</v>
      </c>
      <c r="G77" s="32">
        <v>138.55000000000001</v>
      </c>
      <c r="H77" s="32" t="s">
        <v>332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45341</v>
      </c>
      <c r="B78" s="32">
        <v>544121</v>
      </c>
      <c r="C78" s="31" t="s">
        <v>1006</v>
      </c>
      <c r="D78" s="31" t="s">
        <v>1167</v>
      </c>
      <c r="E78" s="31" t="s">
        <v>561</v>
      </c>
      <c r="F78" s="86">
        <v>90000</v>
      </c>
      <c r="G78" s="32">
        <v>134.30000000000001</v>
      </c>
      <c r="H78" s="32" t="s">
        <v>332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45341</v>
      </c>
      <c r="B79" s="32">
        <v>544121</v>
      </c>
      <c r="C79" s="31" t="s">
        <v>1006</v>
      </c>
      <c r="D79" s="31" t="s">
        <v>1040</v>
      </c>
      <c r="E79" s="31" t="s">
        <v>562</v>
      </c>
      <c r="F79" s="86">
        <v>60000</v>
      </c>
      <c r="G79" s="32">
        <v>134.30000000000001</v>
      </c>
      <c r="H79" s="32" t="s">
        <v>332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45341</v>
      </c>
      <c r="B80" s="32">
        <v>544121</v>
      </c>
      <c r="C80" s="31" t="s">
        <v>1006</v>
      </c>
      <c r="D80" s="31" t="s">
        <v>1168</v>
      </c>
      <c r="E80" s="31" t="s">
        <v>562</v>
      </c>
      <c r="F80" s="86">
        <v>338000</v>
      </c>
      <c r="G80" s="32">
        <v>138.33000000000001</v>
      </c>
      <c r="H80" s="32" t="s">
        <v>332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45341</v>
      </c>
      <c r="B81" s="32">
        <v>544121</v>
      </c>
      <c r="C81" s="31" t="s">
        <v>1006</v>
      </c>
      <c r="D81" s="31" t="s">
        <v>1002</v>
      </c>
      <c r="E81" s="31" t="s">
        <v>562</v>
      </c>
      <c r="F81" s="86">
        <v>90000</v>
      </c>
      <c r="G81" s="32">
        <v>134.30000000000001</v>
      </c>
      <c r="H81" s="32" t="s">
        <v>332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45341</v>
      </c>
      <c r="B82" s="32">
        <v>544121</v>
      </c>
      <c r="C82" s="31" t="s">
        <v>1006</v>
      </c>
      <c r="D82" s="31" t="s">
        <v>1169</v>
      </c>
      <c r="E82" s="31" t="s">
        <v>561</v>
      </c>
      <c r="F82" s="86">
        <v>2000</v>
      </c>
      <c r="G82" s="32">
        <v>138.55000000000001</v>
      </c>
      <c r="H82" s="32" t="s">
        <v>332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45341</v>
      </c>
      <c r="B83" s="32">
        <v>544121</v>
      </c>
      <c r="C83" s="31" t="s">
        <v>1006</v>
      </c>
      <c r="D83" s="31" t="s">
        <v>1169</v>
      </c>
      <c r="E83" s="31" t="s">
        <v>562</v>
      </c>
      <c r="F83" s="86">
        <v>200000</v>
      </c>
      <c r="G83" s="32">
        <v>134.30000000000001</v>
      </c>
      <c r="H83" s="32" t="s">
        <v>332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45341</v>
      </c>
      <c r="B84" s="32">
        <v>512499</v>
      </c>
      <c r="C84" s="31" t="s">
        <v>1170</v>
      </c>
      <c r="D84" s="31" t="s">
        <v>1043</v>
      </c>
      <c r="E84" s="31" t="s">
        <v>562</v>
      </c>
      <c r="F84" s="86">
        <v>6500000</v>
      </c>
      <c r="G84" s="32">
        <v>0.61</v>
      </c>
      <c r="H84" s="32" t="s">
        <v>332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45341</v>
      </c>
      <c r="B85" s="32">
        <v>538975</v>
      </c>
      <c r="C85" s="31" t="s">
        <v>998</v>
      </c>
      <c r="D85" s="31" t="s">
        <v>986</v>
      </c>
      <c r="E85" s="31" t="s">
        <v>562</v>
      </c>
      <c r="F85" s="86">
        <v>4000000</v>
      </c>
      <c r="G85" s="32">
        <v>0.43</v>
      </c>
      <c r="H85" s="32" t="s">
        <v>332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45341</v>
      </c>
      <c r="B86" s="32">
        <v>538975</v>
      </c>
      <c r="C86" s="31" t="s">
        <v>998</v>
      </c>
      <c r="D86" s="31" t="s">
        <v>1033</v>
      </c>
      <c r="E86" s="31" t="s">
        <v>562</v>
      </c>
      <c r="F86" s="86">
        <v>3000000</v>
      </c>
      <c r="G86" s="32">
        <v>0.44</v>
      </c>
      <c r="H86" s="32" t="s">
        <v>332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45341</v>
      </c>
      <c r="B87" s="32">
        <v>538975</v>
      </c>
      <c r="C87" s="31" t="s">
        <v>998</v>
      </c>
      <c r="D87" s="31" t="s">
        <v>1033</v>
      </c>
      <c r="E87" s="31" t="s">
        <v>562</v>
      </c>
      <c r="F87" s="86">
        <v>5000611</v>
      </c>
      <c r="G87" s="32">
        <v>0.43</v>
      </c>
      <c r="H87" s="32" t="s">
        <v>332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45341</v>
      </c>
      <c r="B88" s="32">
        <v>538923</v>
      </c>
      <c r="C88" s="31" t="s">
        <v>1044</v>
      </c>
      <c r="D88" s="31" t="s">
        <v>1045</v>
      </c>
      <c r="E88" s="31" t="s">
        <v>562</v>
      </c>
      <c r="F88" s="86">
        <v>30777</v>
      </c>
      <c r="G88" s="32">
        <v>47.94</v>
      </c>
      <c r="H88" s="32" t="s">
        <v>332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45341</v>
      </c>
      <c r="B89" s="32">
        <v>516038</v>
      </c>
      <c r="C89" s="31" t="s">
        <v>1171</v>
      </c>
      <c r="D89" s="31" t="s">
        <v>1172</v>
      </c>
      <c r="E89" s="31" t="s">
        <v>562</v>
      </c>
      <c r="F89" s="86">
        <v>10000</v>
      </c>
      <c r="G89" s="32">
        <v>24.83</v>
      </c>
      <c r="H89" s="32" t="s">
        <v>332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45341</v>
      </c>
      <c r="B90" s="32">
        <v>516038</v>
      </c>
      <c r="C90" s="31" t="s">
        <v>1171</v>
      </c>
      <c r="D90" s="31" t="s">
        <v>1173</v>
      </c>
      <c r="E90" s="31" t="s">
        <v>562</v>
      </c>
      <c r="F90" s="86">
        <v>12840</v>
      </c>
      <c r="G90" s="32">
        <v>24.83</v>
      </c>
      <c r="H90" s="32" t="s">
        <v>332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45341</v>
      </c>
      <c r="B91" s="32">
        <v>531370</v>
      </c>
      <c r="C91" s="31" t="s">
        <v>1174</v>
      </c>
      <c r="D91" s="31" t="s">
        <v>1175</v>
      </c>
      <c r="E91" s="31" t="s">
        <v>562</v>
      </c>
      <c r="F91" s="86">
        <v>86677</v>
      </c>
      <c r="G91" s="32">
        <v>26.84</v>
      </c>
      <c r="H91" s="32" t="s">
        <v>332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45341</v>
      </c>
      <c r="B92" s="32">
        <v>532879</v>
      </c>
      <c r="C92" s="31" t="s">
        <v>1176</v>
      </c>
      <c r="D92" s="31" t="s">
        <v>1177</v>
      </c>
      <c r="E92" s="31" t="s">
        <v>562</v>
      </c>
      <c r="F92" s="86">
        <v>30000</v>
      </c>
      <c r="G92" s="32">
        <v>383.3</v>
      </c>
      <c r="H92" s="32" t="s">
        <v>332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45341</v>
      </c>
      <c r="B93" s="32">
        <v>532879</v>
      </c>
      <c r="C93" s="31" t="s">
        <v>1176</v>
      </c>
      <c r="D93" s="31" t="s">
        <v>1178</v>
      </c>
      <c r="E93" s="31" t="s">
        <v>562</v>
      </c>
      <c r="F93" s="86">
        <v>30000</v>
      </c>
      <c r="G93" s="32">
        <v>383.3</v>
      </c>
      <c r="H93" s="32" t="s">
        <v>332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45341</v>
      </c>
      <c r="B94" s="32">
        <v>543991</v>
      </c>
      <c r="C94" s="31" t="s">
        <v>1179</v>
      </c>
      <c r="D94" s="31" t="s">
        <v>1180</v>
      </c>
      <c r="E94" s="31" t="s">
        <v>562</v>
      </c>
      <c r="F94" s="86">
        <v>9600</v>
      </c>
      <c r="G94" s="32">
        <v>248.74</v>
      </c>
      <c r="H94" s="32" t="s">
        <v>332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45341</v>
      </c>
      <c r="B95" s="32">
        <v>543991</v>
      </c>
      <c r="C95" s="31" t="s">
        <v>1179</v>
      </c>
      <c r="D95" s="31" t="s">
        <v>1180</v>
      </c>
      <c r="E95" s="31" t="s">
        <v>562</v>
      </c>
      <c r="F95" s="86">
        <v>40000</v>
      </c>
      <c r="G95" s="32">
        <v>259.83999999999997</v>
      </c>
      <c r="H95" s="32" t="s">
        <v>332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45341</v>
      </c>
      <c r="B96" s="32">
        <v>503663</v>
      </c>
      <c r="C96" s="31" t="s">
        <v>1181</v>
      </c>
      <c r="D96" s="31" t="s">
        <v>1182</v>
      </c>
      <c r="E96" s="31" t="s">
        <v>562</v>
      </c>
      <c r="F96" s="86">
        <v>1127367</v>
      </c>
      <c r="G96" s="32">
        <v>6.58</v>
      </c>
      <c r="H96" s="32" t="s">
        <v>332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45341</v>
      </c>
      <c r="B97" s="32">
        <v>503663</v>
      </c>
      <c r="C97" s="31" t="s">
        <v>1181</v>
      </c>
      <c r="D97" s="31" t="s">
        <v>1182</v>
      </c>
      <c r="E97" s="31" t="s">
        <v>562</v>
      </c>
      <c r="F97" s="86">
        <v>1015367</v>
      </c>
      <c r="G97" s="32">
        <v>6.56</v>
      </c>
      <c r="H97" s="32" t="s">
        <v>332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45341</v>
      </c>
      <c r="B98" s="32">
        <v>503663</v>
      </c>
      <c r="C98" s="31" t="s">
        <v>1181</v>
      </c>
      <c r="D98" s="31" t="s">
        <v>1183</v>
      </c>
      <c r="E98" s="31" t="s">
        <v>562</v>
      </c>
      <c r="F98" s="86">
        <v>3452102</v>
      </c>
      <c r="G98" s="32">
        <v>6.92</v>
      </c>
      <c r="H98" s="32" t="s">
        <v>332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45341</v>
      </c>
      <c r="B99" s="32">
        <v>541338</v>
      </c>
      <c r="C99" s="31" t="s">
        <v>1007</v>
      </c>
      <c r="D99" s="31" t="s">
        <v>1184</v>
      </c>
      <c r="E99" s="31" t="s">
        <v>562</v>
      </c>
      <c r="F99" s="86">
        <v>70000</v>
      </c>
      <c r="G99" s="32">
        <v>46.49</v>
      </c>
      <c r="H99" s="32" t="s">
        <v>332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45341</v>
      </c>
      <c r="B100" s="32">
        <v>541338</v>
      </c>
      <c r="C100" s="31" t="s">
        <v>1007</v>
      </c>
      <c r="D100" s="31" t="s">
        <v>1046</v>
      </c>
      <c r="E100" s="31" t="s">
        <v>562</v>
      </c>
      <c r="F100" s="86">
        <v>100000</v>
      </c>
      <c r="G100" s="32">
        <v>46.5</v>
      </c>
      <c r="H100" s="32" t="s">
        <v>332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45341</v>
      </c>
      <c r="B101" s="32">
        <v>543623</v>
      </c>
      <c r="C101" s="31" t="s">
        <v>1185</v>
      </c>
      <c r="D101" s="31" t="s">
        <v>1186</v>
      </c>
      <c r="E101" s="31" t="s">
        <v>562</v>
      </c>
      <c r="F101" s="86">
        <v>15000</v>
      </c>
      <c r="G101" s="32">
        <v>45.3</v>
      </c>
      <c r="H101" s="32" t="s">
        <v>332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45341</v>
      </c>
      <c r="B102" s="32">
        <v>543623</v>
      </c>
      <c r="C102" s="31" t="s">
        <v>1185</v>
      </c>
      <c r="D102" s="31" t="s">
        <v>1186</v>
      </c>
      <c r="E102" s="31" t="s">
        <v>562</v>
      </c>
      <c r="F102" s="86">
        <v>9000</v>
      </c>
      <c r="G102" s="32">
        <v>43.31</v>
      </c>
      <c r="H102" s="32" t="s">
        <v>332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45341</v>
      </c>
      <c r="B103" s="32" t="s">
        <v>1187</v>
      </c>
      <c r="C103" s="31" t="s">
        <v>1188</v>
      </c>
      <c r="D103" s="31" t="s">
        <v>1189</v>
      </c>
      <c r="E103" s="31" t="s">
        <v>561</v>
      </c>
      <c r="F103" s="86">
        <v>300000</v>
      </c>
      <c r="G103" s="32">
        <v>151</v>
      </c>
      <c r="H103" s="32" t="s">
        <v>845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45341</v>
      </c>
      <c r="B104" s="32" t="s">
        <v>1047</v>
      </c>
      <c r="C104" s="31" t="s">
        <v>1048</v>
      </c>
      <c r="D104" s="31" t="s">
        <v>1190</v>
      </c>
      <c r="E104" s="31" t="s">
        <v>561</v>
      </c>
      <c r="F104" s="86">
        <v>257174</v>
      </c>
      <c r="G104" s="32">
        <v>24.15</v>
      </c>
      <c r="H104" s="32" t="s">
        <v>845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45341</v>
      </c>
      <c r="B105" s="32" t="s">
        <v>1191</v>
      </c>
      <c r="C105" s="31" t="s">
        <v>1192</v>
      </c>
      <c r="D105" s="31" t="s">
        <v>1193</v>
      </c>
      <c r="E105" s="31" t="s">
        <v>561</v>
      </c>
      <c r="F105" s="86">
        <v>457370</v>
      </c>
      <c r="G105" s="32">
        <v>59.47</v>
      </c>
      <c r="H105" s="32" t="s">
        <v>845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45341</v>
      </c>
      <c r="B106" s="32" t="s">
        <v>1194</v>
      </c>
      <c r="C106" s="31" t="s">
        <v>1195</v>
      </c>
      <c r="D106" s="31" t="s">
        <v>860</v>
      </c>
      <c r="E106" s="31" t="s">
        <v>561</v>
      </c>
      <c r="F106" s="86">
        <v>960816</v>
      </c>
      <c r="G106" s="32">
        <v>1.55</v>
      </c>
      <c r="H106" s="32" t="s">
        <v>845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45341</v>
      </c>
      <c r="B107" s="32" t="s">
        <v>1196</v>
      </c>
      <c r="C107" s="31" t="s">
        <v>1197</v>
      </c>
      <c r="D107" s="31" t="s">
        <v>1198</v>
      </c>
      <c r="E107" s="31" t="s">
        <v>561</v>
      </c>
      <c r="F107" s="86">
        <v>5993</v>
      </c>
      <c r="G107" s="32">
        <v>49.31</v>
      </c>
      <c r="H107" s="32" t="s">
        <v>845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45341</v>
      </c>
      <c r="B108" s="32" t="s">
        <v>1199</v>
      </c>
      <c r="C108" s="31" t="s">
        <v>1200</v>
      </c>
      <c r="D108" s="31" t="s">
        <v>1201</v>
      </c>
      <c r="E108" s="31" t="s">
        <v>561</v>
      </c>
      <c r="F108" s="86">
        <v>294312</v>
      </c>
      <c r="G108" s="32">
        <v>45.9</v>
      </c>
      <c r="H108" s="32" t="s">
        <v>845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45341</v>
      </c>
      <c r="B109" s="32" t="s">
        <v>1008</v>
      </c>
      <c r="C109" s="31" t="s">
        <v>1009</v>
      </c>
      <c r="D109" s="31" t="s">
        <v>862</v>
      </c>
      <c r="E109" s="31" t="s">
        <v>561</v>
      </c>
      <c r="F109" s="86">
        <v>2986192</v>
      </c>
      <c r="G109" s="32">
        <v>67.13</v>
      </c>
      <c r="H109" s="32" t="s">
        <v>845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45341</v>
      </c>
      <c r="B110" s="32" t="s">
        <v>1008</v>
      </c>
      <c r="C110" s="31" t="s">
        <v>1009</v>
      </c>
      <c r="D110" s="31" t="s">
        <v>563</v>
      </c>
      <c r="E110" s="31" t="s">
        <v>561</v>
      </c>
      <c r="F110" s="86">
        <v>1691389</v>
      </c>
      <c r="G110" s="32">
        <v>67.569999999999993</v>
      </c>
      <c r="H110" s="32" t="s">
        <v>845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45341</v>
      </c>
      <c r="B111" s="32" t="s">
        <v>1049</v>
      </c>
      <c r="C111" s="31" t="s">
        <v>1050</v>
      </c>
      <c r="D111" s="31" t="s">
        <v>862</v>
      </c>
      <c r="E111" s="31" t="s">
        <v>561</v>
      </c>
      <c r="F111" s="86">
        <v>1112178</v>
      </c>
      <c r="G111" s="32">
        <v>114.66</v>
      </c>
      <c r="H111" s="32" t="s">
        <v>845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45341</v>
      </c>
      <c r="B112" s="32" t="s">
        <v>1049</v>
      </c>
      <c r="C112" s="31" t="s">
        <v>1050</v>
      </c>
      <c r="D112" s="31" t="s">
        <v>1010</v>
      </c>
      <c r="E112" s="31" t="s">
        <v>561</v>
      </c>
      <c r="F112" s="86">
        <v>2032900</v>
      </c>
      <c r="G112" s="32">
        <v>113.74</v>
      </c>
      <c r="H112" s="32" t="s">
        <v>845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45341</v>
      </c>
      <c r="B113" s="32" t="s">
        <v>1049</v>
      </c>
      <c r="C113" s="31" t="s">
        <v>1050</v>
      </c>
      <c r="D113" s="31" t="s">
        <v>563</v>
      </c>
      <c r="E113" s="31" t="s">
        <v>561</v>
      </c>
      <c r="F113" s="86">
        <v>2023668</v>
      </c>
      <c r="G113" s="32">
        <v>112.07</v>
      </c>
      <c r="H113" s="32" t="s">
        <v>845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45341</v>
      </c>
      <c r="B114" s="32" t="s">
        <v>1051</v>
      </c>
      <c r="C114" s="31" t="s">
        <v>1052</v>
      </c>
      <c r="D114" s="31" t="s">
        <v>1202</v>
      </c>
      <c r="E114" s="31" t="s">
        <v>561</v>
      </c>
      <c r="F114" s="86">
        <v>16000</v>
      </c>
      <c r="G114" s="32">
        <v>210.9</v>
      </c>
      <c r="H114" s="32" t="s">
        <v>845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45341</v>
      </c>
      <c r="B115" s="32" t="s">
        <v>1011</v>
      </c>
      <c r="C115" s="31" t="s">
        <v>1012</v>
      </c>
      <c r="D115" s="31" t="s">
        <v>862</v>
      </c>
      <c r="E115" s="31" t="s">
        <v>561</v>
      </c>
      <c r="F115" s="86">
        <v>10122659</v>
      </c>
      <c r="G115" s="32">
        <v>23.7</v>
      </c>
      <c r="H115" s="32" t="s">
        <v>845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45341</v>
      </c>
      <c r="B116" s="32" t="s">
        <v>1011</v>
      </c>
      <c r="C116" s="31" t="s">
        <v>1012</v>
      </c>
      <c r="D116" s="31" t="s">
        <v>563</v>
      </c>
      <c r="E116" s="31" t="s">
        <v>561</v>
      </c>
      <c r="F116" s="86">
        <v>10515157</v>
      </c>
      <c r="G116" s="32">
        <v>23.75</v>
      </c>
      <c r="H116" s="32" t="s">
        <v>845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45341</v>
      </c>
      <c r="B117" s="32" t="s">
        <v>1203</v>
      </c>
      <c r="C117" s="31" t="s">
        <v>1204</v>
      </c>
      <c r="D117" s="31" t="s">
        <v>563</v>
      </c>
      <c r="E117" s="31" t="s">
        <v>561</v>
      </c>
      <c r="F117" s="86">
        <v>422299</v>
      </c>
      <c r="G117" s="32">
        <v>532.29</v>
      </c>
      <c r="H117" s="32" t="s">
        <v>845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45341</v>
      </c>
      <c r="B118" s="32" t="s">
        <v>1205</v>
      </c>
      <c r="C118" s="31" t="s">
        <v>1206</v>
      </c>
      <c r="D118" s="31" t="s">
        <v>860</v>
      </c>
      <c r="E118" s="31" t="s">
        <v>561</v>
      </c>
      <c r="F118" s="86">
        <v>5000000</v>
      </c>
      <c r="G118" s="32">
        <v>5.25</v>
      </c>
      <c r="H118" s="32" t="s">
        <v>845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45341</v>
      </c>
      <c r="B119" s="32" t="s">
        <v>1207</v>
      </c>
      <c r="C119" s="31" t="s">
        <v>1208</v>
      </c>
      <c r="D119" s="31" t="s">
        <v>999</v>
      </c>
      <c r="E119" s="31" t="s">
        <v>561</v>
      </c>
      <c r="F119" s="86">
        <v>3500000</v>
      </c>
      <c r="G119" s="32">
        <v>0.75</v>
      </c>
      <c r="H119" s="32" t="s">
        <v>845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45341</v>
      </c>
      <c r="B120" s="32" t="s">
        <v>1209</v>
      </c>
      <c r="C120" s="31" t="s">
        <v>1210</v>
      </c>
      <c r="D120" s="31" t="s">
        <v>1043</v>
      </c>
      <c r="E120" s="31" t="s">
        <v>561</v>
      </c>
      <c r="F120" s="86">
        <v>120270850</v>
      </c>
      <c r="G120" s="32">
        <v>2.11</v>
      </c>
      <c r="H120" s="32" t="s">
        <v>845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45341</v>
      </c>
      <c r="B121" s="32" t="s">
        <v>920</v>
      </c>
      <c r="C121" s="31" t="s">
        <v>921</v>
      </c>
      <c r="D121" s="31" t="s">
        <v>1211</v>
      </c>
      <c r="E121" s="31" t="s">
        <v>561</v>
      </c>
      <c r="F121" s="86">
        <v>200000</v>
      </c>
      <c r="G121" s="32">
        <v>17.5</v>
      </c>
      <c r="H121" s="32" t="s">
        <v>845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45341</v>
      </c>
      <c r="B122" s="32" t="s">
        <v>1212</v>
      </c>
      <c r="C122" s="31" t="s">
        <v>1213</v>
      </c>
      <c r="D122" s="31" t="s">
        <v>563</v>
      </c>
      <c r="E122" s="31" t="s">
        <v>561</v>
      </c>
      <c r="F122" s="86">
        <v>778388</v>
      </c>
      <c r="G122" s="32">
        <v>162.44</v>
      </c>
      <c r="H122" s="32" t="s">
        <v>845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45341</v>
      </c>
      <c r="B123" s="32" t="s">
        <v>1214</v>
      </c>
      <c r="C123" s="31" t="s">
        <v>1215</v>
      </c>
      <c r="D123" s="31" t="s">
        <v>1216</v>
      </c>
      <c r="E123" s="31" t="s">
        <v>561</v>
      </c>
      <c r="F123" s="86">
        <v>76000</v>
      </c>
      <c r="G123" s="32">
        <v>49.17</v>
      </c>
      <c r="H123" s="32" t="s">
        <v>845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45341</v>
      </c>
      <c r="B124" s="32" t="s">
        <v>1217</v>
      </c>
      <c r="C124" s="31" t="s">
        <v>1218</v>
      </c>
      <c r="D124" s="31" t="s">
        <v>1219</v>
      </c>
      <c r="E124" s="31" t="s">
        <v>561</v>
      </c>
      <c r="F124" s="86">
        <v>500000</v>
      </c>
      <c r="G124" s="32">
        <v>195</v>
      </c>
      <c r="H124" s="32" t="s">
        <v>845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45341</v>
      </c>
      <c r="B125" s="32" t="s">
        <v>1220</v>
      </c>
      <c r="C125" s="31" t="s">
        <v>1221</v>
      </c>
      <c r="D125" s="31" t="s">
        <v>1222</v>
      </c>
      <c r="E125" s="31" t="s">
        <v>561</v>
      </c>
      <c r="F125" s="86">
        <v>99200</v>
      </c>
      <c r="G125" s="32">
        <v>171.81</v>
      </c>
      <c r="H125" s="32" t="s">
        <v>845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45341</v>
      </c>
      <c r="B126" s="32" t="s">
        <v>1223</v>
      </c>
      <c r="C126" s="31" t="s">
        <v>1224</v>
      </c>
      <c r="D126" s="31" t="s">
        <v>1225</v>
      </c>
      <c r="E126" s="31" t="s">
        <v>561</v>
      </c>
      <c r="F126" s="86">
        <v>818625</v>
      </c>
      <c r="G126" s="32">
        <v>32.630000000000003</v>
      </c>
      <c r="H126" s="32" t="s">
        <v>845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45341</v>
      </c>
      <c r="B127" s="32" t="s">
        <v>1226</v>
      </c>
      <c r="C127" s="31" t="s">
        <v>1227</v>
      </c>
      <c r="D127" s="31" t="s">
        <v>1228</v>
      </c>
      <c r="E127" s="31" t="s">
        <v>561</v>
      </c>
      <c r="F127" s="86">
        <v>190172</v>
      </c>
      <c r="G127" s="32">
        <v>11.32</v>
      </c>
      <c r="H127" s="32" t="s">
        <v>845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45341</v>
      </c>
      <c r="B128" s="32" t="s">
        <v>1155</v>
      </c>
      <c r="C128" s="31" t="s">
        <v>1229</v>
      </c>
      <c r="D128" s="31" t="s">
        <v>1230</v>
      </c>
      <c r="E128" s="31" t="s">
        <v>561</v>
      </c>
      <c r="F128" s="86">
        <v>75000</v>
      </c>
      <c r="G128" s="32">
        <v>63.61</v>
      </c>
      <c r="H128" s="32" t="s">
        <v>845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45341</v>
      </c>
      <c r="B129" s="32" t="s">
        <v>1155</v>
      </c>
      <c r="C129" s="31" t="s">
        <v>1229</v>
      </c>
      <c r="D129" s="31" t="s">
        <v>1231</v>
      </c>
      <c r="E129" s="31" t="s">
        <v>561</v>
      </c>
      <c r="F129" s="86">
        <v>11500</v>
      </c>
      <c r="G129" s="32">
        <v>69.17</v>
      </c>
      <c r="H129" s="32" t="s">
        <v>845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45341</v>
      </c>
      <c r="B130" s="32" t="s">
        <v>1155</v>
      </c>
      <c r="C130" s="31" t="s">
        <v>1229</v>
      </c>
      <c r="D130" s="31" t="s">
        <v>999</v>
      </c>
      <c r="E130" s="31" t="s">
        <v>561</v>
      </c>
      <c r="F130" s="86">
        <v>100547</v>
      </c>
      <c r="G130" s="32">
        <v>69.17</v>
      </c>
      <c r="H130" s="32" t="s">
        <v>845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45341</v>
      </c>
      <c r="B131" s="32" t="s">
        <v>207</v>
      </c>
      <c r="C131" s="31" t="s">
        <v>1055</v>
      </c>
      <c r="D131" s="31" t="s">
        <v>563</v>
      </c>
      <c r="E131" s="31" t="s">
        <v>561</v>
      </c>
      <c r="F131" s="86">
        <v>1841554</v>
      </c>
      <c r="G131" s="32">
        <v>210.69</v>
      </c>
      <c r="H131" s="32" t="s">
        <v>845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5" customHeight="1">
      <c r="A132" s="85">
        <v>45341</v>
      </c>
      <c r="B132" s="32" t="s">
        <v>1232</v>
      </c>
      <c r="C132" s="31" t="s">
        <v>1233</v>
      </c>
      <c r="D132" s="31" t="s">
        <v>860</v>
      </c>
      <c r="E132" s="31" t="s">
        <v>561</v>
      </c>
      <c r="F132" s="86">
        <v>5000000</v>
      </c>
      <c r="G132" s="32">
        <v>3.65</v>
      </c>
      <c r="H132" s="32" t="s">
        <v>845</v>
      </c>
    </row>
    <row r="133" spans="1:28" ht="15" customHeight="1">
      <c r="A133" s="85">
        <v>45341</v>
      </c>
      <c r="B133" s="32" t="s">
        <v>1234</v>
      </c>
      <c r="C133" s="31" t="s">
        <v>1235</v>
      </c>
      <c r="D133" s="31" t="s">
        <v>1236</v>
      </c>
      <c r="E133" s="31" t="s">
        <v>561</v>
      </c>
      <c r="F133" s="86">
        <v>100000</v>
      </c>
      <c r="G133" s="32">
        <v>18.95</v>
      </c>
      <c r="H133" s="32" t="s">
        <v>845</v>
      </c>
    </row>
    <row r="134" spans="1:28" ht="15" customHeight="1">
      <c r="A134" s="85">
        <v>45341</v>
      </c>
      <c r="B134" s="32" t="s">
        <v>1237</v>
      </c>
      <c r="C134" s="31" t="s">
        <v>1238</v>
      </c>
      <c r="D134" s="31" t="s">
        <v>563</v>
      </c>
      <c r="E134" s="31" t="s">
        <v>561</v>
      </c>
      <c r="F134" s="86">
        <v>578067</v>
      </c>
      <c r="G134" s="32">
        <v>404.63</v>
      </c>
      <c r="H134" s="32" t="s">
        <v>845</v>
      </c>
    </row>
    <row r="135" spans="1:28" ht="15" customHeight="1">
      <c r="A135" s="85">
        <v>45341</v>
      </c>
      <c r="B135" s="32" t="s">
        <v>1239</v>
      </c>
      <c r="C135" s="31" t="s">
        <v>1240</v>
      </c>
      <c r="D135" s="31" t="s">
        <v>1013</v>
      </c>
      <c r="E135" s="31" t="s">
        <v>561</v>
      </c>
      <c r="F135" s="86">
        <v>438082</v>
      </c>
      <c r="G135" s="32">
        <v>576.80999999999995</v>
      </c>
      <c r="H135" s="32" t="s">
        <v>845</v>
      </c>
    </row>
    <row r="136" spans="1:28" ht="15" customHeight="1">
      <c r="A136" s="85">
        <v>45341</v>
      </c>
      <c r="B136" s="32" t="s">
        <v>1239</v>
      </c>
      <c r="C136" s="31" t="s">
        <v>1240</v>
      </c>
      <c r="D136" s="31" t="s">
        <v>873</v>
      </c>
      <c r="E136" s="31" t="s">
        <v>561</v>
      </c>
      <c r="F136" s="86">
        <v>816944</v>
      </c>
      <c r="G136" s="32">
        <v>576.42999999999995</v>
      </c>
      <c r="H136" s="32" t="s">
        <v>845</v>
      </c>
    </row>
    <row r="137" spans="1:28" ht="15" customHeight="1">
      <c r="A137" s="85">
        <v>45341</v>
      </c>
      <c r="B137" s="32" t="s">
        <v>1239</v>
      </c>
      <c r="C137" s="31" t="s">
        <v>1240</v>
      </c>
      <c r="D137" s="31" t="s">
        <v>1241</v>
      </c>
      <c r="E137" s="31" t="s">
        <v>561</v>
      </c>
      <c r="F137" s="86">
        <v>942861</v>
      </c>
      <c r="G137" s="32">
        <v>576.77</v>
      </c>
      <c r="H137" s="32" t="s">
        <v>845</v>
      </c>
    </row>
    <row r="138" spans="1:28" ht="15" customHeight="1">
      <c r="A138" s="85">
        <v>45341</v>
      </c>
      <c r="B138" s="32" t="s">
        <v>1239</v>
      </c>
      <c r="C138" s="31" t="s">
        <v>1240</v>
      </c>
      <c r="D138" s="31" t="s">
        <v>1242</v>
      </c>
      <c r="E138" s="31" t="s">
        <v>561</v>
      </c>
      <c r="F138" s="86">
        <v>865500</v>
      </c>
      <c r="G138" s="32">
        <v>575</v>
      </c>
      <c r="H138" s="32" t="s">
        <v>845</v>
      </c>
    </row>
    <row r="139" spans="1:28" ht="15" customHeight="1">
      <c r="A139" s="85">
        <v>45341</v>
      </c>
      <c r="B139" s="32" t="s">
        <v>1239</v>
      </c>
      <c r="C139" s="31" t="s">
        <v>1240</v>
      </c>
      <c r="D139" s="31" t="s">
        <v>1010</v>
      </c>
      <c r="E139" s="31" t="s">
        <v>561</v>
      </c>
      <c r="F139" s="86">
        <v>628560</v>
      </c>
      <c r="G139" s="32">
        <v>578.02</v>
      </c>
      <c r="H139" s="32" t="s">
        <v>845</v>
      </c>
    </row>
    <row r="140" spans="1:28" ht="15" customHeight="1">
      <c r="A140" s="85">
        <v>45341</v>
      </c>
      <c r="B140" s="32" t="s">
        <v>935</v>
      </c>
      <c r="C140" s="31" t="s">
        <v>936</v>
      </c>
      <c r="D140" s="31" t="s">
        <v>1243</v>
      </c>
      <c r="E140" s="31" t="s">
        <v>561</v>
      </c>
      <c r="F140" s="86">
        <v>150000</v>
      </c>
      <c r="G140" s="32">
        <v>7.15</v>
      </c>
      <c r="H140" s="32" t="s">
        <v>845</v>
      </c>
    </row>
    <row r="141" spans="1:28" ht="15" customHeight="1">
      <c r="A141" s="85">
        <v>45341</v>
      </c>
      <c r="B141" s="32" t="s">
        <v>935</v>
      </c>
      <c r="C141" s="31" t="s">
        <v>936</v>
      </c>
      <c r="D141" s="31" t="s">
        <v>860</v>
      </c>
      <c r="E141" s="31" t="s">
        <v>561</v>
      </c>
      <c r="F141" s="86">
        <v>500000</v>
      </c>
      <c r="G141" s="32">
        <v>7.25</v>
      </c>
      <c r="H141" s="32" t="s">
        <v>845</v>
      </c>
    </row>
    <row r="142" spans="1:28" ht="15" customHeight="1">
      <c r="A142" s="85">
        <v>45341</v>
      </c>
      <c r="B142" s="32" t="s">
        <v>935</v>
      </c>
      <c r="C142" s="31" t="s">
        <v>936</v>
      </c>
      <c r="D142" s="31" t="s">
        <v>1244</v>
      </c>
      <c r="E142" s="31" t="s">
        <v>561</v>
      </c>
      <c r="F142" s="86">
        <v>425000</v>
      </c>
      <c r="G142" s="32">
        <v>7.25</v>
      </c>
      <c r="H142" s="32" t="s">
        <v>845</v>
      </c>
    </row>
    <row r="143" spans="1:28" ht="15" customHeight="1">
      <c r="A143" s="85">
        <v>45341</v>
      </c>
      <c r="B143" s="32" t="s">
        <v>935</v>
      </c>
      <c r="C143" s="31" t="s">
        <v>936</v>
      </c>
      <c r="D143" s="31" t="s">
        <v>1013</v>
      </c>
      <c r="E143" s="31" t="s">
        <v>561</v>
      </c>
      <c r="F143" s="86">
        <v>575000</v>
      </c>
      <c r="G143" s="32">
        <v>7.25</v>
      </c>
      <c r="H143" s="32" t="s">
        <v>845</v>
      </c>
    </row>
    <row r="144" spans="1:28" ht="15" customHeight="1">
      <c r="A144" s="85">
        <v>45341</v>
      </c>
      <c r="B144" s="32" t="s">
        <v>1245</v>
      </c>
      <c r="C144" s="31" t="s">
        <v>1246</v>
      </c>
      <c r="D144" s="31" t="s">
        <v>1190</v>
      </c>
      <c r="E144" s="31" t="s">
        <v>561</v>
      </c>
      <c r="F144" s="86">
        <v>661146</v>
      </c>
      <c r="G144" s="32">
        <v>77.27</v>
      </c>
      <c r="H144" s="32" t="s">
        <v>845</v>
      </c>
    </row>
    <row r="145" spans="1:8" ht="15" customHeight="1">
      <c r="A145" s="85">
        <v>45341</v>
      </c>
      <c r="B145" s="32" t="s">
        <v>1056</v>
      </c>
      <c r="C145" s="31" t="s">
        <v>1057</v>
      </c>
      <c r="D145" s="31" t="s">
        <v>1247</v>
      </c>
      <c r="E145" s="31" t="s">
        <v>561</v>
      </c>
      <c r="F145" s="86">
        <v>67235</v>
      </c>
      <c r="G145" s="32">
        <v>48.07</v>
      </c>
      <c r="H145" s="32" t="s">
        <v>845</v>
      </c>
    </row>
    <row r="146" spans="1:8" ht="15" customHeight="1">
      <c r="A146" s="85">
        <v>45341</v>
      </c>
      <c r="B146" s="32" t="s">
        <v>1248</v>
      </c>
      <c r="C146" s="31" t="s">
        <v>1249</v>
      </c>
      <c r="D146" s="31" t="s">
        <v>860</v>
      </c>
      <c r="E146" s="31" t="s">
        <v>561</v>
      </c>
      <c r="F146" s="86">
        <v>2910000</v>
      </c>
      <c r="G146" s="32">
        <v>25.1</v>
      </c>
      <c r="H146" s="32" t="s">
        <v>845</v>
      </c>
    </row>
    <row r="147" spans="1:8" ht="15" customHeight="1">
      <c r="A147" s="85">
        <v>45341</v>
      </c>
      <c r="B147" s="32" t="s">
        <v>1250</v>
      </c>
      <c r="C147" s="31" t="s">
        <v>1251</v>
      </c>
      <c r="D147" s="31" t="s">
        <v>1252</v>
      </c>
      <c r="E147" s="31" t="s">
        <v>561</v>
      </c>
      <c r="F147" s="86">
        <v>360000</v>
      </c>
      <c r="G147" s="32">
        <v>202.31</v>
      </c>
      <c r="H147" s="32" t="s">
        <v>845</v>
      </c>
    </row>
    <row r="148" spans="1:8" ht="15" customHeight="1">
      <c r="A148" s="85">
        <v>45341</v>
      </c>
      <c r="B148" s="32" t="s">
        <v>1187</v>
      </c>
      <c r="C148" s="31" t="s">
        <v>1188</v>
      </c>
      <c r="D148" s="31" t="s">
        <v>1253</v>
      </c>
      <c r="E148" s="31" t="s">
        <v>562</v>
      </c>
      <c r="F148" s="86">
        <v>404900</v>
      </c>
      <c r="G148" s="32">
        <v>151.19999999999999</v>
      </c>
      <c r="H148" s="32" t="s">
        <v>845</v>
      </c>
    </row>
    <row r="149" spans="1:8" ht="15" customHeight="1">
      <c r="A149" s="85">
        <v>45341</v>
      </c>
      <c r="B149" s="32" t="s">
        <v>1254</v>
      </c>
      <c r="C149" s="31" t="s">
        <v>1255</v>
      </c>
      <c r="D149" s="31" t="s">
        <v>1256</v>
      </c>
      <c r="E149" s="31" t="s">
        <v>562</v>
      </c>
      <c r="F149" s="86">
        <v>90000</v>
      </c>
      <c r="G149" s="32">
        <v>126.4</v>
      </c>
      <c r="H149" s="32" t="s">
        <v>845</v>
      </c>
    </row>
    <row r="150" spans="1:8" ht="15" customHeight="1">
      <c r="A150" s="85">
        <v>45341</v>
      </c>
      <c r="B150" s="32" t="s">
        <v>1047</v>
      </c>
      <c r="C150" s="31" t="s">
        <v>1048</v>
      </c>
      <c r="D150" s="31" t="s">
        <v>1190</v>
      </c>
      <c r="E150" s="31" t="s">
        <v>562</v>
      </c>
      <c r="F150" s="86">
        <v>257174</v>
      </c>
      <c r="G150" s="32">
        <v>23.73</v>
      </c>
      <c r="H150" s="32" t="s">
        <v>845</v>
      </c>
    </row>
    <row r="151" spans="1:8" ht="15" customHeight="1">
      <c r="A151" s="85">
        <v>45341</v>
      </c>
      <c r="B151" s="32" t="s">
        <v>1191</v>
      </c>
      <c r="C151" s="31" t="s">
        <v>1192</v>
      </c>
      <c r="D151" s="31" t="s">
        <v>1193</v>
      </c>
      <c r="E151" s="31" t="s">
        <v>562</v>
      </c>
      <c r="F151" s="86">
        <v>457370</v>
      </c>
      <c r="G151" s="32">
        <v>59.39</v>
      </c>
      <c r="H151" s="32" t="s">
        <v>845</v>
      </c>
    </row>
    <row r="152" spans="1:8" ht="15" customHeight="1">
      <c r="A152" s="85">
        <v>45341</v>
      </c>
      <c r="B152" s="32" t="s">
        <v>1196</v>
      </c>
      <c r="C152" s="31" t="s">
        <v>1197</v>
      </c>
      <c r="D152" s="31" t="s">
        <v>1198</v>
      </c>
      <c r="E152" s="31" t="s">
        <v>562</v>
      </c>
      <c r="F152" s="86">
        <v>16873</v>
      </c>
      <c r="G152" s="32">
        <v>49.53</v>
      </c>
      <c r="H152" s="32" t="s">
        <v>845</v>
      </c>
    </row>
    <row r="153" spans="1:8" ht="15" customHeight="1">
      <c r="A153" s="85">
        <v>45341</v>
      </c>
      <c r="B153" s="32" t="s">
        <v>1257</v>
      </c>
      <c r="C153" s="31" t="s">
        <v>1258</v>
      </c>
      <c r="D153" s="31" t="s">
        <v>1259</v>
      </c>
      <c r="E153" s="31" t="s">
        <v>562</v>
      </c>
      <c r="F153" s="86">
        <v>560147</v>
      </c>
      <c r="G153" s="32">
        <v>16</v>
      </c>
      <c r="H153" s="32" t="s">
        <v>845</v>
      </c>
    </row>
    <row r="154" spans="1:8" ht="15" customHeight="1">
      <c r="A154" s="85">
        <v>45341</v>
      </c>
      <c r="B154" s="32" t="s">
        <v>1199</v>
      </c>
      <c r="C154" s="31" t="s">
        <v>1200</v>
      </c>
      <c r="D154" s="31" t="s">
        <v>1260</v>
      </c>
      <c r="E154" s="31" t="s">
        <v>562</v>
      </c>
      <c r="F154" s="86">
        <v>381697</v>
      </c>
      <c r="G154" s="32">
        <v>45.9</v>
      </c>
      <c r="H154" s="32" t="s">
        <v>845</v>
      </c>
    </row>
    <row r="155" spans="1:8" ht="15" customHeight="1">
      <c r="A155" s="85">
        <v>45341</v>
      </c>
      <c r="B155" s="32" t="s">
        <v>1199</v>
      </c>
      <c r="C155" s="31" t="s">
        <v>1200</v>
      </c>
      <c r="D155" s="31" t="s">
        <v>1261</v>
      </c>
      <c r="E155" s="31" t="s">
        <v>562</v>
      </c>
      <c r="F155" s="86">
        <v>306351</v>
      </c>
      <c r="G155" s="32">
        <v>45.9</v>
      </c>
      <c r="H155" s="32" t="s">
        <v>845</v>
      </c>
    </row>
    <row r="156" spans="1:8" ht="15" customHeight="1">
      <c r="A156" s="85">
        <v>45341</v>
      </c>
      <c r="B156" s="32" t="s">
        <v>1008</v>
      </c>
      <c r="C156" s="31" t="s">
        <v>1009</v>
      </c>
      <c r="D156" s="31" t="s">
        <v>862</v>
      </c>
      <c r="E156" s="31" t="s">
        <v>562</v>
      </c>
      <c r="F156" s="86">
        <v>3222024</v>
      </c>
      <c r="G156" s="32">
        <v>67.16</v>
      </c>
      <c r="H156" s="32" t="s">
        <v>845</v>
      </c>
    </row>
    <row r="157" spans="1:8" ht="15" customHeight="1">
      <c r="A157" s="85">
        <v>45341</v>
      </c>
      <c r="B157" s="32" t="s">
        <v>1008</v>
      </c>
      <c r="C157" s="31" t="s">
        <v>1009</v>
      </c>
      <c r="D157" s="31" t="s">
        <v>1262</v>
      </c>
      <c r="E157" s="31" t="s">
        <v>562</v>
      </c>
      <c r="F157" s="86">
        <v>4000000</v>
      </c>
      <c r="G157" s="32">
        <v>64.91</v>
      </c>
      <c r="H157" s="32" t="s">
        <v>845</v>
      </c>
    </row>
    <row r="158" spans="1:8" ht="15" customHeight="1">
      <c r="A158" s="85">
        <v>45341</v>
      </c>
      <c r="B158" s="32" t="s">
        <v>1008</v>
      </c>
      <c r="C158" s="31" t="s">
        <v>1009</v>
      </c>
      <c r="D158" s="31" t="s">
        <v>563</v>
      </c>
      <c r="E158" s="31" t="s">
        <v>562</v>
      </c>
      <c r="F158" s="86">
        <v>1691389</v>
      </c>
      <c r="G158" s="32">
        <v>67.62</v>
      </c>
      <c r="H158" s="32" t="s">
        <v>845</v>
      </c>
    </row>
    <row r="159" spans="1:8" ht="15" customHeight="1">
      <c r="A159" s="85">
        <v>45341</v>
      </c>
      <c r="B159" s="32" t="s">
        <v>1049</v>
      </c>
      <c r="C159" s="31" t="s">
        <v>1050</v>
      </c>
      <c r="D159" s="31" t="s">
        <v>1010</v>
      </c>
      <c r="E159" s="31" t="s">
        <v>562</v>
      </c>
      <c r="F159" s="86">
        <v>2145625</v>
      </c>
      <c r="G159" s="32">
        <v>114.07</v>
      </c>
      <c r="H159" s="32" t="s">
        <v>845</v>
      </c>
    </row>
    <row r="160" spans="1:8" ht="15" customHeight="1">
      <c r="A160" s="85">
        <v>45341</v>
      </c>
      <c r="B160" s="32" t="s">
        <v>1049</v>
      </c>
      <c r="C160" s="31" t="s">
        <v>1050</v>
      </c>
      <c r="D160" s="31" t="s">
        <v>862</v>
      </c>
      <c r="E160" s="31" t="s">
        <v>562</v>
      </c>
      <c r="F160" s="86">
        <v>1464688</v>
      </c>
      <c r="G160" s="32">
        <v>114.34</v>
      </c>
      <c r="H160" s="32" t="s">
        <v>845</v>
      </c>
    </row>
    <row r="161" spans="1:8" ht="15" customHeight="1">
      <c r="A161" s="85">
        <v>45341</v>
      </c>
      <c r="B161" s="32" t="s">
        <v>1049</v>
      </c>
      <c r="C161" s="31" t="s">
        <v>1050</v>
      </c>
      <c r="D161" s="31" t="s">
        <v>563</v>
      </c>
      <c r="E161" s="31" t="s">
        <v>562</v>
      </c>
      <c r="F161" s="86">
        <v>2023668</v>
      </c>
      <c r="G161" s="32">
        <v>112.17</v>
      </c>
      <c r="H161" s="32" t="s">
        <v>845</v>
      </c>
    </row>
    <row r="162" spans="1:8" ht="15" customHeight="1">
      <c r="A162" s="85">
        <v>45341</v>
      </c>
      <c r="B162" s="32" t="s">
        <v>1058</v>
      </c>
      <c r="C162" s="31" t="s">
        <v>1059</v>
      </c>
      <c r="D162" s="31" t="s">
        <v>1263</v>
      </c>
      <c r="E162" s="31" t="s">
        <v>562</v>
      </c>
      <c r="F162" s="86">
        <v>1400000</v>
      </c>
      <c r="G162" s="32">
        <v>102.25</v>
      </c>
      <c r="H162" s="32" t="s">
        <v>845</v>
      </c>
    </row>
    <row r="163" spans="1:8" ht="15" customHeight="1">
      <c r="A163" s="85">
        <v>45341</v>
      </c>
      <c r="B163" s="32" t="s">
        <v>1051</v>
      </c>
      <c r="C163" s="31" t="s">
        <v>1052</v>
      </c>
      <c r="D163" s="31" t="s">
        <v>1264</v>
      </c>
      <c r="E163" s="31" t="s">
        <v>562</v>
      </c>
      <c r="F163" s="86">
        <v>16000</v>
      </c>
      <c r="G163" s="32">
        <v>210.9</v>
      </c>
      <c r="H163" s="32" t="s">
        <v>845</v>
      </c>
    </row>
    <row r="164" spans="1:8" ht="15" customHeight="1">
      <c r="A164" s="85">
        <v>45341</v>
      </c>
      <c r="B164" s="32" t="s">
        <v>1011</v>
      </c>
      <c r="C164" s="31" t="s">
        <v>1012</v>
      </c>
      <c r="D164" s="31" t="s">
        <v>862</v>
      </c>
      <c r="E164" s="31" t="s">
        <v>562</v>
      </c>
      <c r="F164" s="86">
        <v>11746133</v>
      </c>
      <c r="G164" s="32">
        <v>23.7</v>
      </c>
      <c r="H164" s="32" t="s">
        <v>845</v>
      </c>
    </row>
    <row r="165" spans="1:8" ht="15" customHeight="1">
      <c r="A165" s="85">
        <v>45341</v>
      </c>
      <c r="B165" s="32" t="s">
        <v>1011</v>
      </c>
      <c r="C165" s="31" t="s">
        <v>1012</v>
      </c>
      <c r="D165" s="31" t="s">
        <v>563</v>
      </c>
      <c r="E165" s="31" t="s">
        <v>562</v>
      </c>
      <c r="F165" s="86">
        <v>10515157</v>
      </c>
      <c r="G165" s="32">
        <v>23.75</v>
      </c>
      <c r="H165" s="32" t="s">
        <v>845</v>
      </c>
    </row>
    <row r="166" spans="1:8" ht="15" customHeight="1">
      <c r="A166" s="85">
        <v>45341</v>
      </c>
      <c r="B166" s="32" t="s">
        <v>1203</v>
      </c>
      <c r="C166" s="31" t="s">
        <v>1204</v>
      </c>
      <c r="D166" s="31" t="s">
        <v>563</v>
      </c>
      <c r="E166" s="31" t="s">
        <v>562</v>
      </c>
      <c r="F166" s="86">
        <v>422299</v>
      </c>
      <c r="G166" s="32">
        <v>532.70000000000005</v>
      </c>
      <c r="H166" s="32" t="s">
        <v>845</v>
      </c>
    </row>
    <row r="167" spans="1:8" ht="15" customHeight="1">
      <c r="A167" s="85">
        <v>45341</v>
      </c>
      <c r="B167" s="32" t="s">
        <v>1265</v>
      </c>
      <c r="C167" s="31" t="s">
        <v>1266</v>
      </c>
      <c r="D167" s="31" t="s">
        <v>1267</v>
      </c>
      <c r="E167" s="31" t="s">
        <v>562</v>
      </c>
      <c r="F167" s="86">
        <v>2212972</v>
      </c>
      <c r="G167" s="32">
        <v>2.19</v>
      </c>
      <c r="H167" s="32" t="s">
        <v>845</v>
      </c>
    </row>
    <row r="168" spans="1:8" ht="15" customHeight="1">
      <c r="A168" s="85">
        <v>45341</v>
      </c>
      <c r="B168" s="32" t="s">
        <v>1209</v>
      </c>
      <c r="C168" s="31" t="s">
        <v>1210</v>
      </c>
      <c r="D168" s="31" t="s">
        <v>1043</v>
      </c>
      <c r="E168" s="31" t="s">
        <v>562</v>
      </c>
      <c r="F168" s="86">
        <v>107079124</v>
      </c>
      <c r="G168" s="32">
        <v>2.1</v>
      </c>
      <c r="H168" s="32" t="s">
        <v>845</v>
      </c>
    </row>
    <row r="169" spans="1:8" ht="15" customHeight="1">
      <c r="A169" s="85">
        <v>45341</v>
      </c>
      <c r="B169" s="32" t="s">
        <v>920</v>
      </c>
      <c r="C169" s="31" t="s">
        <v>921</v>
      </c>
      <c r="D169" s="31" t="s">
        <v>1268</v>
      </c>
      <c r="E169" s="31" t="s">
        <v>562</v>
      </c>
      <c r="F169" s="86">
        <v>115912</v>
      </c>
      <c r="G169" s="32">
        <v>17.14</v>
      </c>
      <c r="H169" s="32" t="s">
        <v>845</v>
      </c>
    </row>
    <row r="170" spans="1:8" ht="15" customHeight="1">
      <c r="A170" s="85">
        <v>45341</v>
      </c>
      <c r="B170" s="32" t="s">
        <v>1212</v>
      </c>
      <c r="C170" s="31" t="s">
        <v>1213</v>
      </c>
      <c r="D170" s="31" t="s">
        <v>563</v>
      </c>
      <c r="E170" s="31" t="s">
        <v>562</v>
      </c>
      <c r="F170" s="86">
        <v>778388</v>
      </c>
      <c r="G170" s="32">
        <v>162.94999999999999</v>
      </c>
      <c r="H170" s="32" t="s">
        <v>845</v>
      </c>
    </row>
    <row r="171" spans="1:8" ht="15" customHeight="1">
      <c r="A171" s="85">
        <v>45341</v>
      </c>
      <c r="B171" s="32" t="s">
        <v>1269</v>
      </c>
      <c r="C171" s="31" t="s">
        <v>1270</v>
      </c>
      <c r="D171" s="31" t="s">
        <v>1271</v>
      </c>
      <c r="E171" s="31" t="s">
        <v>562</v>
      </c>
      <c r="F171" s="86">
        <v>606000</v>
      </c>
      <c r="G171" s="32">
        <v>528</v>
      </c>
      <c r="H171" s="32" t="s">
        <v>845</v>
      </c>
    </row>
    <row r="172" spans="1:8" ht="15" customHeight="1">
      <c r="A172" s="85">
        <v>45341</v>
      </c>
      <c r="B172" s="32" t="s">
        <v>1214</v>
      </c>
      <c r="C172" s="31" t="s">
        <v>1215</v>
      </c>
      <c r="D172" s="31" t="s">
        <v>1216</v>
      </c>
      <c r="E172" s="31" t="s">
        <v>562</v>
      </c>
      <c r="F172" s="86">
        <v>114000</v>
      </c>
      <c r="G172" s="32">
        <v>50.03</v>
      </c>
      <c r="H172" s="32" t="s">
        <v>845</v>
      </c>
    </row>
    <row r="173" spans="1:8" ht="15" customHeight="1">
      <c r="A173" s="85">
        <v>45341</v>
      </c>
      <c r="B173" s="32" t="s">
        <v>1220</v>
      </c>
      <c r="C173" s="31" t="s">
        <v>1221</v>
      </c>
      <c r="D173" s="31" t="s">
        <v>1272</v>
      </c>
      <c r="E173" s="31" t="s">
        <v>562</v>
      </c>
      <c r="F173" s="86">
        <v>68800</v>
      </c>
      <c r="G173" s="32">
        <v>172.2</v>
      </c>
      <c r="H173" s="32" t="s">
        <v>845</v>
      </c>
    </row>
    <row r="174" spans="1:8" ht="15" customHeight="1">
      <c r="A174" s="85">
        <v>45341</v>
      </c>
      <c r="B174" s="32" t="s">
        <v>1273</v>
      </c>
      <c r="C174" s="31" t="s">
        <v>1274</v>
      </c>
      <c r="D174" s="31" t="s">
        <v>1275</v>
      </c>
      <c r="E174" s="31" t="s">
        <v>562</v>
      </c>
      <c r="F174" s="86">
        <v>152000</v>
      </c>
      <c r="G174" s="32">
        <v>97</v>
      </c>
      <c r="H174" s="32" t="s">
        <v>845</v>
      </c>
    </row>
    <row r="175" spans="1:8" ht="15" customHeight="1">
      <c r="A175" s="85">
        <v>45341</v>
      </c>
      <c r="B175" s="32" t="s">
        <v>1226</v>
      </c>
      <c r="C175" s="31" t="s">
        <v>1227</v>
      </c>
      <c r="D175" s="31" t="s">
        <v>1228</v>
      </c>
      <c r="E175" s="31" t="s">
        <v>562</v>
      </c>
      <c r="F175" s="86">
        <v>213679</v>
      </c>
      <c r="G175" s="32">
        <v>11.41</v>
      </c>
      <c r="H175" s="32" t="s">
        <v>845</v>
      </c>
    </row>
    <row r="176" spans="1:8" ht="15" customHeight="1">
      <c r="A176" s="85">
        <v>45341</v>
      </c>
      <c r="B176" s="32" t="s">
        <v>1155</v>
      </c>
      <c r="C176" s="31" t="s">
        <v>1229</v>
      </c>
      <c r="D176" s="31" t="s">
        <v>1231</v>
      </c>
      <c r="E176" s="31" t="s">
        <v>562</v>
      </c>
      <c r="F176" s="86">
        <v>77050</v>
      </c>
      <c r="G176" s="32">
        <v>62.73</v>
      </c>
      <c r="H176" s="32" t="s">
        <v>845</v>
      </c>
    </row>
    <row r="177" spans="1:8" ht="15" customHeight="1">
      <c r="A177" s="85">
        <v>45341</v>
      </c>
      <c r="B177" s="32" t="s">
        <v>1155</v>
      </c>
      <c r="C177" s="31" t="s">
        <v>1229</v>
      </c>
      <c r="D177" s="31" t="s">
        <v>999</v>
      </c>
      <c r="E177" s="31" t="s">
        <v>562</v>
      </c>
      <c r="F177" s="86">
        <v>547</v>
      </c>
      <c r="G177" s="32">
        <v>69.72</v>
      </c>
      <c r="H177" s="32" t="s">
        <v>845</v>
      </c>
    </row>
    <row r="178" spans="1:8" ht="15" customHeight="1">
      <c r="A178" s="85">
        <v>45341</v>
      </c>
      <c r="B178" s="32" t="s">
        <v>1053</v>
      </c>
      <c r="C178" s="31" t="s">
        <v>1054</v>
      </c>
      <c r="D178" s="31" t="s">
        <v>873</v>
      </c>
      <c r="E178" s="31" t="s">
        <v>562</v>
      </c>
      <c r="F178" s="86">
        <v>60000</v>
      </c>
      <c r="G178" s="32">
        <v>51.55</v>
      </c>
      <c r="H178" s="32" t="s">
        <v>845</v>
      </c>
    </row>
    <row r="179" spans="1:8" ht="15" customHeight="1">
      <c r="A179" s="85">
        <v>45341</v>
      </c>
      <c r="B179" s="32" t="s">
        <v>207</v>
      </c>
      <c r="C179" s="31" t="s">
        <v>1055</v>
      </c>
      <c r="D179" s="31" t="s">
        <v>563</v>
      </c>
      <c r="E179" s="31" t="s">
        <v>562</v>
      </c>
      <c r="F179" s="86">
        <v>1841554</v>
      </c>
      <c r="G179" s="32">
        <v>210.78</v>
      </c>
      <c r="H179" s="32" t="s">
        <v>845</v>
      </c>
    </row>
    <row r="180" spans="1:8" ht="15" customHeight="1">
      <c r="A180" s="85">
        <v>45341</v>
      </c>
      <c r="B180" s="32" t="s">
        <v>1276</v>
      </c>
      <c r="C180" s="31" t="s">
        <v>1277</v>
      </c>
      <c r="D180" s="31" t="s">
        <v>1278</v>
      </c>
      <c r="E180" s="31" t="s">
        <v>562</v>
      </c>
      <c r="F180" s="86">
        <v>2200000</v>
      </c>
      <c r="G180" s="32">
        <v>14.37</v>
      </c>
      <c r="H180" s="32" t="s">
        <v>845</v>
      </c>
    </row>
    <row r="181" spans="1:8" ht="15" customHeight="1">
      <c r="A181" s="85">
        <v>45341</v>
      </c>
      <c r="B181" s="32" t="s">
        <v>1234</v>
      </c>
      <c r="C181" s="31" t="s">
        <v>1235</v>
      </c>
      <c r="D181" s="31" t="s">
        <v>1279</v>
      </c>
      <c r="E181" s="31" t="s">
        <v>562</v>
      </c>
      <c r="F181" s="86">
        <v>100000</v>
      </c>
      <c r="G181" s="32">
        <v>18.95</v>
      </c>
      <c r="H181" s="32" t="s">
        <v>845</v>
      </c>
    </row>
    <row r="182" spans="1:8" ht="15" customHeight="1">
      <c r="A182" s="85">
        <v>45341</v>
      </c>
      <c r="B182" s="32" t="s">
        <v>1237</v>
      </c>
      <c r="C182" s="31" t="s">
        <v>1238</v>
      </c>
      <c r="D182" s="31" t="s">
        <v>1280</v>
      </c>
      <c r="E182" s="31" t="s">
        <v>562</v>
      </c>
      <c r="F182" s="86">
        <v>1345000</v>
      </c>
      <c r="G182" s="32">
        <v>407.05</v>
      </c>
      <c r="H182" s="32" t="s">
        <v>845</v>
      </c>
    </row>
    <row r="183" spans="1:8" ht="15" customHeight="1">
      <c r="A183" s="85">
        <v>45341</v>
      </c>
      <c r="B183" s="32" t="s">
        <v>1237</v>
      </c>
      <c r="C183" s="31" t="s">
        <v>1238</v>
      </c>
      <c r="D183" s="31" t="s">
        <v>563</v>
      </c>
      <c r="E183" s="31" t="s">
        <v>562</v>
      </c>
      <c r="F183" s="86">
        <v>578067</v>
      </c>
      <c r="G183" s="32">
        <v>404.48</v>
      </c>
      <c r="H183" s="32" t="s">
        <v>845</v>
      </c>
    </row>
    <row r="184" spans="1:8" ht="15" customHeight="1">
      <c r="A184" s="85">
        <v>45341</v>
      </c>
      <c r="B184" s="32" t="s">
        <v>1281</v>
      </c>
      <c r="C184" s="31" t="s">
        <v>1282</v>
      </c>
      <c r="D184" s="31" t="s">
        <v>1283</v>
      </c>
      <c r="E184" s="31" t="s">
        <v>562</v>
      </c>
      <c r="F184" s="86">
        <v>60000</v>
      </c>
      <c r="G184" s="32">
        <v>274.95999999999998</v>
      </c>
      <c r="H184" s="32" t="s">
        <v>845</v>
      </c>
    </row>
    <row r="185" spans="1:8" ht="15" customHeight="1">
      <c r="A185" s="85">
        <v>45341</v>
      </c>
      <c r="B185" s="32" t="s">
        <v>1239</v>
      </c>
      <c r="C185" s="31" t="s">
        <v>1240</v>
      </c>
      <c r="D185" s="31" t="s">
        <v>873</v>
      </c>
      <c r="E185" s="31" t="s">
        <v>562</v>
      </c>
      <c r="F185" s="86">
        <v>857944</v>
      </c>
      <c r="G185" s="32">
        <v>577.58000000000004</v>
      </c>
      <c r="H185" s="32" t="s">
        <v>845</v>
      </c>
    </row>
    <row r="186" spans="1:8" ht="15" customHeight="1">
      <c r="A186" s="85">
        <v>45341</v>
      </c>
      <c r="B186" s="32" t="s">
        <v>1239</v>
      </c>
      <c r="C186" s="31" t="s">
        <v>1240</v>
      </c>
      <c r="D186" s="31" t="s">
        <v>1241</v>
      </c>
      <c r="E186" s="31" t="s">
        <v>562</v>
      </c>
      <c r="F186" s="86">
        <v>897059</v>
      </c>
      <c r="G186" s="32">
        <v>577.57000000000005</v>
      </c>
      <c r="H186" s="32" t="s">
        <v>845</v>
      </c>
    </row>
    <row r="187" spans="1:8" ht="15" customHeight="1">
      <c r="A187" s="85">
        <v>45341</v>
      </c>
      <c r="B187" s="32" t="s">
        <v>1239</v>
      </c>
      <c r="C187" s="31" t="s">
        <v>1240</v>
      </c>
      <c r="D187" s="31" t="s">
        <v>1284</v>
      </c>
      <c r="E187" s="31" t="s">
        <v>562</v>
      </c>
      <c r="F187" s="86">
        <v>2900000</v>
      </c>
      <c r="G187" s="32">
        <v>575.47</v>
      </c>
      <c r="H187" s="32" t="s">
        <v>845</v>
      </c>
    </row>
    <row r="188" spans="1:8" ht="15" customHeight="1">
      <c r="A188" s="85">
        <v>45341</v>
      </c>
      <c r="B188" s="32" t="s">
        <v>1239</v>
      </c>
      <c r="C188" s="31" t="s">
        <v>1240</v>
      </c>
      <c r="D188" s="31" t="s">
        <v>1010</v>
      </c>
      <c r="E188" s="31" t="s">
        <v>562</v>
      </c>
      <c r="F188" s="86">
        <v>617558</v>
      </c>
      <c r="G188" s="32">
        <v>577.04</v>
      </c>
      <c r="H188" s="32" t="s">
        <v>845</v>
      </c>
    </row>
    <row r="189" spans="1:8" ht="15" customHeight="1">
      <c r="A189" s="85">
        <v>45341</v>
      </c>
      <c r="B189" s="32" t="s">
        <v>1239</v>
      </c>
      <c r="C189" s="31" t="s">
        <v>1240</v>
      </c>
      <c r="D189" s="31" t="s">
        <v>1285</v>
      </c>
      <c r="E189" s="31" t="s">
        <v>562</v>
      </c>
      <c r="F189" s="86">
        <v>7042275</v>
      </c>
      <c r="G189" s="32">
        <v>576.78</v>
      </c>
      <c r="H189" s="32" t="s">
        <v>845</v>
      </c>
    </row>
    <row r="190" spans="1:8" ht="15" customHeight="1">
      <c r="A190" s="85">
        <v>45341</v>
      </c>
      <c r="B190" s="32" t="s">
        <v>1239</v>
      </c>
      <c r="C190" s="31" t="s">
        <v>1240</v>
      </c>
      <c r="D190" s="31" t="s">
        <v>1013</v>
      </c>
      <c r="E190" s="31" t="s">
        <v>562</v>
      </c>
      <c r="F190" s="86">
        <v>343082</v>
      </c>
      <c r="G190" s="32">
        <v>576.16</v>
      </c>
      <c r="H190" s="32" t="s">
        <v>845</v>
      </c>
    </row>
    <row r="191" spans="1:8" ht="15" customHeight="1">
      <c r="A191" s="85">
        <v>45341</v>
      </c>
      <c r="B191" s="32" t="s">
        <v>935</v>
      </c>
      <c r="C191" s="31" t="s">
        <v>936</v>
      </c>
      <c r="D191" s="31" t="s">
        <v>937</v>
      </c>
      <c r="E191" s="31" t="s">
        <v>562</v>
      </c>
      <c r="F191" s="86">
        <v>2000000</v>
      </c>
      <c r="G191" s="32">
        <v>7.25</v>
      </c>
      <c r="H191" s="32" t="s">
        <v>845</v>
      </c>
    </row>
    <row r="192" spans="1:8" ht="15" customHeight="1">
      <c r="A192" s="85">
        <v>45341</v>
      </c>
      <c r="B192" s="32" t="s">
        <v>935</v>
      </c>
      <c r="C192" s="31" t="s">
        <v>936</v>
      </c>
      <c r="D192" s="31" t="s">
        <v>1013</v>
      </c>
      <c r="E192" s="31" t="s">
        <v>562</v>
      </c>
      <c r="F192" s="86">
        <v>250000</v>
      </c>
      <c r="G192" s="32">
        <v>7.24</v>
      </c>
      <c r="H192" s="32" t="s">
        <v>845</v>
      </c>
    </row>
    <row r="193" spans="1:8" ht="15" customHeight="1">
      <c r="A193" s="85">
        <v>45341</v>
      </c>
      <c r="B193" s="32" t="s">
        <v>1286</v>
      </c>
      <c r="C193" s="31" t="s">
        <v>1287</v>
      </c>
      <c r="D193" s="31" t="s">
        <v>1288</v>
      </c>
      <c r="E193" s="31" t="s">
        <v>562</v>
      </c>
      <c r="F193" s="86">
        <v>7482376</v>
      </c>
      <c r="G193" s="32">
        <v>1.5</v>
      </c>
      <c r="H193" s="32" t="s">
        <v>845</v>
      </c>
    </row>
    <row r="194" spans="1:8" ht="15" customHeight="1">
      <c r="A194" s="85">
        <v>45341</v>
      </c>
      <c r="B194" s="32" t="s">
        <v>1245</v>
      </c>
      <c r="C194" s="31" t="s">
        <v>1246</v>
      </c>
      <c r="D194" s="31" t="s">
        <v>1190</v>
      </c>
      <c r="E194" s="31" t="s">
        <v>562</v>
      </c>
      <c r="F194" s="86">
        <v>661146</v>
      </c>
      <c r="G194" s="32">
        <v>75.89</v>
      </c>
      <c r="H194" s="32" t="s">
        <v>845</v>
      </c>
    </row>
    <row r="195" spans="1:8" ht="15" customHeight="1">
      <c r="A195" s="85">
        <v>45341</v>
      </c>
      <c r="B195" s="32" t="s">
        <v>1056</v>
      </c>
      <c r="C195" s="31" t="s">
        <v>1057</v>
      </c>
      <c r="D195" s="31" t="s">
        <v>1247</v>
      </c>
      <c r="E195" s="31" t="s">
        <v>562</v>
      </c>
      <c r="F195" s="86">
        <v>87235</v>
      </c>
      <c r="G195" s="32">
        <v>50.11</v>
      </c>
      <c r="H195" s="32" t="s">
        <v>845</v>
      </c>
    </row>
    <row r="196" spans="1:8" ht="15" customHeight="1">
      <c r="A196" s="85">
        <v>45341</v>
      </c>
      <c r="B196" s="32" t="s">
        <v>1289</v>
      </c>
      <c r="C196" s="31" t="s">
        <v>1290</v>
      </c>
      <c r="D196" s="31" t="s">
        <v>1291</v>
      </c>
      <c r="E196" s="31" t="s">
        <v>562</v>
      </c>
      <c r="F196" s="86">
        <v>26400</v>
      </c>
      <c r="G196" s="32">
        <v>376.4</v>
      </c>
      <c r="H196" s="32" t="s">
        <v>845</v>
      </c>
    </row>
    <row r="197" spans="1:8" ht="15" customHeight="1">
      <c r="A197" s="85"/>
      <c r="B197" s="32"/>
      <c r="C197" s="31"/>
      <c r="D197" s="31"/>
      <c r="E197" s="31"/>
      <c r="F197" s="86"/>
      <c r="G197" s="32"/>
      <c r="H197" s="32"/>
    </row>
    <row r="198" spans="1:8" ht="15" customHeight="1">
      <c r="A198" s="85"/>
      <c r="B198" s="32"/>
      <c r="C198" s="31"/>
      <c r="D198" s="31"/>
      <c r="E198" s="31"/>
      <c r="F198" s="86"/>
      <c r="G198" s="32"/>
      <c r="H198" s="32"/>
    </row>
    <row r="199" spans="1:8" ht="15" customHeight="1">
      <c r="A199" s="85"/>
      <c r="B199" s="32"/>
      <c r="C199" s="31"/>
      <c r="D199" s="31"/>
      <c r="E199" s="31"/>
      <c r="F199" s="86"/>
      <c r="G199" s="32"/>
      <c r="H199" s="32"/>
    </row>
    <row r="200" spans="1:8" ht="15" customHeight="1">
      <c r="A200" s="85"/>
      <c r="B200" s="32"/>
      <c r="C200" s="31"/>
      <c r="D200" s="31"/>
      <c r="E200" s="31"/>
      <c r="F200" s="86"/>
      <c r="G200" s="32"/>
      <c r="H200" s="32"/>
    </row>
    <row r="201" spans="1:8" ht="15" customHeight="1">
      <c r="A201" s="85"/>
      <c r="B201" s="32"/>
      <c r="C201" s="31"/>
      <c r="D201" s="31"/>
      <c r="E201" s="31"/>
      <c r="F201" s="86"/>
      <c r="G201" s="32"/>
      <c r="H201" s="32"/>
    </row>
    <row r="202" spans="1:8" ht="15" customHeight="1">
      <c r="A202" s="85"/>
      <c r="B202" s="32"/>
      <c r="C202" s="31"/>
      <c r="D202" s="31"/>
      <c r="E202" s="31"/>
      <c r="F202" s="86"/>
      <c r="G202" s="32"/>
      <c r="H202" s="32"/>
    </row>
    <row r="203" spans="1:8" ht="15" customHeight="1">
      <c r="A203" s="85"/>
      <c r="B203" s="32"/>
      <c r="C203" s="31"/>
      <c r="D203" s="31"/>
      <c r="E203" s="31"/>
      <c r="F203" s="86"/>
      <c r="G203" s="32"/>
      <c r="H203" s="32"/>
    </row>
    <row r="204" spans="1:8" ht="15" customHeight="1">
      <c r="A204" s="85"/>
      <c r="B204" s="32"/>
      <c r="C204" s="31"/>
      <c r="D204" s="31"/>
      <c r="E204" s="31"/>
      <c r="F204" s="86"/>
      <c r="G204" s="32"/>
      <c r="H204" s="32"/>
    </row>
    <row r="205" spans="1:8" ht="15" customHeight="1">
      <c r="A205" s="85"/>
      <c r="B205" s="32"/>
      <c r="C205" s="31"/>
      <c r="D205" s="31"/>
      <c r="E205" s="31"/>
      <c r="F205" s="86"/>
      <c r="G205" s="32"/>
      <c r="H205" s="32"/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  <row r="256" spans="1:8" ht="15" customHeight="1">
      <c r="A256" s="85"/>
      <c r="B256" s="32"/>
      <c r="C256" s="31"/>
      <c r="D256" s="31"/>
      <c r="E256" s="31"/>
      <c r="F256" s="86"/>
      <c r="G256" s="32"/>
      <c r="H256" s="32"/>
    </row>
    <row r="257" spans="1:8" ht="15" customHeight="1">
      <c r="A257" s="85"/>
      <c r="B257" s="32"/>
      <c r="C257" s="31"/>
      <c r="D257" s="31"/>
      <c r="E257" s="31"/>
      <c r="F257" s="86"/>
      <c r="G257" s="32"/>
      <c r="H257" s="32"/>
    </row>
    <row r="258" spans="1:8" ht="15" customHeight="1">
      <c r="A258" s="85"/>
      <c r="B258" s="32"/>
      <c r="C258" s="31"/>
      <c r="D258" s="31"/>
      <c r="E258" s="31"/>
      <c r="F258" s="86"/>
      <c r="G258" s="32"/>
      <c r="H258" s="32"/>
    </row>
    <row r="259" spans="1:8" ht="15" customHeight="1">
      <c r="A259" s="85"/>
      <c r="B259" s="32"/>
      <c r="C259" s="31"/>
      <c r="D259" s="31"/>
      <c r="E259" s="31"/>
      <c r="F259" s="86"/>
      <c r="G259" s="32"/>
      <c r="H259" s="32"/>
    </row>
    <row r="260" spans="1:8" ht="15" customHeight="1">
      <c r="A260" s="85"/>
      <c r="B260" s="32"/>
      <c r="C260" s="31"/>
      <c r="D260" s="31"/>
      <c r="E260" s="31"/>
      <c r="F260" s="86"/>
      <c r="G260" s="32"/>
      <c r="H260" s="32"/>
    </row>
    <row r="261" spans="1:8" ht="15" customHeight="1">
      <c r="A261" s="85"/>
      <c r="B261" s="32"/>
      <c r="C261" s="31"/>
      <c r="D261" s="31"/>
      <c r="E261" s="31"/>
      <c r="F261" s="86"/>
      <c r="G261" s="32"/>
      <c r="H261" s="32"/>
    </row>
    <row r="262" spans="1:8" ht="15" customHeight="1">
      <c r="A262" s="85"/>
      <c r="B262" s="32"/>
      <c r="C262" s="31"/>
      <c r="D262" s="31"/>
      <c r="E262" s="31"/>
      <c r="F262" s="86"/>
      <c r="G262" s="32"/>
      <c r="H262" s="32"/>
    </row>
    <row r="263" spans="1:8" ht="15" customHeight="1">
      <c r="A263" s="85"/>
      <c r="B263" s="32"/>
      <c r="C263" s="31"/>
      <c r="D263" s="31"/>
      <c r="E263" s="31"/>
      <c r="F263" s="86"/>
      <c r="G263" s="32"/>
      <c r="H263" s="32"/>
    </row>
    <row r="264" spans="1:8" ht="15" customHeight="1">
      <c r="A264" s="85"/>
      <c r="B264" s="32"/>
      <c r="C264" s="31"/>
      <c r="D264" s="31"/>
      <c r="E264" s="31"/>
      <c r="F264" s="86"/>
      <c r="G264" s="32"/>
      <c r="H264" s="32"/>
    </row>
    <row r="265" spans="1:8" ht="15" customHeight="1">
      <c r="A265" s="85"/>
      <c r="B265" s="32"/>
      <c r="C265" s="31"/>
      <c r="D265" s="31"/>
      <c r="E265" s="31"/>
      <c r="F265" s="86"/>
      <c r="G265" s="32"/>
      <c r="H265" s="32"/>
    </row>
    <row r="266" spans="1:8" ht="15" customHeight="1">
      <c r="A266" s="85"/>
      <c r="B266" s="32"/>
      <c r="C266" s="31"/>
      <c r="D266" s="31"/>
      <c r="E266" s="31"/>
      <c r="F266" s="86"/>
      <c r="G266" s="32"/>
      <c r="H266" s="32"/>
    </row>
    <row r="267" spans="1:8" ht="15" customHeight="1">
      <c r="A267" s="85"/>
      <c r="B267" s="32"/>
      <c r="C267" s="31"/>
      <c r="D267" s="31"/>
      <c r="E267" s="31"/>
      <c r="F267" s="86"/>
      <c r="G267" s="32"/>
      <c r="H267" s="32"/>
    </row>
    <row r="268" spans="1:8" ht="15" customHeight="1">
      <c r="A268" s="85"/>
      <c r="B268" s="32"/>
      <c r="C268" s="31"/>
      <c r="D268" s="31"/>
      <c r="E268" s="31"/>
      <c r="F268" s="86"/>
      <c r="G268" s="32"/>
      <c r="H268" s="32"/>
    </row>
    <row r="269" spans="1:8" ht="15" customHeight="1">
      <c r="A269" s="85"/>
      <c r="B269" s="32"/>
      <c r="C269" s="31"/>
      <c r="D269" s="31"/>
      <c r="E269" s="31"/>
      <c r="F269" s="86"/>
      <c r="G269" s="32"/>
      <c r="H269" s="32"/>
    </row>
    <row r="270" spans="1:8" ht="15" customHeight="1">
      <c r="A270" s="85"/>
      <c r="B270" s="32"/>
      <c r="C270" s="31"/>
      <c r="D270" s="31"/>
      <c r="E270" s="31"/>
      <c r="F270" s="86"/>
      <c r="G270" s="32"/>
      <c r="H270" s="32"/>
    </row>
    <row r="271" spans="1:8" ht="15" customHeight="1">
      <c r="A271" s="85"/>
      <c r="B271" s="32"/>
      <c r="C271" s="31"/>
      <c r="D271" s="31"/>
      <c r="E271" s="31"/>
      <c r="F271" s="86"/>
      <c r="G271" s="32"/>
      <c r="H271" s="32"/>
    </row>
    <row r="272" spans="1:8" ht="15" customHeight="1">
      <c r="A272" s="85"/>
      <c r="B272" s="32"/>
      <c r="C272" s="31"/>
      <c r="D272" s="31"/>
      <c r="E272" s="31"/>
      <c r="F272" s="86"/>
      <c r="G272" s="32"/>
      <c r="H272" s="32"/>
    </row>
    <row r="273" spans="1:8" ht="15" customHeight="1">
      <c r="A273" s="85"/>
      <c r="B273" s="32"/>
      <c r="C273" s="31"/>
      <c r="D273" s="31"/>
      <c r="E273" s="31"/>
      <c r="F273" s="86"/>
      <c r="G273" s="32"/>
      <c r="H273" s="32"/>
    </row>
    <row r="274" spans="1:8" ht="15" customHeight="1">
      <c r="A274" s="85"/>
      <c r="B274" s="32"/>
      <c r="C274" s="31"/>
      <c r="D274" s="31"/>
      <c r="E274" s="31"/>
      <c r="F274" s="86"/>
      <c r="G274" s="32"/>
      <c r="H274" s="32"/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6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897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45342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564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553</v>
      </c>
      <c r="C9" s="95"/>
      <c r="D9" s="96" t="s">
        <v>565</v>
      </c>
      <c r="E9" s="95" t="s">
        <v>566</v>
      </c>
      <c r="F9" s="95" t="s">
        <v>567</v>
      </c>
      <c r="G9" s="95" t="s">
        <v>568</v>
      </c>
      <c r="H9" s="95" t="s">
        <v>569</v>
      </c>
      <c r="I9" s="95" t="s">
        <v>570</v>
      </c>
      <c r="J9" s="94" t="s">
        <v>571</v>
      </c>
      <c r="K9" s="95" t="s">
        <v>572</v>
      </c>
      <c r="L9" s="97" t="s">
        <v>573</v>
      </c>
      <c r="M9" s="97" t="s">
        <v>574</v>
      </c>
      <c r="N9" s="95" t="s">
        <v>575</v>
      </c>
      <c r="O9" s="283" t="s">
        <v>576</v>
      </c>
      <c r="P9" s="224" t="s">
        <v>577</v>
      </c>
      <c r="Q9" s="224" t="s">
        <v>857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4">
        <v>1</v>
      </c>
      <c r="B10" s="285">
        <v>45278</v>
      </c>
      <c r="C10" s="286"/>
      <c r="D10" s="287" t="s">
        <v>215</v>
      </c>
      <c r="E10" s="288" t="s">
        <v>578</v>
      </c>
      <c r="F10" s="214">
        <v>632</v>
      </c>
      <c r="G10" s="209">
        <v>593</v>
      </c>
      <c r="H10" s="214">
        <v>670</v>
      </c>
      <c r="I10" s="214" t="s">
        <v>872</v>
      </c>
      <c r="J10" s="289" t="s">
        <v>934</v>
      </c>
      <c r="K10" s="289">
        <f>H10-F10</f>
        <v>38</v>
      </c>
      <c r="L10" s="290">
        <f>(F10*-0.3)/100</f>
        <v>-1.8959999999999999</v>
      </c>
      <c r="M10" s="291">
        <f t="shared" ref="M10:M11" si="0">(K10+L10)/F10</f>
        <v>5.7126582278481011E-2</v>
      </c>
      <c r="N10" s="289" t="s">
        <v>581</v>
      </c>
      <c r="O10" s="292">
        <v>45329</v>
      </c>
      <c r="P10" s="292"/>
      <c r="Q10" s="266">
        <v>45301</v>
      </c>
      <c r="S10" s="37" t="s">
        <v>580</v>
      </c>
    </row>
    <row r="11" spans="1:27" ht="15" customHeight="1">
      <c r="A11" s="307">
        <v>2</v>
      </c>
      <c r="B11" s="308">
        <v>45288</v>
      </c>
      <c r="C11" s="309"/>
      <c r="D11" s="310" t="s">
        <v>544</v>
      </c>
      <c r="E11" s="311" t="s">
        <v>578</v>
      </c>
      <c r="F11" s="296">
        <v>1725</v>
      </c>
      <c r="G11" s="299">
        <v>1645</v>
      </c>
      <c r="H11" s="296">
        <v>1645</v>
      </c>
      <c r="I11" s="296" t="s">
        <v>874</v>
      </c>
      <c r="J11" s="312" t="s">
        <v>966</v>
      </c>
      <c r="K11" s="312">
        <f>H11-F11</f>
        <v>-80</v>
      </c>
      <c r="L11" s="313">
        <f>(F11*-0.3)/100</f>
        <v>-5.1749999999999998</v>
      </c>
      <c r="M11" s="314">
        <f t="shared" si="0"/>
        <v>-4.9376811594202895E-2</v>
      </c>
      <c r="N11" s="312" t="s">
        <v>591</v>
      </c>
      <c r="O11" s="315">
        <v>45331</v>
      </c>
      <c r="P11" s="315"/>
      <c r="Q11" s="266">
        <v>45301</v>
      </c>
      <c r="S11" s="37" t="s">
        <v>580</v>
      </c>
    </row>
    <row r="12" spans="1:27" ht="15" customHeight="1">
      <c r="A12" s="284">
        <v>3</v>
      </c>
      <c r="B12" s="285">
        <v>45294</v>
      </c>
      <c r="C12" s="286"/>
      <c r="D12" s="287" t="s">
        <v>175</v>
      </c>
      <c r="E12" s="288" t="s">
        <v>578</v>
      </c>
      <c r="F12" s="214">
        <v>9937.5</v>
      </c>
      <c r="G12" s="209">
        <v>9340</v>
      </c>
      <c r="H12" s="214">
        <v>10410</v>
      </c>
      <c r="I12" s="214" t="s">
        <v>877</v>
      </c>
      <c r="J12" s="289" t="s">
        <v>894</v>
      </c>
      <c r="K12" s="289">
        <f>H12-F12</f>
        <v>472.5</v>
      </c>
      <c r="L12" s="290">
        <f>(F12*-0.3)/100</f>
        <v>-29.8125</v>
      </c>
      <c r="M12" s="291">
        <f t="shared" ref="M12" si="1">(K12+L12)/F12</f>
        <v>4.4547169811320758E-2</v>
      </c>
      <c r="N12" s="289" t="s">
        <v>581</v>
      </c>
      <c r="O12" s="292">
        <v>45323</v>
      </c>
      <c r="P12" s="292"/>
      <c r="Q12" s="266"/>
      <c r="S12" s="37" t="s">
        <v>580</v>
      </c>
    </row>
    <row r="13" spans="1:27" ht="15" customHeight="1">
      <c r="A13" s="307">
        <v>4</v>
      </c>
      <c r="B13" s="308">
        <v>45303</v>
      </c>
      <c r="C13" s="309"/>
      <c r="D13" s="310" t="s">
        <v>161</v>
      </c>
      <c r="E13" s="311" t="s">
        <v>578</v>
      </c>
      <c r="F13" s="296">
        <v>521.5</v>
      </c>
      <c r="G13" s="299">
        <v>490</v>
      </c>
      <c r="H13" s="296">
        <v>487</v>
      </c>
      <c r="I13" s="296" t="s">
        <v>880</v>
      </c>
      <c r="J13" s="312" t="s">
        <v>909</v>
      </c>
      <c r="K13" s="312">
        <f>H13-F13</f>
        <v>-34.5</v>
      </c>
      <c r="L13" s="313">
        <f>(F13*-0.3)/100</f>
        <v>-1.5644999999999998</v>
      </c>
      <c r="M13" s="314">
        <f t="shared" ref="M13:M14" si="2">(K13+L13)/F13</f>
        <v>-6.9155321188878238E-2</v>
      </c>
      <c r="N13" s="312" t="s">
        <v>591</v>
      </c>
      <c r="O13" s="315">
        <v>45327</v>
      </c>
      <c r="P13" s="315"/>
      <c r="Q13" s="266">
        <v>45309</v>
      </c>
      <c r="S13" s="37" t="s">
        <v>772</v>
      </c>
    </row>
    <row r="14" spans="1:27" ht="15" customHeight="1">
      <c r="A14" s="284">
        <v>5</v>
      </c>
      <c r="B14" s="285">
        <v>45307</v>
      </c>
      <c r="C14" s="286"/>
      <c r="D14" s="287" t="s">
        <v>875</v>
      </c>
      <c r="E14" s="288" t="s">
        <v>578</v>
      </c>
      <c r="F14" s="214">
        <v>267.5</v>
      </c>
      <c r="G14" s="209">
        <v>237</v>
      </c>
      <c r="H14" s="214">
        <v>282.5</v>
      </c>
      <c r="I14" s="214" t="s">
        <v>881</v>
      </c>
      <c r="J14" s="289" t="s">
        <v>941</v>
      </c>
      <c r="K14" s="289">
        <f>H14-F14</f>
        <v>15</v>
      </c>
      <c r="L14" s="290">
        <f>(F14*-0.3)/100</f>
        <v>-0.80249999999999999</v>
      </c>
      <c r="M14" s="291">
        <f t="shared" si="2"/>
        <v>5.3074766355140184E-2</v>
      </c>
      <c r="N14" s="289" t="s">
        <v>581</v>
      </c>
      <c r="O14" s="292">
        <v>45330</v>
      </c>
      <c r="P14" s="292"/>
      <c r="Q14" s="266"/>
      <c r="S14" s="37" t="s">
        <v>580</v>
      </c>
    </row>
    <row r="15" spans="1:27" ht="15" customHeight="1">
      <c r="A15" s="216">
        <v>6</v>
      </c>
      <c r="B15" s="212">
        <v>45316</v>
      </c>
      <c r="C15" s="217"/>
      <c r="D15" s="221" t="s">
        <v>397</v>
      </c>
      <c r="E15" s="218" t="s">
        <v>578</v>
      </c>
      <c r="F15" s="211" t="s">
        <v>884</v>
      </c>
      <c r="G15" s="213">
        <v>3280</v>
      </c>
      <c r="H15" s="211"/>
      <c r="I15" s="211" t="s">
        <v>885</v>
      </c>
      <c r="J15" s="213" t="s">
        <v>579</v>
      </c>
      <c r="K15" s="213"/>
      <c r="L15" s="215"/>
      <c r="M15" s="219"/>
      <c r="N15" s="213"/>
      <c r="O15" s="220"/>
      <c r="P15" s="215">
        <f>VLOOKUP(D15,'MidCap Intra'!$B$11:$C$568,2,0)</f>
        <v>3484.75</v>
      </c>
      <c r="Q15" s="266"/>
      <c r="S15" s="37" t="s">
        <v>580</v>
      </c>
    </row>
    <row r="16" spans="1:27" ht="15" customHeight="1">
      <c r="A16" s="284">
        <v>7</v>
      </c>
      <c r="B16" s="285">
        <v>45316</v>
      </c>
      <c r="C16" s="286"/>
      <c r="D16" s="287" t="s">
        <v>536</v>
      </c>
      <c r="E16" s="288" t="s">
        <v>578</v>
      </c>
      <c r="F16" s="214">
        <v>288</v>
      </c>
      <c r="G16" s="209">
        <v>267</v>
      </c>
      <c r="H16" s="214">
        <v>305</v>
      </c>
      <c r="I16" s="214" t="s">
        <v>883</v>
      </c>
      <c r="J16" s="289" t="s">
        <v>899</v>
      </c>
      <c r="K16" s="289">
        <f>H16-F16</f>
        <v>17</v>
      </c>
      <c r="L16" s="290">
        <f>(F16*-0.3)/100</f>
        <v>-0.86399999999999988</v>
      </c>
      <c r="M16" s="291">
        <f t="shared" ref="M16:M17" si="3">(K16+L16)/F16</f>
        <v>5.6027777777777774E-2</v>
      </c>
      <c r="N16" s="289" t="s">
        <v>581</v>
      </c>
      <c r="O16" s="292">
        <v>45323</v>
      </c>
      <c r="P16" s="292"/>
      <c r="Q16" s="266"/>
      <c r="S16" s="37" t="s">
        <v>580</v>
      </c>
    </row>
    <row r="17" spans="1:39" ht="15" customHeight="1">
      <c r="A17" s="307">
        <v>8</v>
      </c>
      <c r="B17" s="308">
        <v>45320</v>
      </c>
      <c r="C17" s="309"/>
      <c r="D17" s="310" t="s">
        <v>385</v>
      </c>
      <c r="E17" s="311" t="s">
        <v>578</v>
      </c>
      <c r="F17" s="296">
        <v>1502.5</v>
      </c>
      <c r="G17" s="299">
        <v>1415</v>
      </c>
      <c r="H17" s="296">
        <v>1400</v>
      </c>
      <c r="I17" s="296" t="s">
        <v>886</v>
      </c>
      <c r="J17" s="312" t="s">
        <v>967</v>
      </c>
      <c r="K17" s="312">
        <f>H17-F17</f>
        <v>-102.5</v>
      </c>
      <c r="L17" s="313">
        <f>(F17*-0.3)/100</f>
        <v>-4.5075000000000003</v>
      </c>
      <c r="M17" s="314">
        <f t="shared" si="3"/>
        <v>-7.1219633943427618E-2</v>
      </c>
      <c r="N17" s="312" t="s">
        <v>591</v>
      </c>
      <c r="O17" s="315">
        <v>45331</v>
      </c>
      <c r="P17" s="315"/>
      <c r="Q17" s="266"/>
      <c r="S17" s="37" t="s">
        <v>580</v>
      </c>
    </row>
    <row r="18" spans="1:39" ht="15" customHeight="1">
      <c r="A18" s="216">
        <v>9</v>
      </c>
      <c r="B18" s="212">
        <v>45321</v>
      </c>
      <c r="C18" s="217"/>
      <c r="D18" s="221" t="s">
        <v>211</v>
      </c>
      <c r="E18" s="218" t="s">
        <v>578</v>
      </c>
      <c r="F18" s="211" t="s">
        <v>889</v>
      </c>
      <c r="G18" s="213">
        <v>2640</v>
      </c>
      <c r="H18" s="211"/>
      <c r="I18" s="211" t="s">
        <v>890</v>
      </c>
      <c r="J18" s="213" t="s">
        <v>579</v>
      </c>
      <c r="K18" s="213"/>
      <c r="L18" s="215"/>
      <c r="M18" s="219"/>
      <c r="N18" s="213"/>
      <c r="O18" s="220"/>
      <c r="P18" s="215">
        <f>VLOOKUP(D18,'MidCap Intra'!$B$11:$C$568,2,0)</f>
        <v>2948</v>
      </c>
      <c r="Q18" s="266"/>
      <c r="S18" s="37" t="s">
        <v>580</v>
      </c>
    </row>
    <row r="19" spans="1:39" ht="15" customHeight="1">
      <c r="A19" s="284">
        <v>10</v>
      </c>
      <c r="B19" s="285">
        <v>45321</v>
      </c>
      <c r="C19" s="286"/>
      <c r="D19" s="287" t="s">
        <v>422</v>
      </c>
      <c r="E19" s="288" t="s">
        <v>578</v>
      </c>
      <c r="F19" s="214">
        <v>115.5</v>
      </c>
      <c r="G19" s="209">
        <v>106</v>
      </c>
      <c r="H19" s="214">
        <v>123</v>
      </c>
      <c r="I19" s="214" t="s">
        <v>891</v>
      </c>
      <c r="J19" s="289" t="s">
        <v>938</v>
      </c>
      <c r="K19" s="289">
        <f>H19-F19</f>
        <v>7.5</v>
      </c>
      <c r="L19" s="290">
        <f>(F19*-0.3)/100</f>
        <v>-0.34649999999999997</v>
      </c>
      <c r="M19" s="291">
        <f t="shared" ref="M19" si="4">(K19+L19)/F19</f>
        <v>6.193506493506494E-2</v>
      </c>
      <c r="N19" s="289" t="s">
        <v>581</v>
      </c>
      <c r="O19" s="292">
        <v>45327</v>
      </c>
      <c r="P19" s="292"/>
      <c r="Q19" s="266"/>
      <c r="S19" s="37" t="s">
        <v>580</v>
      </c>
    </row>
    <row r="20" spans="1:39" ht="15" customHeight="1">
      <c r="A20" s="284">
        <v>11</v>
      </c>
      <c r="B20" s="285">
        <v>45324</v>
      </c>
      <c r="C20" s="286"/>
      <c r="D20" s="287" t="s">
        <v>834</v>
      </c>
      <c r="E20" s="288" t="s">
        <v>578</v>
      </c>
      <c r="F20" s="214">
        <v>1880</v>
      </c>
      <c r="G20" s="209">
        <v>1790</v>
      </c>
      <c r="H20" s="214">
        <v>1990</v>
      </c>
      <c r="I20" s="214" t="s">
        <v>898</v>
      </c>
      <c r="J20" s="289" t="s">
        <v>944</v>
      </c>
      <c r="K20" s="289">
        <f>H20-F20</f>
        <v>110</v>
      </c>
      <c r="L20" s="290">
        <f>(F20*-0.3)/100</f>
        <v>-5.64</v>
      </c>
      <c r="M20" s="291">
        <f t="shared" ref="M20" si="5">(K20+L20)/F20</f>
        <v>5.5510638297872339E-2</v>
      </c>
      <c r="N20" s="289" t="s">
        <v>581</v>
      </c>
      <c r="O20" s="292">
        <v>45338</v>
      </c>
      <c r="P20" s="292"/>
      <c r="Q20" s="266"/>
      <c r="S20" s="37" t="s">
        <v>580</v>
      </c>
    </row>
    <row r="21" spans="1:39" ht="15" customHeight="1">
      <c r="A21" s="216">
        <v>12</v>
      </c>
      <c r="B21" s="212">
        <v>45327</v>
      </c>
      <c r="C21" s="217"/>
      <c r="D21" s="221" t="s">
        <v>235</v>
      </c>
      <c r="E21" s="218" t="s">
        <v>578</v>
      </c>
      <c r="F21" s="211" t="s">
        <v>911</v>
      </c>
      <c r="G21" s="213">
        <v>1660</v>
      </c>
      <c r="H21" s="211"/>
      <c r="I21" s="211" t="s">
        <v>912</v>
      </c>
      <c r="J21" s="213" t="s">
        <v>579</v>
      </c>
      <c r="K21" s="213"/>
      <c r="L21" s="215"/>
      <c r="M21" s="219"/>
      <c r="N21" s="213"/>
      <c r="O21" s="220"/>
      <c r="P21" s="215">
        <f>VLOOKUP(D21,'MidCap Intra'!$B$11:$C$568,2,0)</f>
        <v>1765.95</v>
      </c>
      <c r="Q21" s="266"/>
      <c r="S21" s="37" t="s">
        <v>580</v>
      </c>
    </row>
    <row r="22" spans="1:39" ht="15" customHeight="1">
      <c r="A22" s="216">
        <v>13</v>
      </c>
      <c r="B22" s="212">
        <v>45328</v>
      </c>
      <c r="C22" s="217"/>
      <c r="D22" s="221" t="s">
        <v>352</v>
      </c>
      <c r="E22" s="218" t="s">
        <v>578</v>
      </c>
      <c r="F22" s="211" t="s">
        <v>926</v>
      </c>
      <c r="G22" s="213">
        <v>1030</v>
      </c>
      <c r="H22" s="211"/>
      <c r="I22" s="211" t="s">
        <v>927</v>
      </c>
      <c r="J22" s="213" t="s">
        <v>579</v>
      </c>
      <c r="K22" s="213"/>
      <c r="L22" s="215"/>
      <c r="M22" s="219"/>
      <c r="N22" s="213"/>
      <c r="O22" s="220"/>
      <c r="P22" s="215">
        <f>VLOOKUP(D22,'MidCap Intra'!$B$11:$C$568,2,0)</f>
        <v>1090.25</v>
      </c>
      <c r="Q22" s="266"/>
      <c r="S22" s="37" t="s">
        <v>580</v>
      </c>
    </row>
    <row r="23" spans="1:39" ht="15" customHeight="1">
      <c r="A23" s="216">
        <v>14</v>
      </c>
      <c r="B23" s="212">
        <v>45330</v>
      </c>
      <c r="C23" s="217"/>
      <c r="D23" s="221" t="s">
        <v>168</v>
      </c>
      <c r="E23" s="218" t="s">
        <v>578</v>
      </c>
      <c r="F23" s="211" t="s">
        <v>945</v>
      </c>
      <c r="G23" s="213">
        <v>4990</v>
      </c>
      <c r="H23" s="211"/>
      <c r="I23" s="211" t="s">
        <v>946</v>
      </c>
      <c r="J23" s="213" t="s">
        <v>579</v>
      </c>
      <c r="K23" s="213"/>
      <c r="L23" s="215"/>
      <c r="M23" s="219"/>
      <c r="N23" s="213"/>
      <c r="O23" s="220"/>
      <c r="P23" s="215">
        <f>VLOOKUP(D23,'MidCap Intra'!$B$11:$C$568,2,0)</f>
        <v>5514.05</v>
      </c>
      <c r="Q23" s="266"/>
      <c r="S23" s="37" t="s">
        <v>580</v>
      </c>
    </row>
    <row r="24" spans="1:39" ht="15" customHeight="1">
      <c r="A24" s="307">
        <v>15</v>
      </c>
      <c r="B24" s="308">
        <v>45331</v>
      </c>
      <c r="C24" s="309"/>
      <c r="D24" s="310" t="s">
        <v>951</v>
      </c>
      <c r="E24" s="311" t="s">
        <v>578</v>
      </c>
      <c r="F24" s="296">
        <v>266</v>
      </c>
      <c r="G24" s="299">
        <v>248</v>
      </c>
      <c r="H24" s="296">
        <v>247</v>
      </c>
      <c r="I24" s="296" t="s">
        <v>952</v>
      </c>
      <c r="J24" s="312" t="s">
        <v>978</v>
      </c>
      <c r="K24" s="312">
        <f>H24-F24</f>
        <v>-19</v>
      </c>
      <c r="L24" s="313">
        <f>(F24*-0.3)/100</f>
        <v>-0.79799999999999993</v>
      </c>
      <c r="M24" s="314">
        <f t="shared" ref="M24" si="6">(K24+L24)/F24</f>
        <v>-7.4428571428571427E-2</v>
      </c>
      <c r="N24" s="312" t="s">
        <v>591</v>
      </c>
      <c r="O24" s="315">
        <v>45335</v>
      </c>
      <c r="P24" s="315"/>
      <c r="Q24" s="266"/>
      <c r="S24" s="37" t="s">
        <v>580</v>
      </c>
    </row>
    <row r="25" spans="1:39" ht="15" customHeight="1">
      <c r="A25" s="216">
        <v>16</v>
      </c>
      <c r="B25" s="212">
        <v>45331</v>
      </c>
      <c r="C25" s="217"/>
      <c r="D25" s="221" t="s">
        <v>129</v>
      </c>
      <c r="E25" s="218" t="s">
        <v>578</v>
      </c>
      <c r="F25" s="211" t="s">
        <v>953</v>
      </c>
      <c r="G25" s="213">
        <v>1290</v>
      </c>
      <c r="H25" s="211"/>
      <c r="I25" s="211" t="s">
        <v>954</v>
      </c>
      <c r="J25" s="213" t="s">
        <v>579</v>
      </c>
      <c r="K25" s="213"/>
      <c r="L25" s="215"/>
      <c r="M25" s="219"/>
      <c r="N25" s="213"/>
      <c r="O25" s="220"/>
      <c r="P25" s="215">
        <f>VLOOKUP(D25,'MidCap Intra'!$B$11:$C$568,2,0)</f>
        <v>1417.1</v>
      </c>
      <c r="Q25" s="266"/>
      <c r="S25" s="37" t="s">
        <v>580</v>
      </c>
    </row>
    <row r="26" spans="1:39" ht="15" customHeight="1">
      <c r="A26" s="216">
        <v>17</v>
      </c>
      <c r="B26" s="212">
        <v>45335</v>
      </c>
      <c r="C26" s="217"/>
      <c r="D26" s="221" t="s">
        <v>364</v>
      </c>
      <c r="E26" s="218" t="s">
        <v>1029</v>
      </c>
      <c r="F26" s="211" t="s">
        <v>1030</v>
      </c>
      <c r="G26" s="213">
        <v>2578</v>
      </c>
      <c r="H26" s="211"/>
      <c r="I26" s="211" t="s">
        <v>977</v>
      </c>
      <c r="J26" s="213" t="s">
        <v>579</v>
      </c>
      <c r="K26" s="213"/>
      <c r="L26" s="215"/>
      <c r="M26" s="219"/>
      <c r="N26" s="213"/>
      <c r="O26" s="220"/>
      <c r="P26" s="215">
        <f>VLOOKUP(D26,'MidCap Intra'!$B$11:$C$568,2,0)</f>
        <v>2887.45</v>
      </c>
      <c r="Q26" s="266"/>
      <c r="S26" s="37" t="s">
        <v>580</v>
      </c>
    </row>
    <row r="27" spans="1:39" ht="15" customHeight="1">
      <c r="A27" s="216">
        <v>18</v>
      </c>
      <c r="B27" s="212">
        <v>45338</v>
      </c>
      <c r="C27" s="217"/>
      <c r="D27" s="221" t="s">
        <v>858</v>
      </c>
      <c r="E27" s="218" t="s">
        <v>578</v>
      </c>
      <c r="F27" s="211" t="s">
        <v>1026</v>
      </c>
      <c r="G27" s="213">
        <v>805</v>
      </c>
      <c r="H27" s="211"/>
      <c r="I27" s="211" t="s">
        <v>1027</v>
      </c>
      <c r="J27" s="213" t="s">
        <v>579</v>
      </c>
      <c r="K27" s="213"/>
      <c r="L27" s="215"/>
      <c r="M27" s="219"/>
      <c r="N27" s="213"/>
      <c r="O27" s="220"/>
      <c r="P27" s="215">
        <f>VLOOKUP(D27,'MidCap Intra'!$B$11:$C$568,2,0)</f>
        <v>855.3</v>
      </c>
      <c r="Q27" s="266"/>
      <c r="S27" s="37" t="s">
        <v>772</v>
      </c>
    </row>
    <row r="28" spans="1:39" ht="15" customHeight="1">
      <c r="A28" s="216"/>
      <c r="B28" s="212"/>
      <c r="C28" s="217"/>
      <c r="D28" s="221"/>
      <c r="E28" s="218"/>
      <c r="F28" s="211"/>
      <c r="G28" s="213"/>
      <c r="H28" s="211"/>
      <c r="I28" s="211"/>
      <c r="J28" s="213"/>
      <c r="K28" s="213"/>
      <c r="L28" s="215"/>
      <c r="M28" s="219"/>
      <c r="N28" s="213"/>
      <c r="O28" s="220"/>
      <c r="P28" s="215"/>
      <c r="Q28" s="266"/>
      <c r="S28" s="37"/>
    </row>
    <row r="29" spans="1:39" ht="15" customHeight="1">
      <c r="A29" s="216"/>
      <c r="B29" s="212"/>
      <c r="C29" s="217"/>
      <c r="D29" s="221"/>
      <c r="E29" s="218"/>
      <c r="F29" s="211"/>
      <c r="G29" s="213"/>
      <c r="H29" s="211"/>
      <c r="I29" s="211"/>
      <c r="J29" s="213"/>
      <c r="K29" s="213"/>
      <c r="L29" s="215"/>
      <c r="M29" s="219"/>
      <c r="N29" s="213"/>
      <c r="O29" s="220"/>
      <c r="P29" s="215"/>
      <c r="Q29" s="266"/>
      <c r="S29" s="37"/>
    </row>
    <row r="31" spans="1:39" ht="14.25" customHeight="1">
      <c r="A31" s="103"/>
      <c r="B31" s="104"/>
      <c r="C31" s="105"/>
      <c r="D31" s="106"/>
      <c r="E31" s="107"/>
      <c r="F31" s="107"/>
      <c r="G31" s="103"/>
      <c r="H31" s="107"/>
      <c r="I31" s="108"/>
      <c r="J31" s="109"/>
      <c r="K31" s="109"/>
      <c r="L31" s="110"/>
      <c r="M31" s="111"/>
      <c r="N31" s="112"/>
      <c r="O31" s="113"/>
      <c r="P31" s="114"/>
      <c r="Q31" s="114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582</v>
      </c>
      <c r="B32" s="116"/>
      <c r="C32" s="117"/>
      <c r="E32" s="118"/>
      <c r="F32" s="118"/>
      <c r="G32" s="118"/>
      <c r="H32" s="118"/>
      <c r="I32" s="118"/>
      <c r="J32" s="119"/>
      <c r="K32" s="118"/>
      <c r="L32" s="120"/>
      <c r="M32" s="55"/>
      <c r="N32" s="119"/>
      <c r="O32" s="11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1" t="s">
        <v>583</v>
      </c>
      <c r="B33" s="115"/>
      <c r="C33" s="115"/>
      <c r="D33" s="115"/>
      <c r="E33" s="37"/>
      <c r="F33" s="122" t="s">
        <v>584</v>
      </c>
      <c r="G33" s="6"/>
      <c r="H33" s="6"/>
      <c r="I33" s="6"/>
      <c r="J33" s="123"/>
      <c r="K33" s="124"/>
      <c r="L33" s="124"/>
      <c r="M33" s="125"/>
      <c r="N33" s="1"/>
      <c r="O33" s="12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585</v>
      </c>
      <c r="B34" s="115"/>
      <c r="C34" s="115"/>
      <c r="D34" s="115" t="s">
        <v>586</v>
      </c>
      <c r="E34" s="6"/>
      <c r="F34" s="122" t="s">
        <v>587</v>
      </c>
      <c r="G34" s="6"/>
      <c r="H34" s="6"/>
      <c r="I34" s="6"/>
      <c r="J34" s="123"/>
      <c r="K34" s="124"/>
      <c r="L34" s="124"/>
      <c r="M34" s="125"/>
      <c r="N34" s="1"/>
      <c r="O34" s="126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4"/>
      <c r="M35" s="6"/>
      <c r="N35" s="128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28"/>
      <c r="B36" s="228"/>
      <c r="C36" s="228"/>
      <c r="D36" s="228"/>
      <c r="E36" s="229"/>
      <c r="F36" s="229"/>
      <c r="G36" s="229"/>
      <c r="H36" s="229"/>
      <c r="I36" s="229"/>
      <c r="J36" s="230"/>
      <c r="K36" s="231"/>
      <c r="L36" s="231"/>
      <c r="M36" s="229"/>
      <c r="N36" s="232"/>
      <c r="O36" s="233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5"/>
      <c r="M37" s="6"/>
      <c r="N37" s="128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38" t="s">
        <v>592</v>
      </c>
      <c r="B38" s="138"/>
      <c r="C38" s="138"/>
      <c r="D38" s="138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5" t="s">
        <v>16</v>
      </c>
      <c r="B39" s="95" t="s">
        <v>553</v>
      </c>
      <c r="C39" s="95"/>
      <c r="D39" s="96" t="s">
        <v>565</v>
      </c>
      <c r="E39" s="95" t="s">
        <v>566</v>
      </c>
      <c r="F39" s="95" t="s">
        <v>567</v>
      </c>
      <c r="G39" s="95" t="s">
        <v>588</v>
      </c>
      <c r="H39" s="95" t="s">
        <v>569</v>
      </c>
      <c r="I39" s="222" t="s">
        <v>570</v>
      </c>
      <c r="J39" s="224" t="s">
        <v>571</v>
      </c>
      <c r="K39" s="223" t="s">
        <v>593</v>
      </c>
      <c r="L39" s="97" t="s">
        <v>573</v>
      </c>
      <c r="M39" s="139" t="s">
        <v>594</v>
      </c>
      <c r="N39" s="95" t="s">
        <v>595</v>
      </c>
      <c r="O39" s="94" t="s">
        <v>575</v>
      </c>
      <c r="P39" s="96" t="s">
        <v>576</v>
      </c>
      <c r="Q39" s="270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14">
        <v>1</v>
      </c>
      <c r="B40" s="268">
        <v>45324</v>
      </c>
      <c r="C40" s="242"/>
      <c r="D40" s="242" t="s">
        <v>907</v>
      </c>
      <c r="E40" s="214" t="s">
        <v>590</v>
      </c>
      <c r="F40" s="214">
        <v>146.6</v>
      </c>
      <c r="G40" s="214">
        <v>144.5</v>
      </c>
      <c r="H40" s="214">
        <v>148.35</v>
      </c>
      <c r="I40" s="209" t="s">
        <v>908</v>
      </c>
      <c r="J40" s="319" t="s">
        <v>925</v>
      </c>
      <c r="K40" s="225">
        <f>H40-F40</f>
        <v>1.75</v>
      </c>
      <c r="L40" s="320">
        <f t="shared" ref="L40" si="7">(H40*N40)*0.03%</f>
        <v>222.52499999999998</v>
      </c>
      <c r="M40" s="226">
        <f t="shared" ref="M40" si="8">(K40*N40)-L40</f>
        <v>8527.4750000000004</v>
      </c>
      <c r="N40" s="225">
        <v>5000</v>
      </c>
      <c r="O40" s="102" t="s">
        <v>581</v>
      </c>
      <c r="P40" s="227">
        <v>45328</v>
      </c>
      <c r="Q40" s="264"/>
      <c r="R40" s="140"/>
      <c r="S40" s="55" t="s">
        <v>772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14">
        <v>2</v>
      </c>
      <c r="B41" s="268">
        <v>45328</v>
      </c>
      <c r="C41" s="242"/>
      <c r="D41" s="242" t="s">
        <v>932</v>
      </c>
      <c r="E41" s="214" t="s">
        <v>590</v>
      </c>
      <c r="F41" s="214">
        <v>1428.5</v>
      </c>
      <c r="G41" s="214">
        <v>1410</v>
      </c>
      <c r="H41" s="214">
        <v>1453</v>
      </c>
      <c r="I41" s="209" t="s">
        <v>933</v>
      </c>
      <c r="J41" s="319" t="s">
        <v>939</v>
      </c>
      <c r="K41" s="225">
        <f>H41-F41</f>
        <v>24.5</v>
      </c>
      <c r="L41" s="320">
        <f t="shared" ref="L41" si="9">(H41*N41)*0.03%</f>
        <v>283.33499999999998</v>
      </c>
      <c r="M41" s="226">
        <f t="shared" ref="M41" si="10">(K41*N41)-L41</f>
        <v>15641.665000000001</v>
      </c>
      <c r="N41" s="225">
        <v>650</v>
      </c>
      <c r="O41" s="102" t="s">
        <v>581</v>
      </c>
      <c r="P41" s="227">
        <v>45328</v>
      </c>
      <c r="Q41" s="264"/>
      <c r="R41" s="140"/>
      <c r="S41" s="55" t="s">
        <v>772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14">
        <v>3</v>
      </c>
      <c r="B42" s="268">
        <v>45330</v>
      </c>
      <c r="C42" s="242"/>
      <c r="D42" s="242" t="s">
        <v>942</v>
      </c>
      <c r="E42" s="214" t="s">
        <v>590</v>
      </c>
      <c r="F42" s="214">
        <v>22035</v>
      </c>
      <c r="G42" s="214">
        <v>22200</v>
      </c>
      <c r="H42" s="214">
        <v>21925</v>
      </c>
      <c r="I42" s="209" t="s">
        <v>943</v>
      </c>
      <c r="J42" s="319" t="s">
        <v>944</v>
      </c>
      <c r="K42" s="225">
        <f>F42-H42</f>
        <v>110</v>
      </c>
      <c r="L42" s="320">
        <f t="shared" ref="L42" si="11">(H42*N42)*0.03%</f>
        <v>328.87499999999994</v>
      </c>
      <c r="M42" s="226">
        <f t="shared" ref="M42" si="12">(K42*N42)-L42</f>
        <v>5171.125</v>
      </c>
      <c r="N42" s="225">
        <v>50</v>
      </c>
      <c r="O42" s="102" t="s">
        <v>581</v>
      </c>
      <c r="P42" s="227">
        <v>45330</v>
      </c>
      <c r="Q42" s="264"/>
      <c r="R42" s="140"/>
      <c r="S42" s="55" t="s">
        <v>580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14">
        <v>4</v>
      </c>
      <c r="B43" s="268">
        <v>45334</v>
      </c>
      <c r="C43" s="242"/>
      <c r="D43" s="242" t="s">
        <v>969</v>
      </c>
      <c r="E43" s="214" t="s">
        <v>590</v>
      </c>
      <c r="F43" s="214">
        <v>2660</v>
      </c>
      <c r="G43" s="214">
        <v>2610</v>
      </c>
      <c r="H43" s="214">
        <v>2694</v>
      </c>
      <c r="I43" s="209" t="s">
        <v>970</v>
      </c>
      <c r="J43" s="319" t="s">
        <v>740</v>
      </c>
      <c r="K43" s="225">
        <f>H43-F43</f>
        <v>34</v>
      </c>
      <c r="L43" s="320">
        <f t="shared" ref="L43" si="13">(H43*N43)*0.03%</f>
        <v>202.04999999999998</v>
      </c>
      <c r="M43" s="226">
        <f t="shared" ref="M43" si="14">(K43*N43)-L43</f>
        <v>8297.9500000000007</v>
      </c>
      <c r="N43" s="225">
        <v>250</v>
      </c>
      <c r="O43" s="102" t="s">
        <v>581</v>
      </c>
      <c r="P43" s="227">
        <v>45338</v>
      </c>
      <c r="Q43" s="264"/>
      <c r="R43" s="140"/>
      <c r="S43" s="55" t="s">
        <v>965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96">
        <v>4</v>
      </c>
      <c r="B44" s="297">
        <v>45334</v>
      </c>
      <c r="C44" s="298"/>
      <c r="D44" s="298" t="s">
        <v>971</v>
      </c>
      <c r="E44" s="296" t="s">
        <v>590</v>
      </c>
      <c r="F44" s="296">
        <v>393.5</v>
      </c>
      <c r="G44" s="296">
        <v>387</v>
      </c>
      <c r="H44" s="296">
        <v>392.75</v>
      </c>
      <c r="I44" s="299" t="s">
        <v>972</v>
      </c>
      <c r="J44" s="323" t="s">
        <v>976</v>
      </c>
      <c r="K44" s="304">
        <f>H44-F44</f>
        <v>-0.75</v>
      </c>
      <c r="L44" s="324">
        <f t="shared" ref="L44:L45" si="15">(H44*N44)*0.03%</f>
        <v>200.30249999999998</v>
      </c>
      <c r="M44" s="303">
        <f t="shared" ref="M44:M45" si="16">(K44*N44)-L44</f>
        <v>-1475.3025</v>
      </c>
      <c r="N44" s="304">
        <v>1700</v>
      </c>
      <c r="O44" s="305" t="s">
        <v>591</v>
      </c>
      <c r="P44" s="306">
        <v>45335</v>
      </c>
      <c r="Q44" s="264"/>
      <c r="R44" s="140"/>
      <c r="S44" s="55" t="s">
        <v>965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14">
        <v>5</v>
      </c>
      <c r="B45" s="268">
        <v>45335</v>
      </c>
      <c r="C45" s="242"/>
      <c r="D45" s="242" t="s">
        <v>979</v>
      </c>
      <c r="E45" s="214" t="s">
        <v>590</v>
      </c>
      <c r="F45" s="214">
        <v>6620</v>
      </c>
      <c r="G45" s="214">
        <v>6520</v>
      </c>
      <c r="H45" s="214">
        <v>6677.5</v>
      </c>
      <c r="I45" s="209" t="s">
        <v>980</v>
      </c>
      <c r="J45" s="319" t="s">
        <v>1079</v>
      </c>
      <c r="K45" s="225">
        <f>H45-F45</f>
        <v>57.5</v>
      </c>
      <c r="L45" s="320">
        <f t="shared" si="15"/>
        <v>250.40624999999997</v>
      </c>
      <c r="M45" s="226">
        <f t="shared" si="16"/>
        <v>6937.09375</v>
      </c>
      <c r="N45" s="225">
        <v>125</v>
      </c>
      <c r="O45" s="102" t="s">
        <v>581</v>
      </c>
      <c r="P45" s="227">
        <v>45341</v>
      </c>
      <c r="Q45" s="264"/>
      <c r="R45" s="140"/>
      <c r="S45" s="55" t="s">
        <v>580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96">
        <v>6</v>
      </c>
      <c r="B46" s="297">
        <v>45335</v>
      </c>
      <c r="C46" s="298"/>
      <c r="D46" s="298" t="s">
        <v>981</v>
      </c>
      <c r="E46" s="296" t="s">
        <v>590</v>
      </c>
      <c r="F46" s="296">
        <v>2400</v>
      </c>
      <c r="G46" s="296">
        <v>2360</v>
      </c>
      <c r="H46" s="296">
        <v>2360</v>
      </c>
      <c r="I46" s="299" t="s">
        <v>982</v>
      </c>
      <c r="J46" s="323" t="s">
        <v>1001</v>
      </c>
      <c r="K46" s="304">
        <f>H46-F46</f>
        <v>-40</v>
      </c>
      <c r="L46" s="324">
        <f t="shared" ref="L46" si="17">(H46*N46)*0.03%</f>
        <v>212.39999999999998</v>
      </c>
      <c r="M46" s="303">
        <f t="shared" ref="M46" si="18">(K46*N46)-L46</f>
        <v>-12212.4</v>
      </c>
      <c r="N46" s="304">
        <v>300</v>
      </c>
      <c r="O46" s="305" t="s">
        <v>591</v>
      </c>
      <c r="P46" s="306">
        <v>45337</v>
      </c>
      <c r="Q46" s="264"/>
      <c r="R46" s="140"/>
      <c r="S46" s="55" t="s">
        <v>772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74">
        <v>7</v>
      </c>
      <c r="B47" s="368">
        <v>45336</v>
      </c>
      <c r="C47" s="242"/>
      <c r="D47" s="242" t="s">
        <v>995</v>
      </c>
      <c r="E47" s="214" t="s">
        <v>590</v>
      </c>
      <c r="F47" s="214">
        <v>21915</v>
      </c>
      <c r="G47" s="374">
        <v>21690</v>
      </c>
      <c r="H47" s="209">
        <v>21935</v>
      </c>
      <c r="I47" s="209"/>
      <c r="J47" s="388" t="s">
        <v>1000</v>
      </c>
      <c r="K47" s="225">
        <f>H47-F47</f>
        <v>20</v>
      </c>
      <c r="L47" s="320">
        <f t="shared" ref="L47" si="19">(H47*N47)*0.03%</f>
        <v>329.02499999999998</v>
      </c>
      <c r="M47" s="366">
        <v>2696</v>
      </c>
      <c r="N47" s="225">
        <v>50</v>
      </c>
      <c r="O47" s="391" t="s">
        <v>581</v>
      </c>
      <c r="P47" s="386">
        <v>45337</v>
      </c>
      <c r="Q47" s="264"/>
      <c r="R47" s="140"/>
      <c r="S47" s="55" t="s">
        <v>580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375"/>
      <c r="B48" s="369"/>
      <c r="C48" s="242"/>
      <c r="D48" s="242" t="s">
        <v>996</v>
      </c>
      <c r="E48" s="214" t="s">
        <v>868</v>
      </c>
      <c r="F48" s="214">
        <v>69</v>
      </c>
      <c r="G48" s="375"/>
      <c r="H48" s="214">
        <v>27.5</v>
      </c>
      <c r="I48" s="209"/>
      <c r="J48" s="389"/>
      <c r="K48" s="225">
        <f>F48-H48</f>
        <v>41.5</v>
      </c>
      <c r="L48" s="320">
        <v>50</v>
      </c>
      <c r="M48" s="390"/>
      <c r="N48" s="225">
        <v>50</v>
      </c>
      <c r="O48" s="392"/>
      <c r="P48" s="387"/>
      <c r="Q48" s="26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14">
        <v>8</v>
      </c>
      <c r="B49" s="268">
        <v>45338</v>
      </c>
      <c r="C49" s="242"/>
      <c r="D49" s="242" t="s">
        <v>1018</v>
      </c>
      <c r="E49" s="214" t="s">
        <v>590</v>
      </c>
      <c r="F49" s="214">
        <v>2933.5</v>
      </c>
      <c r="G49" s="214">
        <v>2890</v>
      </c>
      <c r="H49" s="214">
        <v>2969</v>
      </c>
      <c r="I49" s="209" t="s">
        <v>1019</v>
      </c>
      <c r="J49" s="319" t="s">
        <v>896</v>
      </c>
      <c r="K49" s="225">
        <f>H49-F49</f>
        <v>35.5</v>
      </c>
      <c r="L49" s="320">
        <f t="shared" ref="L49" si="20">(H49*N49)*0.03%</f>
        <v>222.67499999999998</v>
      </c>
      <c r="M49" s="226">
        <f t="shared" ref="M49" si="21">(K49*N49)-L49</f>
        <v>8652.3250000000007</v>
      </c>
      <c r="N49" s="225">
        <v>250</v>
      </c>
      <c r="O49" s="102" t="s">
        <v>581</v>
      </c>
      <c r="P49" s="227">
        <v>45341</v>
      </c>
      <c r="Q49" s="264"/>
      <c r="R49" s="140"/>
      <c r="S49" s="55" t="s">
        <v>965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14">
        <v>9</v>
      </c>
      <c r="B50" s="268">
        <v>45338</v>
      </c>
      <c r="C50" s="242"/>
      <c r="D50" s="242" t="s">
        <v>1020</v>
      </c>
      <c r="E50" s="214" t="s">
        <v>590</v>
      </c>
      <c r="F50" s="214">
        <v>1780</v>
      </c>
      <c r="G50" s="214">
        <v>1752</v>
      </c>
      <c r="H50" s="214">
        <v>1802</v>
      </c>
      <c r="I50" s="209" t="s">
        <v>1021</v>
      </c>
      <c r="J50" s="319" t="s">
        <v>1078</v>
      </c>
      <c r="K50" s="225">
        <f>H50-F50</f>
        <v>22</v>
      </c>
      <c r="L50" s="320">
        <f t="shared" ref="L50" si="22">(H50*N50)*0.03%</f>
        <v>216.23999999999998</v>
      </c>
      <c r="M50" s="226">
        <f t="shared" ref="M50" si="23">(K50*N50)-L50</f>
        <v>8583.76</v>
      </c>
      <c r="N50" s="225">
        <v>400</v>
      </c>
      <c r="O50" s="102" t="s">
        <v>581</v>
      </c>
      <c r="P50" s="227">
        <v>45341</v>
      </c>
      <c r="Q50" s="264"/>
      <c r="R50" s="140"/>
      <c r="S50" s="55" t="s">
        <v>965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14">
        <v>10</v>
      </c>
      <c r="B51" s="268">
        <v>45338</v>
      </c>
      <c r="C51" s="242"/>
      <c r="D51" s="242" t="s">
        <v>1022</v>
      </c>
      <c r="E51" s="214" t="s">
        <v>590</v>
      </c>
      <c r="F51" s="214">
        <v>1508</v>
      </c>
      <c r="G51" s="214">
        <v>1490</v>
      </c>
      <c r="H51" s="214">
        <v>1521</v>
      </c>
      <c r="I51" s="209" t="s">
        <v>1023</v>
      </c>
      <c r="J51" s="319" t="s">
        <v>1077</v>
      </c>
      <c r="K51" s="225">
        <f>H51-F51</f>
        <v>13</v>
      </c>
      <c r="L51" s="320">
        <f t="shared" ref="L51" si="24">(H51*N51)*0.03%</f>
        <v>342.22499999999997</v>
      </c>
      <c r="M51" s="226">
        <f t="shared" ref="M51" si="25">(K51*N51)-L51</f>
        <v>9407.7749999999996</v>
      </c>
      <c r="N51" s="225">
        <v>750</v>
      </c>
      <c r="O51" s="102" t="s">
        <v>581</v>
      </c>
      <c r="P51" s="227">
        <v>45341</v>
      </c>
      <c r="Q51" s="264"/>
      <c r="R51" s="140"/>
      <c r="S51" s="55" t="s">
        <v>580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14">
        <v>11</v>
      </c>
      <c r="B52" s="268">
        <v>45341</v>
      </c>
      <c r="C52" s="242"/>
      <c r="D52" s="242" t="s">
        <v>1080</v>
      </c>
      <c r="E52" s="214" t="s">
        <v>590</v>
      </c>
      <c r="F52" s="214">
        <v>535.5</v>
      </c>
      <c r="G52" s="214">
        <v>528</v>
      </c>
      <c r="H52" s="214">
        <v>541.5</v>
      </c>
      <c r="I52" s="209" t="s">
        <v>1081</v>
      </c>
      <c r="J52" s="319" t="s">
        <v>1082</v>
      </c>
      <c r="K52" s="225">
        <f>H52-F52</f>
        <v>6</v>
      </c>
      <c r="L52" s="320">
        <f t="shared" ref="L52" si="26">(H52*N52)*0.03%</f>
        <v>243.67499999999998</v>
      </c>
      <c r="M52" s="226">
        <f t="shared" ref="M52" si="27">(K52*N52)-L52</f>
        <v>8756.3250000000007</v>
      </c>
      <c r="N52" s="225">
        <v>1500</v>
      </c>
      <c r="O52" s="102" t="s">
        <v>581</v>
      </c>
      <c r="P52" s="227">
        <v>45341</v>
      </c>
      <c r="Q52" s="264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1">
        <v>12</v>
      </c>
      <c r="B53" s="271">
        <v>45341</v>
      </c>
      <c r="C53" s="265"/>
      <c r="D53" s="265" t="s">
        <v>1087</v>
      </c>
      <c r="E53" s="211" t="s">
        <v>590</v>
      </c>
      <c r="F53" s="211" t="s">
        <v>1088</v>
      </c>
      <c r="G53" s="211">
        <v>3315</v>
      </c>
      <c r="H53" s="211"/>
      <c r="I53" s="213" t="s">
        <v>1089</v>
      </c>
      <c r="J53" s="210" t="s">
        <v>579</v>
      </c>
      <c r="K53" s="98"/>
      <c r="L53" s="101"/>
      <c r="M53" s="267"/>
      <c r="N53" s="98"/>
      <c r="O53" s="100"/>
      <c r="P53" s="272"/>
      <c r="Q53" s="264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11">
        <v>13</v>
      </c>
      <c r="B54" s="271">
        <v>45341</v>
      </c>
      <c r="C54" s="265"/>
      <c r="D54" s="265" t="s">
        <v>1090</v>
      </c>
      <c r="E54" s="211" t="s">
        <v>590</v>
      </c>
      <c r="F54" s="211" t="s">
        <v>1091</v>
      </c>
      <c r="G54" s="211">
        <v>2960</v>
      </c>
      <c r="H54" s="211"/>
      <c r="I54" s="213" t="s">
        <v>1092</v>
      </c>
      <c r="J54" s="210" t="s">
        <v>579</v>
      </c>
      <c r="K54" s="98"/>
      <c r="L54" s="101"/>
      <c r="M54" s="267"/>
      <c r="N54" s="98"/>
      <c r="O54" s="100"/>
      <c r="P54" s="272"/>
      <c r="Q54" s="264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11">
        <v>14</v>
      </c>
      <c r="B55" s="271">
        <v>45341</v>
      </c>
      <c r="C55" s="265"/>
      <c r="D55" s="265" t="s">
        <v>932</v>
      </c>
      <c r="E55" s="211" t="s">
        <v>590</v>
      </c>
      <c r="F55" s="211" t="s">
        <v>1093</v>
      </c>
      <c r="G55" s="211">
        <v>1444</v>
      </c>
      <c r="H55" s="211"/>
      <c r="I55" s="213" t="s">
        <v>1094</v>
      </c>
      <c r="J55" s="210" t="s">
        <v>579</v>
      </c>
      <c r="K55" s="98"/>
      <c r="L55" s="101"/>
      <c r="M55" s="267"/>
      <c r="N55" s="98"/>
      <c r="O55" s="100"/>
      <c r="P55" s="272"/>
      <c r="Q55" s="264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211"/>
      <c r="B56" s="271"/>
      <c r="C56" s="265"/>
      <c r="D56" s="265"/>
      <c r="E56" s="211"/>
      <c r="F56" s="211"/>
      <c r="G56" s="211"/>
      <c r="H56" s="211"/>
      <c r="I56" s="213"/>
      <c r="J56" s="210"/>
      <c r="K56" s="98"/>
      <c r="L56" s="101"/>
      <c r="M56" s="267"/>
      <c r="N56" s="98"/>
      <c r="O56" s="100"/>
      <c r="P56" s="272"/>
      <c r="Q56" s="264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211"/>
      <c r="B57" s="271"/>
      <c r="C57" s="265"/>
      <c r="D57" s="265"/>
      <c r="E57" s="211"/>
      <c r="F57" s="211"/>
      <c r="G57" s="211"/>
      <c r="H57" s="211"/>
      <c r="I57" s="213"/>
      <c r="J57" s="210"/>
      <c r="K57" s="98"/>
      <c r="L57" s="101"/>
      <c r="M57" s="267"/>
      <c r="N57" s="98"/>
      <c r="O57" s="100"/>
      <c r="P57" s="272"/>
      <c r="Q57" s="264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9" spans="1:39" ht="12.75" customHeight="1">
      <c r="A59" s="141"/>
      <c r="B59" s="144"/>
      <c r="C59" s="140"/>
      <c r="D59" s="140"/>
      <c r="E59" s="141"/>
      <c r="F59" s="141"/>
      <c r="G59" s="141"/>
      <c r="H59" s="145"/>
      <c r="I59" s="145"/>
      <c r="J59" s="145"/>
      <c r="K59" s="140"/>
      <c r="L59" s="141"/>
      <c r="M59" s="141"/>
      <c r="N59" s="141"/>
      <c r="O59" s="145"/>
      <c r="P59" s="145"/>
      <c r="Q59" s="145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>
      <c r="A60" s="146" t="s">
        <v>596</v>
      </c>
      <c r="B60" s="146"/>
      <c r="C60" s="146"/>
      <c r="D60" s="146"/>
      <c r="E60" s="147"/>
      <c r="F60" s="108"/>
      <c r="G60" s="108"/>
      <c r="H60" s="108"/>
      <c r="I60" s="108"/>
      <c r="J60" s="1"/>
      <c r="K60" s="6"/>
      <c r="L60" s="6"/>
      <c r="M60" s="6"/>
      <c r="N60" s="1"/>
      <c r="O60" s="1"/>
      <c r="P60" s="37"/>
      <c r="Q60" s="37"/>
      <c r="R60" s="37"/>
      <c r="S60" s="6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37"/>
      <c r="AH60" s="37"/>
      <c r="AI60" s="37"/>
      <c r="AJ60" s="37"/>
      <c r="AK60" s="37"/>
      <c r="AL60" s="37"/>
      <c r="AM60" s="37"/>
    </row>
    <row r="61" spans="1:39" ht="38.25">
      <c r="A61" s="95" t="s">
        <v>16</v>
      </c>
      <c r="B61" s="95" t="s">
        <v>553</v>
      </c>
      <c r="C61" s="95"/>
      <c r="D61" s="96" t="s">
        <v>565</v>
      </c>
      <c r="E61" s="95" t="s">
        <v>566</v>
      </c>
      <c r="F61" s="95" t="s">
        <v>567</v>
      </c>
      <c r="G61" s="95" t="s">
        <v>588</v>
      </c>
      <c r="H61" s="95" t="s">
        <v>569</v>
      </c>
      <c r="I61" s="95" t="s">
        <v>570</v>
      </c>
      <c r="J61" s="94" t="s">
        <v>571</v>
      </c>
      <c r="K61" s="94" t="s">
        <v>597</v>
      </c>
      <c r="L61" s="97" t="s">
        <v>573</v>
      </c>
      <c r="M61" s="139" t="s">
        <v>594</v>
      </c>
      <c r="N61" s="95" t="s">
        <v>595</v>
      </c>
      <c r="O61" s="95" t="s">
        <v>575</v>
      </c>
      <c r="P61" s="96" t="s">
        <v>576</v>
      </c>
      <c r="Q61" s="269"/>
      <c r="R61" s="37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</row>
    <row r="62" spans="1:39" ht="12.75" customHeight="1">
      <c r="A62" s="380">
        <v>1</v>
      </c>
      <c r="B62" s="382">
        <v>45322</v>
      </c>
      <c r="C62" s="298"/>
      <c r="D62" s="298" t="s">
        <v>892</v>
      </c>
      <c r="E62" s="296" t="s">
        <v>590</v>
      </c>
      <c r="F62" s="296">
        <v>220</v>
      </c>
      <c r="G62" s="296">
        <v>82.5</v>
      </c>
      <c r="H62" s="296">
        <v>82.5</v>
      </c>
      <c r="I62" s="299"/>
      <c r="J62" s="384" t="s">
        <v>903</v>
      </c>
      <c r="K62" s="301">
        <f>H62-F62</f>
        <v>-137.5</v>
      </c>
      <c r="L62" s="302">
        <v>50</v>
      </c>
      <c r="M62" s="303">
        <f t="shared" ref="M62" si="28">(K62*N62)-L62</f>
        <v>-6925</v>
      </c>
      <c r="N62" s="304">
        <v>50</v>
      </c>
      <c r="O62" s="410" t="s">
        <v>591</v>
      </c>
      <c r="P62" s="412">
        <v>45324</v>
      </c>
      <c r="Q62" s="264"/>
      <c r="R62" s="140"/>
      <c r="S62" s="55" t="s">
        <v>580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81"/>
      <c r="B63" s="383"/>
      <c r="C63" s="298"/>
      <c r="D63" s="298" t="s">
        <v>893</v>
      </c>
      <c r="E63" s="296" t="s">
        <v>868</v>
      </c>
      <c r="F63" s="296">
        <v>34</v>
      </c>
      <c r="G63" s="296"/>
      <c r="H63" s="296">
        <v>0</v>
      </c>
      <c r="I63" s="299"/>
      <c r="J63" s="385"/>
      <c r="K63" s="301">
        <f>F63-H63</f>
        <v>34</v>
      </c>
      <c r="L63" s="302">
        <v>25</v>
      </c>
      <c r="M63" s="303">
        <f t="shared" ref="M63" si="29">(K63*N63)-L63</f>
        <v>1675</v>
      </c>
      <c r="N63" s="304">
        <v>50</v>
      </c>
      <c r="O63" s="411"/>
      <c r="P63" s="413"/>
      <c r="Q63" s="264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14">
        <v>2</v>
      </c>
      <c r="B64" s="268">
        <v>45323</v>
      </c>
      <c r="C64" s="242"/>
      <c r="D64" s="242" t="s">
        <v>895</v>
      </c>
      <c r="E64" s="214" t="s">
        <v>868</v>
      </c>
      <c r="F64" s="214">
        <v>122.5</v>
      </c>
      <c r="G64" s="214">
        <v>210</v>
      </c>
      <c r="H64" s="214">
        <v>87</v>
      </c>
      <c r="I64" s="209">
        <v>0.1</v>
      </c>
      <c r="J64" s="293" t="s">
        <v>896</v>
      </c>
      <c r="K64" s="294">
        <f>F64-H64</f>
        <v>35.5</v>
      </c>
      <c r="L64" s="295">
        <v>50</v>
      </c>
      <c r="M64" s="226">
        <f t="shared" ref="M64" si="30">(K64*N64)-L64</f>
        <v>1725</v>
      </c>
      <c r="N64" s="225">
        <v>50</v>
      </c>
      <c r="O64" s="102" t="s">
        <v>581</v>
      </c>
      <c r="P64" s="227">
        <v>45323</v>
      </c>
      <c r="Q64" s="264"/>
      <c r="R64" s="140"/>
      <c r="S64" s="55" t="s">
        <v>580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96">
        <v>3</v>
      </c>
      <c r="B65" s="297">
        <v>45324</v>
      </c>
      <c r="C65" s="298"/>
      <c r="D65" s="298" t="s">
        <v>895</v>
      </c>
      <c r="E65" s="296" t="s">
        <v>868</v>
      </c>
      <c r="F65" s="296">
        <v>127</v>
      </c>
      <c r="G65" s="296">
        <v>220</v>
      </c>
      <c r="H65" s="296">
        <v>197.5</v>
      </c>
      <c r="I65" s="299">
        <v>5</v>
      </c>
      <c r="J65" s="300" t="s">
        <v>900</v>
      </c>
      <c r="K65" s="301">
        <f>F65-H65</f>
        <v>-70.5</v>
      </c>
      <c r="L65" s="302">
        <v>50</v>
      </c>
      <c r="M65" s="303">
        <f t="shared" ref="M65" si="31">(K65*N65)-L65</f>
        <v>-3575</v>
      </c>
      <c r="N65" s="304">
        <v>50</v>
      </c>
      <c r="O65" s="305" t="s">
        <v>591</v>
      </c>
      <c r="P65" s="306">
        <v>45324</v>
      </c>
      <c r="Q65" s="264"/>
      <c r="R65" s="140"/>
      <c r="S65" s="55" t="s">
        <v>580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74">
        <v>4</v>
      </c>
      <c r="B66" s="368">
        <v>45324</v>
      </c>
      <c r="C66" s="242"/>
      <c r="D66" s="242" t="s">
        <v>901</v>
      </c>
      <c r="E66" s="214" t="s">
        <v>590</v>
      </c>
      <c r="F66" s="214">
        <v>262.5</v>
      </c>
      <c r="G66" s="214"/>
      <c r="H66" s="214"/>
      <c r="I66" s="209">
        <v>422.5</v>
      </c>
      <c r="J66" s="406" t="s">
        <v>795</v>
      </c>
      <c r="K66" s="214">
        <f>I66-F66</f>
        <v>160</v>
      </c>
      <c r="L66" s="322">
        <v>50</v>
      </c>
      <c r="M66" s="366">
        <v>2900</v>
      </c>
      <c r="N66" s="214">
        <v>50</v>
      </c>
      <c r="O66" s="364" t="s">
        <v>581</v>
      </c>
      <c r="P66" s="393">
        <v>45331</v>
      </c>
      <c r="Q66" s="264"/>
      <c r="R66" s="140"/>
      <c r="S66" s="55" t="s">
        <v>580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75"/>
      <c r="B67" s="369"/>
      <c r="C67" s="242"/>
      <c r="D67" s="242" t="s">
        <v>902</v>
      </c>
      <c r="E67" s="214" t="s">
        <v>868</v>
      </c>
      <c r="F67" s="214">
        <v>167.5</v>
      </c>
      <c r="G67" s="214"/>
      <c r="H67" s="214"/>
      <c r="I67" s="209">
        <v>267.5</v>
      </c>
      <c r="J67" s="409"/>
      <c r="K67" s="214">
        <f>F67-I67</f>
        <v>-100</v>
      </c>
      <c r="L67" s="322">
        <v>50</v>
      </c>
      <c r="M67" s="367"/>
      <c r="N67" s="214">
        <v>50</v>
      </c>
      <c r="O67" s="365"/>
      <c r="P67" s="394"/>
      <c r="Q67" s="264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96">
        <v>5</v>
      </c>
      <c r="B68" s="297">
        <v>45324</v>
      </c>
      <c r="C68" s="298"/>
      <c r="D68" s="298" t="s">
        <v>904</v>
      </c>
      <c r="E68" s="296" t="s">
        <v>590</v>
      </c>
      <c r="F68" s="296">
        <v>12.5</v>
      </c>
      <c r="G68" s="296">
        <v>9</v>
      </c>
      <c r="H68" s="296">
        <v>11.25</v>
      </c>
      <c r="I68" s="299" t="s">
        <v>905</v>
      </c>
      <c r="J68" s="300" t="s">
        <v>906</v>
      </c>
      <c r="K68" s="301">
        <f>H68-F68</f>
        <v>-1.25</v>
      </c>
      <c r="L68" s="302">
        <v>50</v>
      </c>
      <c r="M68" s="303">
        <f t="shared" ref="M68:M69" si="32">(K68*N68)-L68</f>
        <v>-1925</v>
      </c>
      <c r="N68" s="304">
        <v>1500</v>
      </c>
      <c r="O68" s="305" t="s">
        <v>591</v>
      </c>
      <c r="P68" s="306">
        <v>45324</v>
      </c>
      <c r="Q68" s="264"/>
      <c r="R68" s="140"/>
      <c r="S68" s="55" t="s">
        <v>580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14">
        <v>6</v>
      </c>
      <c r="B69" s="268">
        <v>45327</v>
      </c>
      <c r="C69" s="242"/>
      <c r="D69" s="242" t="s">
        <v>895</v>
      </c>
      <c r="E69" s="214" t="s">
        <v>868</v>
      </c>
      <c r="F69" s="214">
        <v>145</v>
      </c>
      <c r="G69" s="214">
        <v>235</v>
      </c>
      <c r="H69" s="214">
        <v>95</v>
      </c>
      <c r="I69" s="209">
        <v>5</v>
      </c>
      <c r="J69" s="293" t="s">
        <v>910</v>
      </c>
      <c r="K69" s="294">
        <f>F69-H69</f>
        <v>50</v>
      </c>
      <c r="L69" s="295">
        <v>50</v>
      </c>
      <c r="M69" s="226">
        <f t="shared" si="32"/>
        <v>2450</v>
      </c>
      <c r="N69" s="225">
        <v>50</v>
      </c>
      <c r="O69" s="102" t="s">
        <v>581</v>
      </c>
      <c r="P69" s="268">
        <v>45327</v>
      </c>
      <c r="Q69" s="264"/>
      <c r="R69" s="140"/>
      <c r="S69" s="55" t="s">
        <v>580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14">
        <v>7</v>
      </c>
      <c r="B70" s="268">
        <v>45327</v>
      </c>
      <c r="C70" s="242"/>
      <c r="D70" s="242" t="s">
        <v>913</v>
      </c>
      <c r="E70" s="214" t="s">
        <v>590</v>
      </c>
      <c r="F70" s="214">
        <v>72.5</v>
      </c>
      <c r="G70" s="214">
        <v>18</v>
      </c>
      <c r="H70" s="214">
        <v>96</v>
      </c>
      <c r="I70" s="209" t="s">
        <v>914</v>
      </c>
      <c r="J70" s="293" t="s">
        <v>915</v>
      </c>
      <c r="K70" s="294">
        <f>H70-F70</f>
        <v>23.5</v>
      </c>
      <c r="L70" s="295">
        <v>50</v>
      </c>
      <c r="M70" s="226">
        <f t="shared" ref="M70" si="33">(K70*N70)-L70</f>
        <v>1125</v>
      </c>
      <c r="N70" s="225">
        <v>50</v>
      </c>
      <c r="O70" s="102" t="s">
        <v>581</v>
      </c>
      <c r="P70" s="268">
        <v>45327</v>
      </c>
      <c r="Q70" s="264"/>
      <c r="R70" s="140"/>
      <c r="S70" s="55" t="s">
        <v>580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214">
        <v>8</v>
      </c>
      <c r="B71" s="268">
        <v>45327</v>
      </c>
      <c r="C71" s="242"/>
      <c r="D71" s="242" t="s">
        <v>916</v>
      </c>
      <c r="E71" s="214" t="s">
        <v>590</v>
      </c>
      <c r="F71" s="214">
        <v>290</v>
      </c>
      <c r="G71" s="214">
        <v>190</v>
      </c>
      <c r="H71" s="214">
        <v>325</v>
      </c>
      <c r="I71" s="209" t="s">
        <v>917</v>
      </c>
      <c r="J71" s="293" t="s">
        <v>922</v>
      </c>
      <c r="K71" s="294">
        <f>H71-F71</f>
        <v>35</v>
      </c>
      <c r="L71" s="295">
        <v>50</v>
      </c>
      <c r="M71" s="226">
        <f t="shared" ref="M71" si="34">(K71*N71)-L71</f>
        <v>475</v>
      </c>
      <c r="N71" s="225">
        <v>15</v>
      </c>
      <c r="O71" s="102" t="s">
        <v>581</v>
      </c>
      <c r="P71" s="268">
        <v>45327</v>
      </c>
      <c r="Q71" s="264"/>
      <c r="R71" s="140"/>
      <c r="S71" s="55" t="s">
        <v>580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74">
        <v>9</v>
      </c>
      <c r="B72" s="368">
        <v>45327</v>
      </c>
      <c r="C72" s="242"/>
      <c r="D72" s="242" t="s">
        <v>918</v>
      </c>
      <c r="E72" s="214" t="s">
        <v>868</v>
      </c>
      <c r="F72" s="214">
        <v>54</v>
      </c>
      <c r="G72" s="214"/>
      <c r="H72" s="214">
        <v>47.5</v>
      </c>
      <c r="I72" s="209"/>
      <c r="J72" s="376" t="s">
        <v>923</v>
      </c>
      <c r="K72" s="294">
        <f>F72-H72</f>
        <v>6.5</v>
      </c>
      <c r="L72" s="295">
        <v>50</v>
      </c>
      <c r="M72" s="366">
        <v>1080</v>
      </c>
      <c r="N72" s="225">
        <v>40</v>
      </c>
      <c r="O72" s="364" t="s">
        <v>581</v>
      </c>
      <c r="P72" s="368">
        <v>45328</v>
      </c>
      <c r="Q72" s="264"/>
      <c r="R72" s="140"/>
      <c r="S72" s="55" t="s">
        <v>580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75"/>
      <c r="B73" s="369"/>
      <c r="C73" s="242"/>
      <c r="D73" s="242" t="s">
        <v>919</v>
      </c>
      <c r="E73" s="214" t="s">
        <v>868</v>
      </c>
      <c r="F73" s="214">
        <v>44</v>
      </c>
      <c r="G73" s="214"/>
      <c r="H73" s="214">
        <v>21</v>
      </c>
      <c r="I73" s="209"/>
      <c r="J73" s="377"/>
      <c r="K73" s="294">
        <f>F73-H73</f>
        <v>23</v>
      </c>
      <c r="L73" s="295">
        <v>50</v>
      </c>
      <c r="M73" s="367"/>
      <c r="N73" s="225">
        <v>40</v>
      </c>
      <c r="O73" s="365"/>
      <c r="P73" s="369"/>
      <c r="Q73" s="264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14">
        <v>10</v>
      </c>
      <c r="B74" s="268">
        <v>45328</v>
      </c>
      <c r="C74" s="242"/>
      <c r="D74" s="242" t="s">
        <v>895</v>
      </c>
      <c r="E74" s="214" t="s">
        <v>868</v>
      </c>
      <c r="F74" s="214">
        <v>101</v>
      </c>
      <c r="G74" s="214">
        <v>158</v>
      </c>
      <c r="H74" s="214">
        <v>94</v>
      </c>
      <c r="I74" s="209">
        <v>5</v>
      </c>
      <c r="J74" s="293" t="s">
        <v>940</v>
      </c>
      <c r="K74" s="294">
        <f>F74-H74</f>
        <v>7</v>
      </c>
      <c r="L74" s="295">
        <v>50</v>
      </c>
      <c r="M74" s="226">
        <f t="shared" ref="M74" si="35">(K74*N74)-L74</f>
        <v>300</v>
      </c>
      <c r="N74" s="225">
        <v>50</v>
      </c>
      <c r="O74" s="102" t="s">
        <v>581</v>
      </c>
      <c r="P74" s="268">
        <v>45328</v>
      </c>
      <c r="Q74" s="264"/>
      <c r="R74" s="140"/>
      <c r="S74" s="55" t="s">
        <v>580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14">
        <v>11</v>
      </c>
      <c r="B75" s="268">
        <v>45328</v>
      </c>
      <c r="C75" s="242"/>
      <c r="D75" s="242" t="s">
        <v>929</v>
      </c>
      <c r="E75" s="214" t="s">
        <v>590</v>
      </c>
      <c r="F75" s="214">
        <v>65</v>
      </c>
      <c r="G75" s="214">
        <v>25</v>
      </c>
      <c r="H75" s="214">
        <v>85</v>
      </c>
      <c r="I75" s="209" t="s">
        <v>930</v>
      </c>
      <c r="J75" s="293" t="s">
        <v>931</v>
      </c>
      <c r="K75" s="294">
        <f>H75-F75</f>
        <v>20</v>
      </c>
      <c r="L75" s="295">
        <v>50</v>
      </c>
      <c r="M75" s="226">
        <f t="shared" ref="M75" si="36">(K75*N75)-L75</f>
        <v>950</v>
      </c>
      <c r="N75" s="225">
        <v>50</v>
      </c>
      <c r="O75" s="102" t="s">
        <v>581</v>
      </c>
      <c r="P75" s="268">
        <v>45328</v>
      </c>
      <c r="Q75" s="264"/>
      <c r="R75" s="140"/>
      <c r="S75" s="55" t="s">
        <v>580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14">
        <v>12</v>
      </c>
      <c r="B76" s="268">
        <v>45330</v>
      </c>
      <c r="C76" s="242"/>
      <c r="D76" s="242" t="s">
        <v>913</v>
      </c>
      <c r="E76" s="214" t="s">
        <v>590</v>
      </c>
      <c r="F76" s="214">
        <v>41.5</v>
      </c>
      <c r="G76" s="214">
        <v>9</v>
      </c>
      <c r="H76" s="214">
        <v>67.5</v>
      </c>
      <c r="I76" s="209" t="s">
        <v>947</v>
      </c>
      <c r="J76" s="293" t="s">
        <v>948</v>
      </c>
      <c r="K76" s="294">
        <f>H76-F76</f>
        <v>26</v>
      </c>
      <c r="L76" s="295">
        <v>50</v>
      </c>
      <c r="M76" s="226">
        <f t="shared" ref="M76" si="37">(K76*N76)-L76</f>
        <v>1250</v>
      </c>
      <c r="N76" s="225">
        <v>50</v>
      </c>
      <c r="O76" s="102" t="s">
        <v>581</v>
      </c>
      <c r="P76" s="268">
        <v>45330</v>
      </c>
      <c r="Q76" s="264"/>
      <c r="R76" s="140"/>
      <c r="S76" s="55" t="s">
        <v>772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74">
        <v>13</v>
      </c>
      <c r="B77" s="368">
        <v>45299</v>
      </c>
      <c r="C77" s="242"/>
      <c r="D77" s="242" t="s">
        <v>949</v>
      </c>
      <c r="E77" s="214" t="s">
        <v>868</v>
      </c>
      <c r="F77" s="214">
        <v>146</v>
      </c>
      <c r="G77" s="214"/>
      <c r="H77" s="214">
        <v>102.5</v>
      </c>
      <c r="I77" s="209"/>
      <c r="J77" s="406" t="s">
        <v>599</v>
      </c>
      <c r="K77" s="214">
        <f>F77-H77</f>
        <v>43.5</v>
      </c>
      <c r="L77" s="322">
        <v>50</v>
      </c>
      <c r="M77" s="366">
        <v>740</v>
      </c>
      <c r="N77" s="225">
        <v>40</v>
      </c>
      <c r="O77" s="364" t="s">
        <v>581</v>
      </c>
      <c r="P77" s="368">
        <v>45331</v>
      </c>
      <c r="Q77" s="264"/>
      <c r="R77" s="140"/>
      <c r="S77" s="55" t="s">
        <v>965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75"/>
      <c r="B78" s="369"/>
      <c r="C78" s="242"/>
      <c r="D78" s="242" t="s">
        <v>950</v>
      </c>
      <c r="E78" s="214" t="s">
        <v>868</v>
      </c>
      <c r="F78" s="214">
        <v>110</v>
      </c>
      <c r="G78" s="214"/>
      <c r="H78" s="214">
        <v>132.5</v>
      </c>
      <c r="I78" s="209"/>
      <c r="J78" s="407"/>
      <c r="K78" s="214">
        <f>F78-H78</f>
        <v>-22.5</v>
      </c>
      <c r="L78" s="322">
        <v>50</v>
      </c>
      <c r="M78" s="367"/>
      <c r="N78" s="225">
        <v>40</v>
      </c>
      <c r="O78" s="365"/>
      <c r="P78" s="369"/>
      <c r="Q78" s="264"/>
      <c r="R78" s="140"/>
      <c r="S78" s="5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358">
        <v>14</v>
      </c>
      <c r="B79" s="360">
        <v>45300</v>
      </c>
      <c r="C79" s="265"/>
      <c r="D79" s="265" t="s">
        <v>955</v>
      </c>
      <c r="E79" s="211" t="s">
        <v>590</v>
      </c>
      <c r="F79" s="211" t="s">
        <v>956</v>
      </c>
      <c r="G79" s="211"/>
      <c r="H79" s="211"/>
      <c r="I79" s="213"/>
      <c r="J79" s="362" t="s">
        <v>579</v>
      </c>
      <c r="K79" s="211"/>
      <c r="L79" s="273"/>
      <c r="M79" s="274"/>
      <c r="N79" s="211"/>
      <c r="O79" s="213"/>
      <c r="P79" s="360"/>
      <c r="Q79" s="264"/>
      <c r="R79" s="140"/>
      <c r="S79" s="55" t="s">
        <v>580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359"/>
      <c r="B80" s="361"/>
      <c r="C80" s="265"/>
      <c r="D80" s="265" t="s">
        <v>957</v>
      </c>
      <c r="E80" s="211" t="s">
        <v>868</v>
      </c>
      <c r="F80" s="211" t="s">
        <v>958</v>
      </c>
      <c r="G80" s="211"/>
      <c r="H80" s="211"/>
      <c r="I80" s="213"/>
      <c r="J80" s="363"/>
      <c r="K80" s="211"/>
      <c r="L80" s="273"/>
      <c r="M80" s="274"/>
      <c r="N80" s="211"/>
      <c r="O80" s="213"/>
      <c r="P80" s="361"/>
      <c r="Q80" s="264"/>
      <c r="R80" s="140"/>
      <c r="S80" s="5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74">
        <v>15</v>
      </c>
      <c r="B81" s="368">
        <v>45300</v>
      </c>
      <c r="C81" s="242"/>
      <c r="D81" s="242" t="s">
        <v>959</v>
      </c>
      <c r="E81" s="214" t="s">
        <v>590</v>
      </c>
      <c r="F81" s="214">
        <v>86</v>
      </c>
      <c r="G81" s="214"/>
      <c r="H81" s="214">
        <v>108.5</v>
      </c>
      <c r="I81" s="209"/>
      <c r="J81" s="376" t="s">
        <v>968</v>
      </c>
      <c r="K81" s="294">
        <f>H81-F81</f>
        <v>22.5</v>
      </c>
      <c r="L81" s="295">
        <v>50</v>
      </c>
      <c r="M81" s="378">
        <v>1175</v>
      </c>
      <c r="N81" s="225">
        <v>50</v>
      </c>
      <c r="O81" s="379" t="s">
        <v>581</v>
      </c>
      <c r="P81" s="368">
        <v>45334</v>
      </c>
      <c r="Q81" s="264"/>
      <c r="R81" s="140"/>
      <c r="S81" s="55" t="s">
        <v>580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75"/>
      <c r="B82" s="369"/>
      <c r="C82" s="242"/>
      <c r="D82" s="242" t="s">
        <v>960</v>
      </c>
      <c r="E82" s="214" t="s">
        <v>868</v>
      </c>
      <c r="F82" s="214">
        <v>34</v>
      </c>
      <c r="G82" s="214"/>
      <c r="H82" s="214">
        <v>31</v>
      </c>
      <c r="I82" s="209"/>
      <c r="J82" s="377"/>
      <c r="K82" s="294">
        <f>F82-H82</f>
        <v>3</v>
      </c>
      <c r="L82" s="295">
        <v>50</v>
      </c>
      <c r="M82" s="390"/>
      <c r="N82" s="225">
        <v>50</v>
      </c>
      <c r="O82" s="405"/>
      <c r="P82" s="369"/>
      <c r="Q82" s="264"/>
      <c r="R82" s="140"/>
      <c r="S82" s="5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380">
        <v>16</v>
      </c>
      <c r="B83" s="382">
        <v>45300</v>
      </c>
      <c r="C83" s="298"/>
      <c r="D83" s="298" t="s">
        <v>961</v>
      </c>
      <c r="E83" s="296" t="s">
        <v>868</v>
      </c>
      <c r="F83" s="296">
        <v>80</v>
      </c>
      <c r="G83" s="296"/>
      <c r="H83" s="296">
        <v>119</v>
      </c>
      <c r="I83" s="299"/>
      <c r="J83" s="384" t="s">
        <v>963</v>
      </c>
      <c r="K83" s="296">
        <f>F83-H83</f>
        <v>-39</v>
      </c>
      <c r="L83" s="321">
        <v>50</v>
      </c>
      <c r="M83" s="408">
        <v>-220</v>
      </c>
      <c r="N83" s="304">
        <v>40</v>
      </c>
      <c r="O83" s="370" t="s">
        <v>591</v>
      </c>
      <c r="P83" s="382">
        <v>45331</v>
      </c>
      <c r="Q83" s="264"/>
      <c r="R83" s="140"/>
      <c r="S83" s="55" t="s">
        <v>965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81"/>
      <c r="B84" s="383"/>
      <c r="C84" s="298"/>
      <c r="D84" s="298" t="s">
        <v>962</v>
      </c>
      <c r="E84" s="296" t="s">
        <v>868</v>
      </c>
      <c r="F84" s="296">
        <v>66</v>
      </c>
      <c r="G84" s="296"/>
      <c r="H84" s="296">
        <v>30</v>
      </c>
      <c r="I84" s="299"/>
      <c r="J84" s="385"/>
      <c r="K84" s="296">
        <f>F84-H84</f>
        <v>36</v>
      </c>
      <c r="L84" s="321">
        <v>50</v>
      </c>
      <c r="M84" s="373"/>
      <c r="N84" s="304">
        <v>40</v>
      </c>
      <c r="O84" s="371"/>
      <c r="P84" s="383"/>
      <c r="Q84" s="264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74">
        <v>17</v>
      </c>
      <c r="B85" s="368">
        <v>45334</v>
      </c>
      <c r="C85" s="242"/>
      <c r="D85" s="242" t="s">
        <v>973</v>
      </c>
      <c r="E85" s="214" t="s">
        <v>868</v>
      </c>
      <c r="F85" s="214">
        <v>44</v>
      </c>
      <c r="G85" s="214"/>
      <c r="H85" s="214">
        <v>21</v>
      </c>
      <c r="I85" s="209"/>
      <c r="J85" s="376" t="s">
        <v>975</v>
      </c>
      <c r="K85" s="294">
        <f>F85-H85</f>
        <v>23</v>
      </c>
      <c r="L85" s="295">
        <v>50</v>
      </c>
      <c r="M85" s="378">
        <v>1820</v>
      </c>
      <c r="N85" s="225">
        <v>40</v>
      </c>
      <c r="O85" s="379" t="s">
        <v>581</v>
      </c>
      <c r="P85" s="368">
        <v>13.02</v>
      </c>
      <c r="Q85" s="264"/>
      <c r="R85" s="140"/>
      <c r="S85" s="55" t="s">
        <v>965</v>
      </c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75"/>
      <c r="B86" s="369"/>
      <c r="C86" s="242"/>
      <c r="D86" s="242" t="s">
        <v>974</v>
      </c>
      <c r="E86" s="214" t="s">
        <v>868</v>
      </c>
      <c r="F86" s="214">
        <v>46</v>
      </c>
      <c r="G86" s="214"/>
      <c r="H86" s="214">
        <v>21</v>
      </c>
      <c r="I86" s="209"/>
      <c r="J86" s="377"/>
      <c r="K86" s="294">
        <f>F86-H86</f>
        <v>25</v>
      </c>
      <c r="L86" s="295">
        <v>50</v>
      </c>
      <c r="M86" s="367"/>
      <c r="N86" s="225">
        <v>40</v>
      </c>
      <c r="O86" s="365"/>
      <c r="P86" s="369"/>
      <c r="Q86" s="264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414">
        <v>18</v>
      </c>
      <c r="B87" s="397">
        <v>45335</v>
      </c>
      <c r="C87" s="326"/>
      <c r="D87" s="326" t="s">
        <v>983</v>
      </c>
      <c r="E87" s="327" t="s">
        <v>868</v>
      </c>
      <c r="F87" s="327">
        <v>61</v>
      </c>
      <c r="G87" s="327"/>
      <c r="H87" s="327">
        <v>36</v>
      </c>
      <c r="I87" s="328"/>
      <c r="J87" s="395" t="s">
        <v>990</v>
      </c>
      <c r="K87" s="401">
        <v>-2</v>
      </c>
      <c r="L87" s="329">
        <v>50</v>
      </c>
      <c r="M87" s="399">
        <v>-180</v>
      </c>
      <c r="N87" s="330">
        <v>40</v>
      </c>
      <c r="O87" s="403" t="s">
        <v>598</v>
      </c>
      <c r="P87" s="397">
        <v>45336</v>
      </c>
      <c r="Q87" s="264"/>
      <c r="R87" s="140"/>
      <c r="S87" s="55" t="s">
        <v>965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415"/>
      <c r="B88" s="398"/>
      <c r="C88" s="326"/>
      <c r="D88" s="326" t="s">
        <v>984</v>
      </c>
      <c r="E88" s="327" t="s">
        <v>868</v>
      </c>
      <c r="F88" s="327">
        <v>62</v>
      </c>
      <c r="G88" s="327"/>
      <c r="H88" s="327">
        <v>89</v>
      </c>
      <c r="I88" s="328"/>
      <c r="J88" s="396"/>
      <c r="K88" s="402"/>
      <c r="L88" s="329">
        <v>50</v>
      </c>
      <c r="M88" s="400"/>
      <c r="N88" s="330">
        <v>40</v>
      </c>
      <c r="O88" s="404"/>
      <c r="P88" s="398"/>
      <c r="Q88" s="264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80">
        <v>19</v>
      </c>
      <c r="B89" s="382">
        <v>45336</v>
      </c>
      <c r="C89" s="298"/>
      <c r="D89" s="298" t="s">
        <v>991</v>
      </c>
      <c r="E89" s="296" t="s">
        <v>868</v>
      </c>
      <c r="F89" s="296">
        <v>76</v>
      </c>
      <c r="G89" s="296"/>
      <c r="H89" s="296">
        <v>164</v>
      </c>
      <c r="I89" s="299"/>
      <c r="J89" s="384" t="s">
        <v>1028</v>
      </c>
      <c r="K89" s="301">
        <f>F89-H89</f>
        <v>-88</v>
      </c>
      <c r="L89" s="302">
        <v>50</v>
      </c>
      <c r="M89" s="372">
        <v>-2500</v>
      </c>
      <c r="N89" s="304">
        <v>50</v>
      </c>
      <c r="O89" s="370" t="s">
        <v>591</v>
      </c>
      <c r="P89" s="382">
        <v>45338</v>
      </c>
      <c r="Q89" s="264"/>
      <c r="R89" s="140"/>
      <c r="S89" s="55" t="s">
        <v>580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81"/>
      <c r="B90" s="383"/>
      <c r="C90" s="298"/>
      <c r="D90" s="298" t="s">
        <v>992</v>
      </c>
      <c r="E90" s="296" t="s">
        <v>868</v>
      </c>
      <c r="F90" s="296">
        <v>57</v>
      </c>
      <c r="G90" s="296"/>
      <c r="H90" s="296">
        <v>17</v>
      </c>
      <c r="I90" s="299"/>
      <c r="J90" s="385"/>
      <c r="K90" s="301">
        <f>F90-H90</f>
        <v>40</v>
      </c>
      <c r="L90" s="302">
        <v>50</v>
      </c>
      <c r="M90" s="373"/>
      <c r="N90" s="304">
        <v>50</v>
      </c>
      <c r="O90" s="371"/>
      <c r="P90" s="383"/>
      <c r="Q90" s="264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374">
        <v>20</v>
      </c>
      <c r="B91" s="368">
        <v>45336</v>
      </c>
      <c r="C91" s="242"/>
      <c r="D91" s="242" t="s">
        <v>993</v>
      </c>
      <c r="E91" s="214" t="s">
        <v>590</v>
      </c>
      <c r="F91" s="214">
        <v>92</v>
      </c>
      <c r="G91" s="214"/>
      <c r="H91" s="214">
        <v>177.5</v>
      </c>
      <c r="I91" s="209"/>
      <c r="J91" s="376" t="s">
        <v>896</v>
      </c>
      <c r="K91" s="294">
        <f>H91-F91</f>
        <v>85.5</v>
      </c>
      <c r="L91" s="295">
        <v>50</v>
      </c>
      <c r="M91" s="378">
        <v>432.5</v>
      </c>
      <c r="N91" s="225">
        <v>15</v>
      </c>
      <c r="O91" s="379" t="s">
        <v>581</v>
      </c>
      <c r="P91" s="368">
        <v>45336</v>
      </c>
      <c r="Q91" s="264"/>
      <c r="R91" s="140"/>
      <c r="S91" s="55" t="s">
        <v>965</v>
      </c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375"/>
      <c r="B92" s="369"/>
      <c r="C92" s="242"/>
      <c r="D92" s="242" t="s">
        <v>994</v>
      </c>
      <c r="E92" s="214" t="s">
        <v>868</v>
      </c>
      <c r="F92" s="214">
        <v>60</v>
      </c>
      <c r="G92" s="214"/>
      <c r="H92" s="214">
        <v>110</v>
      </c>
      <c r="I92" s="209"/>
      <c r="J92" s="377"/>
      <c r="K92" s="294">
        <f>F92-H92</f>
        <v>-50</v>
      </c>
      <c r="L92" s="295">
        <v>50</v>
      </c>
      <c r="M92" s="367"/>
      <c r="N92" s="225">
        <v>15</v>
      </c>
      <c r="O92" s="365"/>
      <c r="P92" s="369"/>
      <c r="Q92" s="264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214">
        <v>21</v>
      </c>
      <c r="B93" s="268">
        <v>45338</v>
      </c>
      <c r="C93" s="242"/>
      <c r="D93" s="242" t="s">
        <v>1015</v>
      </c>
      <c r="E93" s="214" t="s">
        <v>590</v>
      </c>
      <c r="F93" s="214">
        <v>109</v>
      </c>
      <c r="G93" s="333">
        <v>70</v>
      </c>
      <c r="H93" s="333">
        <v>138</v>
      </c>
      <c r="I93" s="335" t="s">
        <v>1016</v>
      </c>
      <c r="J93" s="343" t="s">
        <v>1017</v>
      </c>
      <c r="K93" s="344">
        <f>H93-F93</f>
        <v>29</v>
      </c>
      <c r="L93" s="345">
        <v>50</v>
      </c>
      <c r="M93" s="331">
        <f t="shared" ref="M93" si="38">(K93*N93)-L93</f>
        <v>1110</v>
      </c>
      <c r="N93" s="344">
        <v>40</v>
      </c>
      <c r="O93" s="332" t="s">
        <v>581</v>
      </c>
      <c r="P93" s="334">
        <v>45338</v>
      </c>
      <c r="Q93" s="264"/>
      <c r="R93" s="140"/>
      <c r="S93" s="55" t="s">
        <v>965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374">
        <v>22</v>
      </c>
      <c r="B94" s="368">
        <v>45338</v>
      </c>
      <c r="C94" s="242"/>
      <c r="D94" s="242" t="s">
        <v>1024</v>
      </c>
      <c r="E94" s="214" t="s">
        <v>868</v>
      </c>
      <c r="F94" s="214">
        <v>48</v>
      </c>
      <c r="G94" s="214"/>
      <c r="H94" s="214">
        <v>41</v>
      </c>
      <c r="I94" s="209"/>
      <c r="J94" s="376" t="s">
        <v>931</v>
      </c>
      <c r="K94" s="294">
        <f>F94-H94</f>
        <v>7</v>
      </c>
      <c r="L94" s="295">
        <v>50</v>
      </c>
      <c r="M94" s="366">
        <v>700</v>
      </c>
      <c r="N94" s="225">
        <v>40</v>
      </c>
      <c r="O94" s="364" t="s">
        <v>581</v>
      </c>
      <c r="P94" s="368">
        <v>45341</v>
      </c>
      <c r="Q94" s="264"/>
      <c r="R94" s="140"/>
      <c r="S94" s="55" t="s">
        <v>965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375"/>
      <c r="B95" s="369"/>
      <c r="C95" s="242"/>
      <c r="D95" s="242" t="s">
        <v>1025</v>
      </c>
      <c r="E95" s="214" t="s">
        <v>868</v>
      </c>
      <c r="F95" s="214">
        <v>49</v>
      </c>
      <c r="G95" s="214"/>
      <c r="H95" s="214">
        <v>36</v>
      </c>
      <c r="I95" s="209"/>
      <c r="J95" s="377"/>
      <c r="K95" s="294">
        <f>F95-H95</f>
        <v>13</v>
      </c>
      <c r="L95" s="295">
        <v>50</v>
      </c>
      <c r="M95" s="367"/>
      <c r="N95" s="225">
        <v>40</v>
      </c>
      <c r="O95" s="365"/>
      <c r="P95" s="369"/>
      <c r="Q95" s="264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358">
        <v>23</v>
      </c>
      <c r="B96" s="360">
        <v>45341</v>
      </c>
      <c r="C96" s="265"/>
      <c r="D96" s="265" t="s">
        <v>1083</v>
      </c>
      <c r="E96" s="211" t="s">
        <v>868</v>
      </c>
      <c r="F96" s="211" t="s">
        <v>1085</v>
      </c>
      <c r="G96" s="211"/>
      <c r="H96" s="211"/>
      <c r="I96" s="213"/>
      <c r="J96" s="362" t="s">
        <v>579</v>
      </c>
      <c r="K96" s="211"/>
      <c r="L96" s="215"/>
      <c r="M96" s="274"/>
      <c r="N96" s="211"/>
      <c r="O96" s="213"/>
      <c r="P96" s="360"/>
      <c r="Q96" s="264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359"/>
      <c r="B97" s="361"/>
      <c r="C97" s="265"/>
      <c r="D97" s="265" t="s">
        <v>1084</v>
      </c>
      <c r="E97" s="211" t="s">
        <v>868</v>
      </c>
      <c r="F97" s="211" t="s">
        <v>1086</v>
      </c>
      <c r="G97" s="211"/>
      <c r="H97" s="211"/>
      <c r="I97" s="213"/>
      <c r="J97" s="363"/>
      <c r="K97" s="211"/>
      <c r="L97" s="215"/>
      <c r="M97" s="274"/>
      <c r="N97" s="211"/>
      <c r="O97" s="213"/>
      <c r="P97" s="361"/>
      <c r="Q97" s="264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214">
        <v>24</v>
      </c>
      <c r="B98" s="268">
        <v>45341</v>
      </c>
      <c r="C98" s="242"/>
      <c r="D98" s="242" t="s">
        <v>895</v>
      </c>
      <c r="E98" s="214" t="s">
        <v>868</v>
      </c>
      <c r="F98" s="214">
        <v>98</v>
      </c>
      <c r="G98" s="214">
        <v>130</v>
      </c>
      <c r="H98" s="214">
        <v>77</v>
      </c>
      <c r="I98" s="209">
        <v>50</v>
      </c>
      <c r="J98" s="343" t="s">
        <v>599</v>
      </c>
      <c r="K98" s="344">
        <f>F98-H98</f>
        <v>21</v>
      </c>
      <c r="L98" s="345">
        <v>50</v>
      </c>
      <c r="M98" s="331">
        <f t="shared" ref="M98" si="39">(K98*N98)-L98</f>
        <v>1000</v>
      </c>
      <c r="N98" s="344">
        <v>50</v>
      </c>
      <c r="O98" s="332" t="s">
        <v>581</v>
      </c>
      <c r="P98" s="334">
        <v>45341</v>
      </c>
      <c r="Q98" s="264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358">
        <v>25</v>
      </c>
      <c r="B99" s="360">
        <v>45341</v>
      </c>
      <c r="C99" s="265"/>
      <c r="D99" s="265" t="s">
        <v>1095</v>
      </c>
      <c r="E99" s="211" t="s">
        <v>868</v>
      </c>
      <c r="F99" s="211" t="s">
        <v>1098</v>
      </c>
      <c r="G99" s="211"/>
      <c r="H99" s="211"/>
      <c r="I99" s="213"/>
      <c r="J99" s="362" t="s">
        <v>579</v>
      </c>
      <c r="K99" s="211"/>
      <c r="L99" s="215"/>
      <c r="M99" s="274"/>
      <c r="N99" s="211"/>
      <c r="O99" s="362"/>
      <c r="P99" s="360"/>
      <c r="Q99" s="264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359"/>
      <c r="B100" s="361"/>
      <c r="C100" s="265"/>
      <c r="D100" s="265" t="s">
        <v>1096</v>
      </c>
      <c r="E100" s="211" t="s">
        <v>868</v>
      </c>
      <c r="F100" s="211" t="s">
        <v>1097</v>
      </c>
      <c r="G100" s="211"/>
      <c r="H100" s="211"/>
      <c r="I100" s="213"/>
      <c r="J100" s="363"/>
      <c r="K100" s="211"/>
      <c r="L100" s="215"/>
      <c r="M100" s="274"/>
      <c r="N100" s="211"/>
      <c r="O100" s="363"/>
      <c r="P100" s="361"/>
      <c r="Q100" s="264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211"/>
      <c r="B101" s="271"/>
      <c r="C101" s="265"/>
      <c r="D101" s="265"/>
      <c r="E101" s="211"/>
      <c r="F101" s="211"/>
      <c r="G101" s="211"/>
      <c r="H101" s="211"/>
      <c r="I101" s="213"/>
      <c r="J101" s="213"/>
      <c r="K101" s="211"/>
      <c r="L101" s="215"/>
      <c r="M101" s="274"/>
      <c r="N101" s="211"/>
      <c r="O101" s="213"/>
      <c r="P101" s="271"/>
      <c r="Q101" s="264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211"/>
      <c r="B102" s="271"/>
      <c r="C102" s="265"/>
      <c r="D102" s="265"/>
      <c r="E102" s="211"/>
      <c r="F102" s="211"/>
      <c r="G102" s="211"/>
      <c r="H102" s="211"/>
      <c r="I102" s="213"/>
      <c r="J102" s="213"/>
      <c r="K102" s="211"/>
      <c r="L102" s="273"/>
      <c r="M102" s="274"/>
      <c r="N102" s="211"/>
      <c r="O102" s="213"/>
      <c r="P102" s="271"/>
      <c r="Q102" s="264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38.25" customHeight="1">
      <c r="A103" s="93" t="s">
        <v>602</v>
      </c>
      <c r="B103" s="148"/>
      <c r="C103" s="148"/>
      <c r="D103" s="149"/>
      <c r="E103" s="129"/>
      <c r="F103" s="6"/>
      <c r="G103" s="6"/>
      <c r="H103" s="130"/>
      <c r="I103" s="150"/>
      <c r="J103" s="1"/>
      <c r="K103" s="6"/>
      <c r="L103" s="6"/>
      <c r="M103" s="6"/>
      <c r="N103" s="1"/>
      <c r="O103" s="1"/>
      <c r="R103" s="1"/>
      <c r="S103" s="6"/>
      <c r="T103" s="1"/>
      <c r="U103" s="1"/>
      <c r="V103" s="1"/>
      <c r="W103" s="1"/>
      <c r="X103" s="1"/>
      <c r="Y103" s="6"/>
      <c r="Z103" s="1"/>
      <c r="AA103" s="1"/>
      <c r="AB103" s="1"/>
      <c r="AC103" s="1"/>
      <c r="AD103" s="1"/>
      <c r="AE103" s="6"/>
      <c r="AF103" s="1"/>
      <c r="AG103" s="1"/>
      <c r="AH103" s="1"/>
      <c r="AI103" s="1"/>
      <c r="AJ103" s="1"/>
      <c r="AK103" s="6"/>
      <c r="AL103" s="1"/>
    </row>
    <row r="104" spans="1:39" ht="38.25">
      <c r="A104" s="94" t="s">
        <v>16</v>
      </c>
      <c r="B104" s="95" t="s">
        <v>553</v>
      </c>
      <c r="C104" s="95"/>
      <c r="D104" s="96" t="s">
        <v>565</v>
      </c>
      <c r="E104" s="95" t="s">
        <v>566</v>
      </c>
      <c r="F104" s="95" t="s">
        <v>567</v>
      </c>
      <c r="G104" s="95" t="s">
        <v>568</v>
      </c>
      <c r="H104" s="95" t="s">
        <v>569</v>
      </c>
      <c r="I104" s="95" t="s">
        <v>570</v>
      </c>
      <c r="J104" s="94" t="s">
        <v>571</v>
      </c>
      <c r="K104" s="133" t="s">
        <v>589</v>
      </c>
      <c r="L104" s="134" t="s">
        <v>573</v>
      </c>
      <c r="M104" s="97" t="s">
        <v>574</v>
      </c>
      <c r="N104" s="95" t="s">
        <v>575</v>
      </c>
      <c r="O104" s="96" t="s">
        <v>576</v>
      </c>
      <c r="P104" s="222" t="s">
        <v>577</v>
      </c>
      <c r="Q104" s="224" t="s">
        <v>857</v>
      </c>
      <c r="R104" s="37"/>
      <c r="S104" s="6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</row>
    <row r="105" spans="1:39" ht="14.25" customHeight="1">
      <c r="A105" s="316">
        <v>1</v>
      </c>
      <c r="B105" s="317">
        <v>45252</v>
      </c>
      <c r="C105" s="318"/>
      <c r="D105" s="318" t="s">
        <v>364</v>
      </c>
      <c r="E105" s="316" t="s">
        <v>578</v>
      </c>
      <c r="F105" s="316">
        <v>2715</v>
      </c>
      <c r="G105" s="316">
        <v>2480</v>
      </c>
      <c r="H105" s="316">
        <v>2975</v>
      </c>
      <c r="I105" s="316" t="s">
        <v>865</v>
      </c>
      <c r="J105" s="289" t="s">
        <v>928</v>
      </c>
      <c r="K105" s="289">
        <f>H105-F105</f>
        <v>260</v>
      </c>
      <c r="L105" s="290">
        <f>(F105*-0.3)/100</f>
        <v>-8.1449999999999996</v>
      </c>
      <c r="M105" s="291">
        <f t="shared" ref="M105:M106" si="40">(K105+L105)/F105</f>
        <v>9.2764272559852673E-2</v>
      </c>
      <c r="N105" s="289" t="s">
        <v>581</v>
      </c>
      <c r="O105" s="292">
        <v>45328</v>
      </c>
      <c r="P105" s="292"/>
      <c r="Q105" s="212"/>
      <c r="R105" s="37"/>
      <c r="S105" s="37" t="s">
        <v>580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</row>
    <row r="106" spans="1:39" ht="14.25" customHeight="1">
      <c r="A106" s="336">
        <v>2</v>
      </c>
      <c r="B106" s="337">
        <v>45261</v>
      </c>
      <c r="C106" s="338"/>
      <c r="D106" s="338" t="s">
        <v>402</v>
      </c>
      <c r="E106" s="336" t="s">
        <v>578</v>
      </c>
      <c r="F106" s="336">
        <v>522.5</v>
      </c>
      <c r="G106" s="336">
        <v>477</v>
      </c>
      <c r="H106" s="336">
        <v>525.5</v>
      </c>
      <c r="I106" s="336" t="s">
        <v>867</v>
      </c>
      <c r="J106" s="339" t="s">
        <v>1014</v>
      </c>
      <c r="K106" s="339">
        <f>H106-F106</f>
        <v>3</v>
      </c>
      <c r="L106" s="340">
        <f>(F106*-0.3)/100</f>
        <v>-1.5674999999999999</v>
      </c>
      <c r="M106" s="341">
        <f t="shared" si="40"/>
        <v>2.7416267942583735E-3</v>
      </c>
      <c r="N106" s="339" t="s">
        <v>598</v>
      </c>
      <c r="O106" s="342">
        <v>45338</v>
      </c>
      <c r="P106" s="342"/>
      <c r="Q106" s="212"/>
      <c r="R106" s="37"/>
      <c r="S106" s="37" t="s">
        <v>580</v>
      </c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</row>
    <row r="107" spans="1:39" ht="14.25" customHeight="1">
      <c r="A107" s="316">
        <v>3</v>
      </c>
      <c r="B107" s="317">
        <v>45271</v>
      </c>
      <c r="C107" s="318"/>
      <c r="D107" s="318" t="s">
        <v>440</v>
      </c>
      <c r="E107" s="316" t="s">
        <v>578</v>
      </c>
      <c r="F107" s="316">
        <v>465</v>
      </c>
      <c r="G107" s="316">
        <v>390</v>
      </c>
      <c r="H107" s="316">
        <v>517.5</v>
      </c>
      <c r="I107" s="316" t="s">
        <v>870</v>
      </c>
      <c r="J107" s="289" t="s">
        <v>924</v>
      </c>
      <c r="K107" s="289">
        <f>H107-F107</f>
        <v>52.5</v>
      </c>
      <c r="L107" s="290">
        <f>(F107*-0.3)/100</f>
        <v>-1.395</v>
      </c>
      <c r="M107" s="291">
        <f t="shared" ref="M107" si="41">(K107+L107)/F107</f>
        <v>0.10990322580645161</v>
      </c>
      <c r="N107" s="289" t="s">
        <v>581</v>
      </c>
      <c r="O107" s="292">
        <v>45328</v>
      </c>
      <c r="P107" s="292"/>
      <c r="Q107" s="212"/>
      <c r="R107" s="37"/>
      <c r="S107" s="37" t="s">
        <v>580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</row>
    <row r="108" spans="1:39" ht="14.25" customHeight="1">
      <c r="A108" s="98">
        <v>4</v>
      </c>
      <c r="B108" s="99">
        <v>45336</v>
      </c>
      <c r="C108" s="143"/>
      <c r="D108" s="143" t="s">
        <v>989</v>
      </c>
      <c r="E108" s="98" t="s">
        <v>578</v>
      </c>
      <c r="F108" s="98" t="s">
        <v>987</v>
      </c>
      <c r="G108" s="98">
        <v>818</v>
      </c>
      <c r="H108" s="98"/>
      <c r="I108" s="98" t="s">
        <v>988</v>
      </c>
      <c r="J108" s="100" t="s">
        <v>579</v>
      </c>
      <c r="K108" s="100"/>
      <c r="L108" s="275"/>
      <c r="M108" s="219"/>
      <c r="N108" s="213"/>
      <c r="O108" s="220"/>
      <c r="P108" s="212"/>
      <c r="Q108" s="212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</row>
    <row r="109" spans="1:39" ht="12.75" customHeight="1">
      <c r="A109" s="98"/>
      <c r="B109" s="99"/>
      <c r="C109" s="143"/>
      <c r="D109" s="143"/>
      <c r="E109" s="98"/>
      <c r="F109" s="98"/>
      <c r="G109" s="98"/>
      <c r="H109" s="98"/>
      <c r="I109" s="98"/>
      <c r="J109" s="100"/>
      <c r="K109" s="100"/>
      <c r="L109" s="275"/>
      <c r="M109" s="276"/>
      <c r="N109" s="213"/>
      <c r="O109" s="213"/>
      <c r="P109" s="212"/>
      <c r="Q109" s="212"/>
      <c r="S109" s="6"/>
      <c r="T109" s="1"/>
      <c r="U109" s="1"/>
      <c r="V109" s="1"/>
      <c r="W109" s="1"/>
      <c r="X109" s="1"/>
      <c r="Y109" s="1"/>
      <c r="Z109" s="1"/>
    </row>
    <row r="110" spans="1:39" ht="12.75" customHeight="1">
      <c r="A110" s="115" t="s">
        <v>582</v>
      </c>
      <c r="B110" s="115"/>
      <c r="C110" s="115"/>
      <c r="D110" s="115"/>
      <c r="E110" s="37"/>
      <c r="F110" s="122" t="s">
        <v>584</v>
      </c>
      <c r="G110" s="55"/>
      <c r="H110" s="55"/>
      <c r="I110" s="55"/>
      <c r="J110" s="6"/>
      <c r="K110" s="135"/>
      <c r="L110" s="136"/>
      <c r="M110" s="6"/>
      <c r="N110" s="105"/>
      <c r="O110" s="151"/>
      <c r="P110" s="1"/>
      <c r="Q110" s="23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21" t="s">
        <v>583</v>
      </c>
      <c r="B111" s="115"/>
      <c r="C111" s="115"/>
      <c r="D111" s="115"/>
      <c r="E111" s="6"/>
      <c r="F111" s="122" t="s">
        <v>587</v>
      </c>
      <c r="G111" s="6"/>
      <c r="H111" s="6" t="s">
        <v>604</v>
      </c>
      <c r="I111" s="6"/>
      <c r="J111" s="1"/>
      <c r="K111" s="6"/>
      <c r="L111" s="6"/>
      <c r="M111" s="6"/>
      <c r="N111" s="1"/>
      <c r="O111" s="1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21"/>
      <c r="B112" s="115"/>
      <c r="C112" s="115"/>
      <c r="D112" s="115"/>
      <c r="E112" s="6"/>
      <c r="F112" s="122"/>
      <c r="G112" s="6"/>
      <c r="H112" s="6"/>
      <c r="I112" s="6"/>
      <c r="J112" s="1"/>
      <c r="K112" s="6"/>
      <c r="L112" s="6"/>
      <c r="M112" s="6"/>
      <c r="N112" s="1"/>
      <c r="O112" s="1"/>
      <c r="R112" s="1"/>
      <c r="S112" s="55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21"/>
      <c r="B113" s="115"/>
      <c r="C113" s="115"/>
      <c r="D113" s="115"/>
      <c r="E113" s="6"/>
      <c r="F113" s="122"/>
      <c r="G113" s="55"/>
      <c r="H113" s="37"/>
      <c r="I113" s="55"/>
      <c r="J113" s="6"/>
      <c r="K113" s="135"/>
      <c r="L113" s="136"/>
      <c r="M113" s="6"/>
      <c r="N113" s="105"/>
      <c r="O113" s="137"/>
      <c r="P113" s="1"/>
      <c r="Q113" s="23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21"/>
      <c r="B114" s="115"/>
      <c r="C114" s="115"/>
      <c r="D114" s="115"/>
      <c r="E114" s="6"/>
      <c r="F114" s="122"/>
      <c r="G114" s="55"/>
      <c r="H114" s="37"/>
      <c r="I114" s="55"/>
      <c r="J114" s="6"/>
      <c r="K114" s="135"/>
      <c r="L114" s="136"/>
      <c r="M114" s="6"/>
      <c r="N114" s="105"/>
      <c r="O114" s="137"/>
      <c r="P114" s="1"/>
      <c r="Q114" s="23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21"/>
      <c r="B115" s="115"/>
      <c r="C115" s="115"/>
      <c r="D115" s="115"/>
      <c r="E115" s="6"/>
      <c r="F115" s="122"/>
      <c r="G115" s="55"/>
      <c r="H115" s="37"/>
      <c r="I115" s="55"/>
      <c r="J115" s="6"/>
      <c r="K115" s="135"/>
      <c r="L115" s="136"/>
      <c r="M115" s="6"/>
      <c r="N115" s="105"/>
      <c r="O115" s="137"/>
      <c r="P115" s="1"/>
      <c r="Q115" s="23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21"/>
      <c r="B116" s="115"/>
      <c r="C116" s="115"/>
      <c r="D116" s="115"/>
      <c r="E116" s="6"/>
      <c r="F116" s="122"/>
      <c r="G116" s="55"/>
      <c r="H116" s="37"/>
      <c r="I116" s="55"/>
      <c r="J116" s="6"/>
      <c r="K116" s="135"/>
      <c r="L116" s="136"/>
      <c r="M116" s="6"/>
      <c r="N116" s="105"/>
      <c r="O116" s="137"/>
      <c r="P116" s="1"/>
      <c r="Q116" s="23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21"/>
      <c r="B117" s="115"/>
      <c r="C117" s="115"/>
      <c r="D117" s="115"/>
      <c r="E117" s="6"/>
      <c r="F117" s="122"/>
      <c r="G117" s="55"/>
      <c r="H117" s="37"/>
      <c r="I117" s="55"/>
      <c r="J117" s="6"/>
      <c r="K117" s="135"/>
      <c r="L117" s="136"/>
      <c r="M117" s="6"/>
      <c r="N117" s="105"/>
      <c r="O117" s="137"/>
      <c r="P117" s="1"/>
      <c r="Q117" s="23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21"/>
      <c r="B118" s="115"/>
      <c r="C118" s="115"/>
      <c r="D118" s="115"/>
      <c r="E118" s="6"/>
      <c r="F118" s="122"/>
      <c r="G118" s="55"/>
      <c r="H118" s="37"/>
      <c r="I118" s="55"/>
      <c r="J118" s="6"/>
      <c r="K118" s="135"/>
      <c r="L118" s="136"/>
      <c r="M118" s="6"/>
      <c r="N118" s="105"/>
      <c r="O118" s="137"/>
      <c r="P118" s="1"/>
      <c r="Q118" s="23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55"/>
      <c r="B119" s="104"/>
      <c r="C119" s="104"/>
      <c r="D119" s="37"/>
      <c r="E119" s="55"/>
      <c r="F119" s="55"/>
      <c r="G119" s="55"/>
      <c r="H119" s="37"/>
      <c r="I119" s="55"/>
      <c r="J119" s="6"/>
      <c r="K119" s="135"/>
      <c r="L119" s="136"/>
      <c r="M119" s="6"/>
      <c r="N119" s="105"/>
      <c r="O119" s="137"/>
      <c r="P119" s="1"/>
      <c r="Q119" s="23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38.25" customHeight="1">
      <c r="A120" s="37"/>
      <c r="B120" s="152" t="s">
        <v>605</v>
      </c>
      <c r="C120" s="152"/>
      <c r="D120" s="152"/>
      <c r="E120" s="152"/>
      <c r="F120" s="6"/>
      <c r="G120" s="6"/>
      <c r="H120" s="131"/>
      <c r="I120" s="6"/>
      <c r="J120" s="131"/>
      <c r="K120" s="132"/>
      <c r="L120" s="6"/>
      <c r="M120" s="6"/>
      <c r="N120" s="1"/>
      <c r="O120" s="1"/>
      <c r="P120" s="1"/>
      <c r="Q120" s="23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94" t="s">
        <v>16</v>
      </c>
      <c r="B121" s="95" t="s">
        <v>553</v>
      </c>
      <c r="C121" s="95"/>
      <c r="D121" s="96" t="s">
        <v>565</v>
      </c>
      <c r="E121" s="95" t="s">
        <v>566</v>
      </c>
      <c r="F121" s="95" t="s">
        <v>567</v>
      </c>
      <c r="G121" s="95" t="s">
        <v>606</v>
      </c>
      <c r="H121" s="95" t="s">
        <v>607</v>
      </c>
      <c r="I121" s="95" t="s">
        <v>570</v>
      </c>
      <c r="J121" s="153" t="s">
        <v>571</v>
      </c>
      <c r="K121" s="95" t="s">
        <v>572</v>
      </c>
      <c r="L121" s="95" t="s">
        <v>608</v>
      </c>
      <c r="M121" s="95" t="s">
        <v>575</v>
      </c>
      <c r="N121" s="96" t="s">
        <v>576</v>
      </c>
      <c r="O121" s="1"/>
      <c r="P121" s="1"/>
      <c r="Q121" s="23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1</v>
      </c>
      <c r="B122" s="155">
        <v>41579</v>
      </c>
      <c r="C122" s="155"/>
      <c r="D122" s="156" t="s">
        <v>609</v>
      </c>
      <c r="E122" s="157" t="s">
        <v>578</v>
      </c>
      <c r="F122" s="158">
        <v>82</v>
      </c>
      <c r="G122" s="157" t="s">
        <v>610</v>
      </c>
      <c r="H122" s="157">
        <v>100</v>
      </c>
      <c r="I122" s="159">
        <v>100</v>
      </c>
      <c r="J122" s="160" t="s">
        <v>611</v>
      </c>
      <c r="K122" s="161">
        <f t="shared" ref="K122:K174" si="42">H122-F122</f>
        <v>18</v>
      </c>
      <c r="L122" s="162">
        <f t="shared" ref="L122:L174" si="43">K122/F122</f>
        <v>0.21951219512195122</v>
      </c>
      <c r="M122" s="157" t="s">
        <v>581</v>
      </c>
      <c r="N122" s="163">
        <v>42657</v>
      </c>
      <c r="O122" s="1"/>
      <c r="P122" s="1"/>
      <c r="Q122" s="23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2</v>
      </c>
      <c r="B123" s="155">
        <v>41794</v>
      </c>
      <c r="C123" s="155"/>
      <c r="D123" s="156" t="s">
        <v>612</v>
      </c>
      <c r="E123" s="157" t="s">
        <v>590</v>
      </c>
      <c r="F123" s="158">
        <v>257</v>
      </c>
      <c r="G123" s="157" t="s">
        <v>610</v>
      </c>
      <c r="H123" s="157">
        <v>300</v>
      </c>
      <c r="I123" s="159">
        <v>300</v>
      </c>
      <c r="J123" s="160" t="s">
        <v>611</v>
      </c>
      <c r="K123" s="161">
        <f t="shared" si="42"/>
        <v>43</v>
      </c>
      <c r="L123" s="162">
        <f t="shared" si="43"/>
        <v>0.16731517509727625</v>
      </c>
      <c r="M123" s="157" t="s">
        <v>581</v>
      </c>
      <c r="N123" s="163">
        <v>41822</v>
      </c>
      <c r="O123" s="1"/>
      <c r="P123" s="1"/>
      <c r="Q123" s="23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</v>
      </c>
      <c r="B124" s="155">
        <v>41828</v>
      </c>
      <c r="C124" s="155"/>
      <c r="D124" s="156" t="s">
        <v>613</v>
      </c>
      <c r="E124" s="157" t="s">
        <v>590</v>
      </c>
      <c r="F124" s="158">
        <v>393</v>
      </c>
      <c r="G124" s="157" t="s">
        <v>610</v>
      </c>
      <c r="H124" s="157">
        <v>468</v>
      </c>
      <c r="I124" s="159">
        <v>468</v>
      </c>
      <c r="J124" s="160" t="s">
        <v>611</v>
      </c>
      <c r="K124" s="161">
        <f t="shared" si="42"/>
        <v>75</v>
      </c>
      <c r="L124" s="162">
        <f t="shared" si="43"/>
        <v>0.19083969465648856</v>
      </c>
      <c r="M124" s="157" t="s">
        <v>581</v>
      </c>
      <c r="N124" s="163">
        <v>41863</v>
      </c>
      <c r="O124" s="1"/>
      <c r="P124" s="1"/>
      <c r="Q124" s="23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4</v>
      </c>
      <c r="B125" s="155">
        <v>41857</v>
      </c>
      <c r="C125" s="155"/>
      <c r="D125" s="156" t="s">
        <v>614</v>
      </c>
      <c r="E125" s="157" t="s">
        <v>590</v>
      </c>
      <c r="F125" s="158">
        <v>205</v>
      </c>
      <c r="G125" s="157" t="s">
        <v>610</v>
      </c>
      <c r="H125" s="157">
        <v>275</v>
      </c>
      <c r="I125" s="159">
        <v>250</v>
      </c>
      <c r="J125" s="160" t="s">
        <v>611</v>
      </c>
      <c r="K125" s="161">
        <f t="shared" si="42"/>
        <v>70</v>
      </c>
      <c r="L125" s="162">
        <f t="shared" si="43"/>
        <v>0.34146341463414637</v>
      </c>
      <c r="M125" s="157" t="s">
        <v>581</v>
      </c>
      <c r="N125" s="163">
        <v>41962</v>
      </c>
      <c r="O125" s="1"/>
      <c r="P125" s="1"/>
      <c r="Q125" s="23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</v>
      </c>
      <c r="B126" s="155">
        <v>41886</v>
      </c>
      <c r="C126" s="155"/>
      <c r="D126" s="156" t="s">
        <v>615</v>
      </c>
      <c r="E126" s="157" t="s">
        <v>590</v>
      </c>
      <c r="F126" s="158">
        <v>162</v>
      </c>
      <c r="G126" s="157" t="s">
        <v>610</v>
      </c>
      <c r="H126" s="157">
        <v>190</v>
      </c>
      <c r="I126" s="159">
        <v>190</v>
      </c>
      <c r="J126" s="160" t="s">
        <v>611</v>
      </c>
      <c r="K126" s="161">
        <f t="shared" si="42"/>
        <v>28</v>
      </c>
      <c r="L126" s="162">
        <f t="shared" si="43"/>
        <v>0.1728395061728395</v>
      </c>
      <c r="M126" s="157" t="s">
        <v>581</v>
      </c>
      <c r="N126" s="163">
        <v>42006</v>
      </c>
      <c r="O126" s="1"/>
      <c r="P126" s="1"/>
      <c r="Q126" s="23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6</v>
      </c>
      <c r="B127" s="155">
        <v>41886</v>
      </c>
      <c r="C127" s="155"/>
      <c r="D127" s="156" t="s">
        <v>616</v>
      </c>
      <c r="E127" s="157" t="s">
        <v>590</v>
      </c>
      <c r="F127" s="158">
        <v>75</v>
      </c>
      <c r="G127" s="157" t="s">
        <v>610</v>
      </c>
      <c r="H127" s="157">
        <v>91.5</v>
      </c>
      <c r="I127" s="159" t="s">
        <v>603</v>
      </c>
      <c r="J127" s="160" t="s">
        <v>617</v>
      </c>
      <c r="K127" s="161">
        <f t="shared" si="42"/>
        <v>16.5</v>
      </c>
      <c r="L127" s="162">
        <f t="shared" si="43"/>
        <v>0.22</v>
      </c>
      <c r="M127" s="157" t="s">
        <v>581</v>
      </c>
      <c r="N127" s="163">
        <v>41954</v>
      </c>
      <c r="O127" s="1"/>
      <c r="P127" s="1"/>
      <c r="Q127" s="23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7</v>
      </c>
      <c r="B128" s="155">
        <v>41913</v>
      </c>
      <c r="C128" s="155"/>
      <c r="D128" s="156" t="s">
        <v>618</v>
      </c>
      <c r="E128" s="157" t="s">
        <v>590</v>
      </c>
      <c r="F128" s="158">
        <v>850</v>
      </c>
      <c r="G128" s="157" t="s">
        <v>610</v>
      </c>
      <c r="H128" s="157">
        <v>982.5</v>
      </c>
      <c r="I128" s="159">
        <v>1050</v>
      </c>
      <c r="J128" s="160" t="s">
        <v>619</v>
      </c>
      <c r="K128" s="161">
        <f t="shared" si="42"/>
        <v>132.5</v>
      </c>
      <c r="L128" s="162">
        <f t="shared" si="43"/>
        <v>0.15588235294117647</v>
      </c>
      <c r="M128" s="157" t="s">
        <v>581</v>
      </c>
      <c r="N128" s="163">
        <v>42039</v>
      </c>
      <c r="O128" s="1"/>
      <c r="P128" s="1"/>
      <c r="Q128" s="23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8</v>
      </c>
      <c r="B129" s="155">
        <v>41913</v>
      </c>
      <c r="C129" s="155"/>
      <c r="D129" s="156" t="s">
        <v>620</v>
      </c>
      <c r="E129" s="157" t="s">
        <v>590</v>
      </c>
      <c r="F129" s="158">
        <v>475</v>
      </c>
      <c r="G129" s="157" t="s">
        <v>610</v>
      </c>
      <c r="H129" s="157">
        <v>515</v>
      </c>
      <c r="I129" s="159">
        <v>600</v>
      </c>
      <c r="J129" s="160" t="s">
        <v>621</v>
      </c>
      <c r="K129" s="161">
        <f t="shared" si="42"/>
        <v>40</v>
      </c>
      <c r="L129" s="162">
        <f t="shared" si="43"/>
        <v>8.4210526315789472E-2</v>
      </c>
      <c r="M129" s="157" t="s">
        <v>581</v>
      </c>
      <c r="N129" s="163">
        <v>41939</v>
      </c>
      <c r="O129" s="1"/>
      <c r="P129" s="1"/>
      <c r="Q129" s="23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9</v>
      </c>
      <c r="B130" s="155">
        <v>41913</v>
      </c>
      <c r="C130" s="155"/>
      <c r="D130" s="156" t="s">
        <v>622</v>
      </c>
      <c r="E130" s="157" t="s">
        <v>590</v>
      </c>
      <c r="F130" s="158">
        <v>86</v>
      </c>
      <c r="G130" s="157" t="s">
        <v>610</v>
      </c>
      <c r="H130" s="157">
        <v>99</v>
      </c>
      <c r="I130" s="159">
        <v>140</v>
      </c>
      <c r="J130" s="160" t="s">
        <v>623</v>
      </c>
      <c r="K130" s="161">
        <f t="shared" si="42"/>
        <v>13</v>
      </c>
      <c r="L130" s="162">
        <f t="shared" si="43"/>
        <v>0.15116279069767441</v>
      </c>
      <c r="M130" s="157" t="s">
        <v>581</v>
      </c>
      <c r="N130" s="163">
        <v>41939</v>
      </c>
      <c r="O130" s="1"/>
      <c r="P130" s="1"/>
      <c r="Q130" s="23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10</v>
      </c>
      <c r="B131" s="155">
        <v>41926</v>
      </c>
      <c r="C131" s="155"/>
      <c r="D131" s="156" t="s">
        <v>624</v>
      </c>
      <c r="E131" s="157" t="s">
        <v>590</v>
      </c>
      <c r="F131" s="158">
        <v>496.6</v>
      </c>
      <c r="G131" s="157" t="s">
        <v>610</v>
      </c>
      <c r="H131" s="157">
        <v>621</v>
      </c>
      <c r="I131" s="159">
        <v>580</v>
      </c>
      <c r="J131" s="160" t="s">
        <v>611</v>
      </c>
      <c r="K131" s="161">
        <f t="shared" si="42"/>
        <v>124.39999999999998</v>
      </c>
      <c r="L131" s="162">
        <f t="shared" si="43"/>
        <v>0.25050342327829234</v>
      </c>
      <c r="M131" s="157" t="s">
        <v>581</v>
      </c>
      <c r="N131" s="163">
        <v>42605</v>
      </c>
      <c r="O131" s="1"/>
      <c r="P131" s="1"/>
      <c r="Q131" s="23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11</v>
      </c>
      <c r="B132" s="155">
        <v>41926</v>
      </c>
      <c r="C132" s="155"/>
      <c r="D132" s="156" t="s">
        <v>625</v>
      </c>
      <c r="E132" s="157" t="s">
        <v>590</v>
      </c>
      <c r="F132" s="158">
        <v>2481.9</v>
      </c>
      <c r="G132" s="157" t="s">
        <v>610</v>
      </c>
      <c r="H132" s="157">
        <v>2840</v>
      </c>
      <c r="I132" s="159">
        <v>2870</v>
      </c>
      <c r="J132" s="160" t="s">
        <v>626</v>
      </c>
      <c r="K132" s="161">
        <f t="shared" si="42"/>
        <v>358.09999999999991</v>
      </c>
      <c r="L132" s="162">
        <f t="shared" si="43"/>
        <v>0.14428462065353154</v>
      </c>
      <c r="M132" s="157" t="s">
        <v>581</v>
      </c>
      <c r="N132" s="163">
        <v>42017</v>
      </c>
      <c r="O132" s="1"/>
      <c r="P132" s="1"/>
      <c r="Q132" s="23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12</v>
      </c>
      <c r="B133" s="155">
        <v>41928</v>
      </c>
      <c r="C133" s="155"/>
      <c r="D133" s="156" t="s">
        <v>627</v>
      </c>
      <c r="E133" s="157" t="s">
        <v>590</v>
      </c>
      <c r="F133" s="158">
        <v>84.5</v>
      </c>
      <c r="G133" s="157" t="s">
        <v>610</v>
      </c>
      <c r="H133" s="157">
        <v>93</v>
      </c>
      <c r="I133" s="159">
        <v>110</v>
      </c>
      <c r="J133" s="160" t="s">
        <v>628</v>
      </c>
      <c r="K133" s="161">
        <f t="shared" si="42"/>
        <v>8.5</v>
      </c>
      <c r="L133" s="162">
        <f t="shared" si="43"/>
        <v>0.10059171597633136</v>
      </c>
      <c r="M133" s="157" t="s">
        <v>581</v>
      </c>
      <c r="N133" s="163">
        <v>41939</v>
      </c>
      <c r="O133" s="1"/>
      <c r="P133" s="1"/>
      <c r="Q133" s="23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13</v>
      </c>
      <c r="B134" s="155">
        <v>41928</v>
      </c>
      <c r="C134" s="155"/>
      <c r="D134" s="156" t="s">
        <v>629</v>
      </c>
      <c r="E134" s="157" t="s">
        <v>590</v>
      </c>
      <c r="F134" s="158">
        <v>401</v>
      </c>
      <c r="G134" s="157" t="s">
        <v>610</v>
      </c>
      <c r="H134" s="157">
        <v>428</v>
      </c>
      <c r="I134" s="159">
        <v>450</v>
      </c>
      <c r="J134" s="160" t="s">
        <v>630</v>
      </c>
      <c r="K134" s="161">
        <f t="shared" si="42"/>
        <v>27</v>
      </c>
      <c r="L134" s="162">
        <f t="shared" si="43"/>
        <v>6.7331670822942641E-2</v>
      </c>
      <c r="M134" s="157" t="s">
        <v>581</v>
      </c>
      <c r="N134" s="163">
        <v>42020</v>
      </c>
      <c r="O134" s="1"/>
      <c r="P134" s="1"/>
      <c r="Q134" s="23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14</v>
      </c>
      <c r="B135" s="155">
        <v>41928</v>
      </c>
      <c r="C135" s="155"/>
      <c r="D135" s="156" t="s">
        <v>631</v>
      </c>
      <c r="E135" s="157" t="s">
        <v>590</v>
      </c>
      <c r="F135" s="158">
        <v>101</v>
      </c>
      <c r="G135" s="157" t="s">
        <v>610</v>
      </c>
      <c r="H135" s="157">
        <v>112</v>
      </c>
      <c r="I135" s="159">
        <v>120</v>
      </c>
      <c r="J135" s="160" t="s">
        <v>632</v>
      </c>
      <c r="K135" s="161">
        <f t="shared" si="42"/>
        <v>11</v>
      </c>
      <c r="L135" s="162">
        <f t="shared" si="43"/>
        <v>0.10891089108910891</v>
      </c>
      <c r="M135" s="157" t="s">
        <v>581</v>
      </c>
      <c r="N135" s="163">
        <v>41939</v>
      </c>
      <c r="O135" s="1"/>
      <c r="P135" s="1"/>
      <c r="Q135" s="23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15</v>
      </c>
      <c r="B136" s="155">
        <v>41954</v>
      </c>
      <c r="C136" s="155"/>
      <c r="D136" s="156" t="s">
        <v>633</v>
      </c>
      <c r="E136" s="157" t="s">
        <v>590</v>
      </c>
      <c r="F136" s="158">
        <v>59</v>
      </c>
      <c r="G136" s="157" t="s">
        <v>610</v>
      </c>
      <c r="H136" s="157">
        <v>76</v>
      </c>
      <c r="I136" s="159">
        <v>76</v>
      </c>
      <c r="J136" s="160" t="s">
        <v>611</v>
      </c>
      <c r="K136" s="161">
        <f t="shared" si="42"/>
        <v>17</v>
      </c>
      <c r="L136" s="162">
        <f t="shared" si="43"/>
        <v>0.28813559322033899</v>
      </c>
      <c r="M136" s="157" t="s">
        <v>581</v>
      </c>
      <c r="N136" s="163">
        <v>43032</v>
      </c>
      <c r="O136" s="1"/>
      <c r="P136" s="1"/>
      <c r="Q136" s="23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16</v>
      </c>
      <c r="B137" s="155">
        <v>41954</v>
      </c>
      <c r="C137" s="155"/>
      <c r="D137" s="156" t="s">
        <v>622</v>
      </c>
      <c r="E137" s="157" t="s">
        <v>590</v>
      </c>
      <c r="F137" s="158">
        <v>99</v>
      </c>
      <c r="G137" s="157" t="s">
        <v>610</v>
      </c>
      <c r="H137" s="157">
        <v>120</v>
      </c>
      <c r="I137" s="159">
        <v>120</v>
      </c>
      <c r="J137" s="160" t="s">
        <v>599</v>
      </c>
      <c r="K137" s="161">
        <f t="shared" si="42"/>
        <v>21</v>
      </c>
      <c r="L137" s="162">
        <f t="shared" si="43"/>
        <v>0.21212121212121213</v>
      </c>
      <c r="M137" s="157" t="s">
        <v>581</v>
      </c>
      <c r="N137" s="163">
        <v>41960</v>
      </c>
      <c r="O137" s="1"/>
      <c r="P137" s="1"/>
      <c r="Q137" s="23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17</v>
      </c>
      <c r="B138" s="155">
        <v>41956</v>
      </c>
      <c r="C138" s="155"/>
      <c r="D138" s="156" t="s">
        <v>634</v>
      </c>
      <c r="E138" s="157" t="s">
        <v>590</v>
      </c>
      <c r="F138" s="158">
        <v>22</v>
      </c>
      <c r="G138" s="157" t="s">
        <v>610</v>
      </c>
      <c r="H138" s="157">
        <v>33.549999999999997</v>
      </c>
      <c r="I138" s="159">
        <v>32</v>
      </c>
      <c r="J138" s="160" t="s">
        <v>635</v>
      </c>
      <c r="K138" s="161">
        <f t="shared" si="42"/>
        <v>11.549999999999997</v>
      </c>
      <c r="L138" s="162">
        <f t="shared" si="43"/>
        <v>0.52499999999999991</v>
      </c>
      <c r="M138" s="157" t="s">
        <v>581</v>
      </c>
      <c r="N138" s="163">
        <v>42188</v>
      </c>
      <c r="O138" s="1"/>
      <c r="P138" s="1"/>
      <c r="Q138" s="23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18</v>
      </c>
      <c r="B139" s="155">
        <v>41976</v>
      </c>
      <c r="C139" s="155"/>
      <c r="D139" s="156" t="s">
        <v>636</v>
      </c>
      <c r="E139" s="157" t="s">
        <v>590</v>
      </c>
      <c r="F139" s="158">
        <v>440</v>
      </c>
      <c r="G139" s="157" t="s">
        <v>610</v>
      </c>
      <c r="H139" s="157">
        <v>520</v>
      </c>
      <c r="I139" s="159">
        <v>520</v>
      </c>
      <c r="J139" s="160" t="s">
        <v>637</v>
      </c>
      <c r="K139" s="161">
        <f t="shared" si="42"/>
        <v>80</v>
      </c>
      <c r="L139" s="162">
        <f t="shared" si="43"/>
        <v>0.18181818181818182</v>
      </c>
      <c r="M139" s="157" t="s">
        <v>581</v>
      </c>
      <c r="N139" s="163">
        <v>42208</v>
      </c>
      <c r="O139" s="1"/>
      <c r="P139" s="1"/>
      <c r="Q139" s="23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19</v>
      </c>
      <c r="B140" s="155">
        <v>41976</v>
      </c>
      <c r="C140" s="155"/>
      <c r="D140" s="156" t="s">
        <v>638</v>
      </c>
      <c r="E140" s="157" t="s">
        <v>590</v>
      </c>
      <c r="F140" s="158">
        <v>360</v>
      </c>
      <c r="G140" s="157" t="s">
        <v>610</v>
      </c>
      <c r="H140" s="157">
        <v>427</v>
      </c>
      <c r="I140" s="159">
        <v>425</v>
      </c>
      <c r="J140" s="160" t="s">
        <v>639</v>
      </c>
      <c r="K140" s="161">
        <f t="shared" si="42"/>
        <v>67</v>
      </c>
      <c r="L140" s="162">
        <f t="shared" si="43"/>
        <v>0.18611111111111112</v>
      </c>
      <c r="M140" s="157" t="s">
        <v>581</v>
      </c>
      <c r="N140" s="163">
        <v>42058</v>
      </c>
      <c r="O140" s="1"/>
      <c r="P140" s="1"/>
      <c r="Q140" s="23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20</v>
      </c>
      <c r="B141" s="155">
        <v>42012</v>
      </c>
      <c r="C141" s="155"/>
      <c r="D141" s="156" t="s">
        <v>640</v>
      </c>
      <c r="E141" s="157" t="s">
        <v>590</v>
      </c>
      <c r="F141" s="158">
        <v>360</v>
      </c>
      <c r="G141" s="157" t="s">
        <v>610</v>
      </c>
      <c r="H141" s="157">
        <v>455</v>
      </c>
      <c r="I141" s="159">
        <v>420</v>
      </c>
      <c r="J141" s="160" t="s">
        <v>641</v>
      </c>
      <c r="K141" s="161">
        <f t="shared" si="42"/>
        <v>95</v>
      </c>
      <c r="L141" s="162">
        <f t="shared" si="43"/>
        <v>0.2638888888888889</v>
      </c>
      <c r="M141" s="157" t="s">
        <v>581</v>
      </c>
      <c r="N141" s="163">
        <v>42024</v>
      </c>
      <c r="O141" s="1"/>
      <c r="P141" s="1"/>
      <c r="Q141" s="23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21</v>
      </c>
      <c r="B142" s="155">
        <v>42012</v>
      </c>
      <c r="C142" s="155"/>
      <c r="D142" s="156" t="s">
        <v>642</v>
      </c>
      <c r="E142" s="157" t="s">
        <v>590</v>
      </c>
      <c r="F142" s="158">
        <v>130</v>
      </c>
      <c r="G142" s="157"/>
      <c r="H142" s="157">
        <v>175.5</v>
      </c>
      <c r="I142" s="159">
        <v>165</v>
      </c>
      <c r="J142" s="160" t="s">
        <v>643</v>
      </c>
      <c r="K142" s="161">
        <f t="shared" si="42"/>
        <v>45.5</v>
      </c>
      <c r="L142" s="162">
        <f t="shared" si="43"/>
        <v>0.35</v>
      </c>
      <c r="M142" s="157" t="s">
        <v>581</v>
      </c>
      <c r="N142" s="163">
        <v>43088</v>
      </c>
      <c r="O142" s="1"/>
      <c r="P142" s="1"/>
      <c r="Q142" s="23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22</v>
      </c>
      <c r="B143" s="155">
        <v>42040</v>
      </c>
      <c r="C143" s="155"/>
      <c r="D143" s="156" t="s">
        <v>399</v>
      </c>
      <c r="E143" s="157" t="s">
        <v>578</v>
      </c>
      <c r="F143" s="158">
        <v>98</v>
      </c>
      <c r="G143" s="157"/>
      <c r="H143" s="157">
        <v>120</v>
      </c>
      <c r="I143" s="159">
        <v>120</v>
      </c>
      <c r="J143" s="160" t="s">
        <v>611</v>
      </c>
      <c r="K143" s="161">
        <f t="shared" si="42"/>
        <v>22</v>
      </c>
      <c r="L143" s="162">
        <f t="shared" si="43"/>
        <v>0.22448979591836735</v>
      </c>
      <c r="M143" s="157" t="s">
        <v>581</v>
      </c>
      <c r="N143" s="163">
        <v>42753</v>
      </c>
      <c r="O143" s="1"/>
      <c r="P143" s="1"/>
      <c r="Q143" s="23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23</v>
      </c>
      <c r="B144" s="155">
        <v>42040</v>
      </c>
      <c r="C144" s="155"/>
      <c r="D144" s="156" t="s">
        <v>644</v>
      </c>
      <c r="E144" s="157" t="s">
        <v>578</v>
      </c>
      <c r="F144" s="158">
        <v>196</v>
      </c>
      <c r="G144" s="157"/>
      <c r="H144" s="157">
        <v>262</v>
      </c>
      <c r="I144" s="159">
        <v>255</v>
      </c>
      <c r="J144" s="160" t="s">
        <v>611</v>
      </c>
      <c r="K144" s="161">
        <f t="shared" si="42"/>
        <v>66</v>
      </c>
      <c r="L144" s="162">
        <f t="shared" si="43"/>
        <v>0.33673469387755101</v>
      </c>
      <c r="M144" s="157" t="s">
        <v>581</v>
      </c>
      <c r="N144" s="163">
        <v>42599</v>
      </c>
      <c r="O144" s="1"/>
      <c r="P144" s="1"/>
      <c r="Q144" s="23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64">
        <v>24</v>
      </c>
      <c r="B145" s="165">
        <v>42067</v>
      </c>
      <c r="C145" s="165"/>
      <c r="D145" s="166" t="s">
        <v>398</v>
      </c>
      <c r="E145" s="167" t="s">
        <v>578</v>
      </c>
      <c r="F145" s="168">
        <v>235</v>
      </c>
      <c r="G145" s="168"/>
      <c r="H145" s="169">
        <v>77</v>
      </c>
      <c r="I145" s="169" t="s">
        <v>645</v>
      </c>
      <c r="J145" s="170" t="s">
        <v>646</v>
      </c>
      <c r="K145" s="171">
        <f t="shared" si="42"/>
        <v>-158</v>
      </c>
      <c r="L145" s="172">
        <f t="shared" si="43"/>
        <v>-0.67234042553191486</v>
      </c>
      <c r="M145" s="168" t="s">
        <v>591</v>
      </c>
      <c r="N145" s="165">
        <v>43522</v>
      </c>
      <c r="O145" s="1"/>
      <c r="P145" s="1"/>
      <c r="Q145" s="23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25</v>
      </c>
      <c r="B146" s="155">
        <v>42067</v>
      </c>
      <c r="C146" s="155"/>
      <c r="D146" s="156" t="s">
        <v>647</v>
      </c>
      <c r="E146" s="157" t="s">
        <v>578</v>
      </c>
      <c r="F146" s="158">
        <v>185</v>
      </c>
      <c r="G146" s="157"/>
      <c r="H146" s="157">
        <v>224</v>
      </c>
      <c r="I146" s="159" t="s">
        <v>648</v>
      </c>
      <c r="J146" s="160" t="s">
        <v>611</v>
      </c>
      <c r="K146" s="161">
        <f t="shared" si="42"/>
        <v>39</v>
      </c>
      <c r="L146" s="162">
        <f t="shared" si="43"/>
        <v>0.21081081081081082</v>
      </c>
      <c r="M146" s="157" t="s">
        <v>581</v>
      </c>
      <c r="N146" s="163">
        <v>42647</v>
      </c>
      <c r="O146" s="1"/>
      <c r="P146" s="1"/>
      <c r="Q146" s="23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4">
        <v>26</v>
      </c>
      <c r="B147" s="165">
        <v>42090</v>
      </c>
      <c r="C147" s="165"/>
      <c r="D147" s="173" t="s">
        <v>649</v>
      </c>
      <c r="E147" s="168" t="s">
        <v>578</v>
      </c>
      <c r="F147" s="168">
        <v>49.5</v>
      </c>
      <c r="G147" s="169"/>
      <c r="H147" s="169">
        <v>15.85</v>
      </c>
      <c r="I147" s="169">
        <v>67</v>
      </c>
      <c r="J147" s="170" t="s">
        <v>650</v>
      </c>
      <c r="K147" s="169">
        <f t="shared" si="42"/>
        <v>-33.65</v>
      </c>
      <c r="L147" s="174">
        <f t="shared" si="43"/>
        <v>-0.67979797979797973</v>
      </c>
      <c r="M147" s="168" t="s">
        <v>591</v>
      </c>
      <c r="N147" s="175">
        <v>43627</v>
      </c>
      <c r="O147" s="1"/>
      <c r="P147" s="1"/>
      <c r="Q147" s="23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27</v>
      </c>
      <c r="B148" s="155">
        <v>42093</v>
      </c>
      <c r="C148" s="155"/>
      <c r="D148" s="156" t="s">
        <v>651</v>
      </c>
      <c r="E148" s="157" t="s">
        <v>578</v>
      </c>
      <c r="F148" s="158">
        <v>183.5</v>
      </c>
      <c r="G148" s="157"/>
      <c r="H148" s="157">
        <v>219</v>
      </c>
      <c r="I148" s="159">
        <v>218</v>
      </c>
      <c r="J148" s="160" t="s">
        <v>652</v>
      </c>
      <c r="K148" s="161">
        <f t="shared" si="42"/>
        <v>35.5</v>
      </c>
      <c r="L148" s="162">
        <f t="shared" si="43"/>
        <v>0.19346049046321526</v>
      </c>
      <c r="M148" s="157" t="s">
        <v>581</v>
      </c>
      <c r="N148" s="163">
        <v>42103</v>
      </c>
      <c r="O148" s="1"/>
      <c r="P148" s="1"/>
      <c r="Q148" s="23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28</v>
      </c>
      <c r="B149" s="155">
        <v>42114</v>
      </c>
      <c r="C149" s="155"/>
      <c r="D149" s="156" t="s">
        <v>653</v>
      </c>
      <c r="E149" s="157" t="s">
        <v>578</v>
      </c>
      <c r="F149" s="158">
        <f>(227+237)/2</f>
        <v>232</v>
      </c>
      <c r="G149" s="157"/>
      <c r="H149" s="157">
        <v>298</v>
      </c>
      <c r="I149" s="159">
        <v>298</v>
      </c>
      <c r="J149" s="160" t="s">
        <v>611</v>
      </c>
      <c r="K149" s="161">
        <f t="shared" si="42"/>
        <v>66</v>
      </c>
      <c r="L149" s="162">
        <f t="shared" si="43"/>
        <v>0.28448275862068967</v>
      </c>
      <c r="M149" s="157" t="s">
        <v>581</v>
      </c>
      <c r="N149" s="163">
        <v>42823</v>
      </c>
      <c r="O149" s="1"/>
      <c r="P149" s="1"/>
      <c r="Q149" s="23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29</v>
      </c>
      <c r="B150" s="155">
        <v>42128</v>
      </c>
      <c r="C150" s="155"/>
      <c r="D150" s="156" t="s">
        <v>654</v>
      </c>
      <c r="E150" s="157" t="s">
        <v>590</v>
      </c>
      <c r="F150" s="158">
        <v>385</v>
      </c>
      <c r="G150" s="157"/>
      <c r="H150" s="157">
        <f>212.5+331</f>
        <v>543.5</v>
      </c>
      <c r="I150" s="159">
        <v>510</v>
      </c>
      <c r="J150" s="160" t="s">
        <v>655</v>
      </c>
      <c r="K150" s="161">
        <f t="shared" si="42"/>
        <v>158.5</v>
      </c>
      <c r="L150" s="162">
        <f t="shared" si="43"/>
        <v>0.41168831168831171</v>
      </c>
      <c r="M150" s="157" t="s">
        <v>581</v>
      </c>
      <c r="N150" s="163">
        <v>42235</v>
      </c>
      <c r="O150" s="1"/>
      <c r="P150" s="1"/>
      <c r="Q150" s="23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30</v>
      </c>
      <c r="B151" s="155">
        <v>42128</v>
      </c>
      <c r="C151" s="155"/>
      <c r="D151" s="156" t="s">
        <v>656</v>
      </c>
      <c r="E151" s="157" t="s">
        <v>590</v>
      </c>
      <c r="F151" s="158">
        <v>115.5</v>
      </c>
      <c r="G151" s="157"/>
      <c r="H151" s="157">
        <v>146</v>
      </c>
      <c r="I151" s="159">
        <v>142</v>
      </c>
      <c r="J151" s="160" t="s">
        <v>657</v>
      </c>
      <c r="K151" s="161">
        <f t="shared" si="42"/>
        <v>30.5</v>
      </c>
      <c r="L151" s="162">
        <f t="shared" si="43"/>
        <v>0.26406926406926406</v>
      </c>
      <c r="M151" s="157" t="s">
        <v>581</v>
      </c>
      <c r="N151" s="163">
        <v>42202</v>
      </c>
      <c r="O151" s="1"/>
      <c r="P151" s="1"/>
      <c r="Q151" s="23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31</v>
      </c>
      <c r="B152" s="155">
        <v>42151</v>
      </c>
      <c r="C152" s="155"/>
      <c r="D152" s="156" t="s">
        <v>530</v>
      </c>
      <c r="E152" s="157" t="s">
        <v>590</v>
      </c>
      <c r="F152" s="158">
        <v>237.5</v>
      </c>
      <c r="G152" s="157"/>
      <c r="H152" s="157">
        <v>279.5</v>
      </c>
      <c r="I152" s="159">
        <v>278</v>
      </c>
      <c r="J152" s="160" t="s">
        <v>611</v>
      </c>
      <c r="K152" s="161">
        <f t="shared" si="42"/>
        <v>42</v>
      </c>
      <c r="L152" s="162">
        <f t="shared" si="43"/>
        <v>0.17684210526315788</v>
      </c>
      <c r="M152" s="157" t="s">
        <v>581</v>
      </c>
      <c r="N152" s="163">
        <v>42222</v>
      </c>
      <c r="O152" s="1"/>
      <c r="P152" s="1"/>
      <c r="Q152" s="23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32</v>
      </c>
      <c r="B153" s="155">
        <v>42174</v>
      </c>
      <c r="C153" s="155"/>
      <c r="D153" s="156" t="s">
        <v>629</v>
      </c>
      <c r="E153" s="157" t="s">
        <v>578</v>
      </c>
      <c r="F153" s="158">
        <v>340</v>
      </c>
      <c r="G153" s="157"/>
      <c r="H153" s="157">
        <v>448</v>
      </c>
      <c r="I153" s="159">
        <v>448</v>
      </c>
      <c r="J153" s="160" t="s">
        <v>611</v>
      </c>
      <c r="K153" s="161">
        <f t="shared" si="42"/>
        <v>108</v>
      </c>
      <c r="L153" s="162">
        <f t="shared" si="43"/>
        <v>0.31764705882352939</v>
      </c>
      <c r="M153" s="157" t="s">
        <v>581</v>
      </c>
      <c r="N153" s="163">
        <v>43018</v>
      </c>
      <c r="O153" s="1"/>
      <c r="P153" s="1"/>
      <c r="Q153" s="23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33</v>
      </c>
      <c r="B154" s="155">
        <v>42191</v>
      </c>
      <c r="C154" s="155"/>
      <c r="D154" s="156" t="s">
        <v>658</v>
      </c>
      <c r="E154" s="157" t="s">
        <v>578</v>
      </c>
      <c r="F154" s="158">
        <v>390</v>
      </c>
      <c r="G154" s="157"/>
      <c r="H154" s="157">
        <v>460</v>
      </c>
      <c r="I154" s="159">
        <v>460</v>
      </c>
      <c r="J154" s="160" t="s">
        <v>611</v>
      </c>
      <c r="K154" s="161">
        <f t="shared" si="42"/>
        <v>70</v>
      </c>
      <c r="L154" s="162">
        <f t="shared" si="43"/>
        <v>0.17948717948717949</v>
      </c>
      <c r="M154" s="157" t="s">
        <v>581</v>
      </c>
      <c r="N154" s="163">
        <v>42478</v>
      </c>
      <c r="O154" s="1"/>
      <c r="P154" s="1"/>
      <c r="Q154" s="23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4">
        <v>34</v>
      </c>
      <c r="B155" s="165">
        <v>42195</v>
      </c>
      <c r="C155" s="165"/>
      <c r="D155" s="166" t="s">
        <v>659</v>
      </c>
      <c r="E155" s="167" t="s">
        <v>578</v>
      </c>
      <c r="F155" s="168">
        <v>122.5</v>
      </c>
      <c r="G155" s="168"/>
      <c r="H155" s="169">
        <v>61</v>
      </c>
      <c r="I155" s="169">
        <v>172</v>
      </c>
      <c r="J155" s="170" t="s">
        <v>660</v>
      </c>
      <c r="K155" s="171">
        <f t="shared" si="42"/>
        <v>-61.5</v>
      </c>
      <c r="L155" s="172">
        <f t="shared" si="43"/>
        <v>-0.50204081632653064</v>
      </c>
      <c r="M155" s="168" t="s">
        <v>591</v>
      </c>
      <c r="N155" s="165">
        <v>43333</v>
      </c>
      <c r="O155" s="1"/>
      <c r="P155" s="1"/>
      <c r="Q155" s="23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35</v>
      </c>
      <c r="B156" s="155">
        <v>42219</v>
      </c>
      <c r="C156" s="155"/>
      <c r="D156" s="156" t="s">
        <v>661</v>
      </c>
      <c r="E156" s="157" t="s">
        <v>578</v>
      </c>
      <c r="F156" s="158">
        <v>297.5</v>
      </c>
      <c r="G156" s="157"/>
      <c r="H156" s="157">
        <v>350</v>
      </c>
      <c r="I156" s="159">
        <v>360</v>
      </c>
      <c r="J156" s="160" t="s">
        <v>662</v>
      </c>
      <c r="K156" s="161">
        <f t="shared" si="42"/>
        <v>52.5</v>
      </c>
      <c r="L156" s="162">
        <f t="shared" si="43"/>
        <v>0.17647058823529413</v>
      </c>
      <c r="M156" s="157" t="s">
        <v>581</v>
      </c>
      <c r="N156" s="163">
        <v>42232</v>
      </c>
      <c r="O156" s="1"/>
      <c r="P156" s="1"/>
      <c r="Q156" s="23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36</v>
      </c>
      <c r="B157" s="155">
        <v>42219</v>
      </c>
      <c r="C157" s="155"/>
      <c r="D157" s="156" t="s">
        <v>663</v>
      </c>
      <c r="E157" s="157" t="s">
        <v>578</v>
      </c>
      <c r="F157" s="158">
        <v>115.5</v>
      </c>
      <c r="G157" s="157"/>
      <c r="H157" s="157">
        <v>149</v>
      </c>
      <c r="I157" s="159">
        <v>140</v>
      </c>
      <c r="J157" s="160" t="s">
        <v>664</v>
      </c>
      <c r="K157" s="161">
        <f t="shared" si="42"/>
        <v>33.5</v>
      </c>
      <c r="L157" s="162">
        <f t="shared" si="43"/>
        <v>0.29004329004329005</v>
      </c>
      <c r="M157" s="157" t="s">
        <v>581</v>
      </c>
      <c r="N157" s="163">
        <v>42740</v>
      </c>
      <c r="O157" s="1"/>
      <c r="P157" s="1"/>
      <c r="Q157" s="23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37</v>
      </c>
      <c r="B158" s="155">
        <v>42251</v>
      </c>
      <c r="C158" s="155"/>
      <c r="D158" s="156" t="s">
        <v>530</v>
      </c>
      <c r="E158" s="157" t="s">
        <v>578</v>
      </c>
      <c r="F158" s="158">
        <v>226</v>
      </c>
      <c r="G158" s="157"/>
      <c r="H158" s="157">
        <v>292</v>
      </c>
      <c r="I158" s="159">
        <v>292</v>
      </c>
      <c r="J158" s="160" t="s">
        <v>665</v>
      </c>
      <c r="K158" s="161">
        <f t="shared" si="42"/>
        <v>66</v>
      </c>
      <c r="L158" s="162">
        <f t="shared" si="43"/>
        <v>0.29203539823008851</v>
      </c>
      <c r="M158" s="157" t="s">
        <v>581</v>
      </c>
      <c r="N158" s="163">
        <v>42286</v>
      </c>
      <c r="O158" s="1"/>
      <c r="P158" s="1"/>
      <c r="Q158" s="23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38</v>
      </c>
      <c r="B159" s="155">
        <v>42254</v>
      </c>
      <c r="C159" s="155"/>
      <c r="D159" s="156" t="s">
        <v>653</v>
      </c>
      <c r="E159" s="157" t="s">
        <v>578</v>
      </c>
      <c r="F159" s="158">
        <v>232.5</v>
      </c>
      <c r="G159" s="157"/>
      <c r="H159" s="157">
        <v>312.5</v>
      </c>
      <c r="I159" s="159">
        <v>310</v>
      </c>
      <c r="J159" s="160" t="s">
        <v>611</v>
      </c>
      <c r="K159" s="161">
        <f t="shared" si="42"/>
        <v>80</v>
      </c>
      <c r="L159" s="162">
        <f t="shared" si="43"/>
        <v>0.34408602150537637</v>
      </c>
      <c r="M159" s="157" t="s">
        <v>581</v>
      </c>
      <c r="N159" s="163">
        <v>42823</v>
      </c>
      <c r="O159" s="1"/>
      <c r="P159" s="1"/>
      <c r="Q159" s="23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39</v>
      </c>
      <c r="B160" s="155">
        <v>42268</v>
      </c>
      <c r="C160" s="155"/>
      <c r="D160" s="156" t="s">
        <v>666</v>
      </c>
      <c r="E160" s="157" t="s">
        <v>578</v>
      </c>
      <c r="F160" s="158">
        <v>196.5</v>
      </c>
      <c r="G160" s="157"/>
      <c r="H160" s="157">
        <v>238</v>
      </c>
      <c r="I160" s="159">
        <v>238</v>
      </c>
      <c r="J160" s="160" t="s">
        <v>665</v>
      </c>
      <c r="K160" s="161">
        <f t="shared" si="42"/>
        <v>41.5</v>
      </c>
      <c r="L160" s="162">
        <f t="shared" si="43"/>
        <v>0.21119592875318066</v>
      </c>
      <c r="M160" s="157" t="s">
        <v>581</v>
      </c>
      <c r="N160" s="163">
        <v>42291</v>
      </c>
      <c r="O160" s="1"/>
      <c r="P160" s="1"/>
      <c r="Q160" s="23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40</v>
      </c>
      <c r="B161" s="155">
        <v>42271</v>
      </c>
      <c r="C161" s="155"/>
      <c r="D161" s="156" t="s">
        <v>609</v>
      </c>
      <c r="E161" s="157" t="s">
        <v>578</v>
      </c>
      <c r="F161" s="158">
        <v>65</v>
      </c>
      <c r="G161" s="157"/>
      <c r="H161" s="157">
        <v>82</v>
      </c>
      <c r="I161" s="159">
        <v>82</v>
      </c>
      <c r="J161" s="160" t="s">
        <v>665</v>
      </c>
      <c r="K161" s="161">
        <f t="shared" si="42"/>
        <v>17</v>
      </c>
      <c r="L161" s="162">
        <f t="shared" si="43"/>
        <v>0.26153846153846155</v>
      </c>
      <c r="M161" s="157" t="s">
        <v>581</v>
      </c>
      <c r="N161" s="163">
        <v>42578</v>
      </c>
      <c r="O161" s="1"/>
      <c r="P161" s="1"/>
      <c r="Q161" s="23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41</v>
      </c>
      <c r="B162" s="155">
        <v>42291</v>
      </c>
      <c r="C162" s="155"/>
      <c r="D162" s="156" t="s">
        <v>667</v>
      </c>
      <c r="E162" s="157" t="s">
        <v>578</v>
      </c>
      <c r="F162" s="158">
        <v>144</v>
      </c>
      <c r="G162" s="157"/>
      <c r="H162" s="157">
        <v>182.5</v>
      </c>
      <c r="I162" s="159">
        <v>181</v>
      </c>
      <c r="J162" s="160" t="s">
        <v>665</v>
      </c>
      <c r="K162" s="161">
        <f t="shared" si="42"/>
        <v>38.5</v>
      </c>
      <c r="L162" s="162">
        <f t="shared" si="43"/>
        <v>0.2673611111111111</v>
      </c>
      <c r="M162" s="157" t="s">
        <v>581</v>
      </c>
      <c r="N162" s="163">
        <v>42817</v>
      </c>
      <c r="O162" s="1"/>
      <c r="P162" s="1"/>
      <c r="Q162" s="23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42</v>
      </c>
      <c r="B163" s="155">
        <v>42291</v>
      </c>
      <c r="C163" s="155"/>
      <c r="D163" s="156" t="s">
        <v>668</v>
      </c>
      <c r="E163" s="157" t="s">
        <v>578</v>
      </c>
      <c r="F163" s="158">
        <v>264</v>
      </c>
      <c r="G163" s="157"/>
      <c r="H163" s="157">
        <v>311</v>
      </c>
      <c r="I163" s="159">
        <v>311</v>
      </c>
      <c r="J163" s="160" t="s">
        <v>665</v>
      </c>
      <c r="K163" s="161">
        <f t="shared" si="42"/>
        <v>47</v>
      </c>
      <c r="L163" s="162">
        <f t="shared" si="43"/>
        <v>0.17803030303030304</v>
      </c>
      <c r="M163" s="157" t="s">
        <v>581</v>
      </c>
      <c r="N163" s="163">
        <v>42604</v>
      </c>
      <c r="O163" s="1"/>
      <c r="P163" s="1"/>
      <c r="Q163" s="23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43</v>
      </c>
      <c r="B164" s="155">
        <v>42318</v>
      </c>
      <c r="C164" s="155"/>
      <c r="D164" s="156" t="s">
        <v>669</v>
      </c>
      <c r="E164" s="157" t="s">
        <v>590</v>
      </c>
      <c r="F164" s="158">
        <v>549.5</v>
      </c>
      <c r="G164" s="157"/>
      <c r="H164" s="157">
        <v>630</v>
      </c>
      <c r="I164" s="159">
        <v>630</v>
      </c>
      <c r="J164" s="160" t="s">
        <v>665</v>
      </c>
      <c r="K164" s="161">
        <f t="shared" si="42"/>
        <v>80.5</v>
      </c>
      <c r="L164" s="162">
        <f t="shared" si="43"/>
        <v>0.1464968152866242</v>
      </c>
      <c r="M164" s="157" t="s">
        <v>581</v>
      </c>
      <c r="N164" s="163">
        <v>42419</v>
      </c>
      <c r="O164" s="1"/>
      <c r="P164" s="1"/>
      <c r="Q164" s="23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44</v>
      </c>
      <c r="B165" s="155">
        <v>42342</v>
      </c>
      <c r="C165" s="155"/>
      <c r="D165" s="156" t="s">
        <v>670</v>
      </c>
      <c r="E165" s="157" t="s">
        <v>578</v>
      </c>
      <c r="F165" s="158">
        <v>1027.5</v>
      </c>
      <c r="G165" s="157"/>
      <c r="H165" s="157">
        <v>1315</v>
      </c>
      <c r="I165" s="159">
        <v>1250</v>
      </c>
      <c r="J165" s="160" t="s">
        <v>665</v>
      </c>
      <c r="K165" s="161">
        <f t="shared" si="42"/>
        <v>287.5</v>
      </c>
      <c r="L165" s="162">
        <f t="shared" si="43"/>
        <v>0.27980535279805352</v>
      </c>
      <c r="M165" s="157" t="s">
        <v>581</v>
      </c>
      <c r="N165" s="163">
        <v>43244</v>
      </c>
      <c r="O165" s="1"/>
      <c r="P165" s="1"/>
      <c r="Q165" s="23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45</v>
      </c>
      <c r="B166" s="155">
        <v>42367</v>
      </c>
      <c r="C166" s="155"/>
      <c r="D166" s="156" t="s">
        <v>671</v>
      </c>
      <c r="E166" s="157" t="s">
        <v>578</v>
      </c>
      <c r="F166" s="158">
        <v>465</v>
      </c>
      <c r="G166" s="157"/>
      <c r="H166" s="157">
        <v>540</v>
      </c>
      <c r="I166" s="159">
        <v>540</v>
      </c>
      <c r="J166" s="160" t="s">
        <v>665</v>
      </c>
      <c r="K166" s="161">
        <f t="shared" si="42"/>
        <v>75</v>
      </c>
      <c r="L166" s="162">
        <f t="shared" si="43"/>
        <v>0.16129032258064516</v>
      </c>
      <c r="M166" s="157" t="s">
        <v>581</v>
      </c>
      <c r="N166" s="163">
        <v>42530</v>
      </c>
      <c r="O166" s="1"/>
      <c r="P166" s="1"/>
      <c r="Q166" s="23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46</v>
      </c>
      <c r="B167" s="155">
        <v>42380</v>
      </c>
      <c r="C167" s="155"/>
      <c r="D167" s="156" t="s">
        <v>399</v>
      </c>
      <c r="E167" s="157" t="s">
        <v>590</v>
      </c>
      <c r="F167" s="158">
        <v>81</v>
      </c>
      <c r="G167" s="157"/>
      <c r="H167" s="157">
        <v>110</v>
      </c>
      <c r="I167" s="159">
        <v>110</v>
      </c>
      <c r="J167" s="160" t="s">
        <v>665</v>
      </c>
      <c r="K167" s="161">
        <f t="shared" si="42"/>
        <v>29</v>
      </c>
      <c r="L167" s="162">
        <f t="shared" si="43"/>
        <v>0.35802469135802467</v>
      </c>
      <c r="M167" s="157" t="s">
        <v>581</v>
      </c>
      <c r="N167" s="163">
        <v>42745</v>
      </c>
      <c r="O167" s="1"/>
      <c r="P167" s="1"/>
      <c r="Q167" s="23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47</v>
      </c>
      <c r="B168" s="155">
        <v>42382</v>
      </c>
      <c r="C168" s="155"/>
      <c r="D168" s="156" t="s">
        <v>672</v>
      </c>
      <c r="E168" s="157" t="s">
        <v>590</v>
      </c>
      <c r="F168" s="158">
        <v>417.5</v>
      </c>
      <c r="G168" s="157"/>
      <c r="H168" s="157">
        <v>547</v>
      </c>
      <c r="I168" s="159">
        <v>535</v>
      </c>
      <c r="J168" s="160" t="s">
        <v>665</v>
      </c>
      <c r="K168" s="161">
        <f t="shared" si="42"/>
        <v>129.5</v>
      </c>
      <c r="L168" s="162">
        <f t="shared" si="43"/>
        <v>0.31017964071856285</v>
      </c>
      <c r="M168" s="157" t="s">
        <v>581</v>
      </c>
      <c r="N168" s="163">
        <v>42578</v>
      </c>
      <c r="O168" s="1"/>
      <c r="P168" s="1"/>
      <c r="Q168" s="23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48</v>
      </c>
      <c r="B169" s="155">
        <v>42408</v>
      </c>
      <c r="C169" s="155"/>
      <c r="D169" s="156" t="s">
        <v>673</v>
      </c>
      <c r="E169" s="157" t="s">
        <v>578</v>
      </c>
      <c r="F169" s="158">
        <v>650</v>
      </c>
      <c r="G169" s="157"/>
      <c r="H169" s="157">
        <v>800</v>
      </c>
      <c r="I169" s="159">
        <v>800</v>
      </c>
      <c r="J169" s="160" t="s">
        <v>665</v>
      </c>
      <c r="K169" s="161">
        <f t="shared" si="42"/>
        <v>150</v>
      </c>
      <c r="L169" s="162">
        <f t="shared" si="43"/>
        <v>0.23076923076923078</v>
      </c>
      <c r="M169" s="157" t="s">
        <v>581</v>
      </c>
      <c r="N169" s="163">
        <v>43154</v>
      </c>
      <c r="O169" s="1"/>
      <c r="P169" s="1"/>
      <c r="Q169" s="23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49</v>
      </c>
      <c r="B170" s="155">
        <v>42433</v>
      </c>
      <c r="C170" s="155"/>
      <c r="D170" s="156" t="s">
        <v>237</v>
      </c>
      <c r="E170" s="157" t="s">
        <v>578</v>
      </c>
      <c r="F170" s="158">
        <v>437.5</v>
      </c>
      <c r="G170" s="157"/>
      <c r="H170" s="157">
        <v>504.5</v>
      </c>
      <c r="I170" s="159">
        <v>522</v>
      </c>
      <c r="J170" s="160" t="s">
        <v>674</v>
      </c>
      <c r="K170" s="161">
        <f t="shared" si="42"/>
        <v>67</v>
      </c>
      <c r="L170" s="162">
        <f t="shared" si="43"/>
        <v>0.15314285714285714</v>
      </c>
      <c r="M170" s="157" t="s">
        <v>581</v>
      </c>
      <c r="N170" s="163">
        <v>42480</v>
      </c>
      <c r="O170" s="1"/>
      <c r="P170" s="1"/>
      <c r="Q170" s="23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50</v>
      </c>
      <c r="B171" s="155">
        <v>42438</v>
      </c>
      <c r="C171" s="155"/>
      <c r="D171" s="156" t="s">
        <v>675</v>
      </c>
      <c r="E171" s="157" t="s">
        <v>578</v>
      </c>
      <c r="F171" s="158">
        <v>189.5</v>
      </c>
      <c r="G171" s="157"/>
      <c r="H171" s="157">
        <v>218</v>
      </c>
      <c r="I171" s="159">
        <v>218</v>
      </c>
      <c r="J171" s="160" t="s">
        <v>665</v>
      </c>
      <c r="K171" s="161">
        <f t="shared" si="42"/>
        <v>28.5</v>
      </c>
      <c r="L171" s="162">
        <f t="shared" si="43"/>
        <v>0.15039577836411611</v>
      </c>
      <c r="M171" s="157" t="s">
        <v>581</v>
      </c>
      <c r="N171" s="163">
        <v>43034</v>
      </c>
      <c r="O171" s="1"/>
      <c r="P171" s="1"/>
      <c r="Q171" s="23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51</v>
      </c>
      <c r="B172" s="165">
        <v>42471</v>
      </c>
      <c r="C172" s="165"/>
      <c r="D172" s="173" t="s">
        <v>676</v>
      </c>
      <c r="E172" s="168" t="s">
        <v>578</v>
      </c>
      <c r="F172" s="168">
        <v>36.5</v>
      </c>
      <c r="G172" s="169"/>
      <c r="H172" s="169">
        <v>15.85</v>
      </c>
      <c r="I172" s="169">
        <v>60</v>
      </c>
      <c r="J172" s="170" t="s">
        <v>677</v>
      </c>
      <c r="K172" s="171">
        <f t="shared" si="42"/>
        <v>-20.65</v>
      </c>
      <c r="L172" s="172">
        <f t="shared" si="43"/>
        <v>-0.5657534246575342</v>
      </c>
      <c r="M172" s="168" t="s">
        <v>591</v>
      </c>
      <c r="N172" s="176">
        <v>43627</v>
      </c>
      <c r="O172" s="1"/>
      <c r="P172" s="1"/>
      <c r="Q172" s="23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52</v>
      </c>
      <c r="B173" s="155">
        <v>42472</v>
      </c>
      <c r="C173" s="155"/>
      <c r="D173" s="156" t="s">
        <v>678</v>
      </c>
      <c r="E173" s="157" t="s">
        <v>578</v>
      </c>
      <c r="F173" s="158">
        <v>93</v>
      </c>
      <c r="G173" s="157"/>
      <c r="H173" s="157">
        <v>149</v>
      </c>
      <c r="I173" s="159">
        <v>140</v>
      </c>
      <c r="J173" s="160" t="s">
        <v>679</v>
      </c>
      <c r="K173" s="161">
        <f t="shared" si="42"/>
        <v>56</v>
      </c>
      <c r="L173" s="162">
        <f t="shared" si="43"/>
        <v>0.60215053763440862</v>
      </c>
      <c r="M173" s="157" t="s">
        <v>581</v>
      </c>
      <c r="N173" s="163">
        <v>42740</v>
      </c>
      <c r="O173" s="1"/>
      <c r="P173" s="1"/>
      <c r="Q173" s="23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53</v>
      </c>
      <c r="B174" s="155">
        <v>42472</v>
      </c>
      <c r="C174" s="155"/>
      <c r="D174" s="156" t="s">
        <v>680</v>
      </c>
      <c r="E174" s="157" t="s">
        <v>578</v>
      </c>
      <c r="F174" s="158">
        <v>130</v>
      </c>
      <c r="G174" s="157"/>
      <c r="H174" s="157">
        <v>150</v>
      </c>
      <c r="I174" s="159" t="s">
        <v>681</v>
      </c>
      <c r="J174" s="160" t="s">
        <v>665</v>
      </c>
      <c r="K174" s="161">
        <f t="shared" si="42"/>
        <v>20</v>
      </c>
      <c r="L174" s="162">
        <f t="shared" si="43"/>
        <v>0.15384615384615385</v>
      </c>
      <c r="M174" s="157" t="s">
        <v>581</v>
      </c>
      <c r="N174" s="163">
        <v>42564</v>
      </c>
      <c r="O174" s="1"/>
      <c r="P174" s="1"/>
      <c r="Q174" s="23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54</v>
      </c>
      <c r="B175" s="155">
        <v>42473</v>
      </c>
      <c r="C175" s="155"/>
      <c r="D175" s="156" t="s">
        <v>682</v>
      </c>
      <c r="E175" s="157" t="s">
        <v>578</v>
      </c>
      <c r="F175" s="158">
        <v>196</v>
      </c>
      <c r="G175" s="157"/>
      <c r="H175" s="157">
        <v>299</v>
      </c>
      <c r="I175" s="159">
        <v>299</v>
      </c>
      <c r="J175" s="160" t="s">
        <v>665</v>
      </c>
      <c r="K175" s="161">
        <v>103</v>
      </c>
      <c r="L175" s="162">
        <v>0.52551020408163296</v>
      </c>
      <c r="M175" s="157" t="s">
        <v>581</v>
      </c>
      <c r="N175" s="163">
        <v>42620</v>
      </c>
      <c r="O175" s="1"/>
      <c r="P175" s="1"/>
      <c r="Q175" s="23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55</v>
      </c>
      <c r="B176" s="155">
        <v>42473</v>
      </c>
      <c r="C176" s="155"/>
      <c r="D176" s="156" t="s">
        <v>683</v>
      </c>
      <c r="E176" s="157" t="s">
        <v>578</v>
      </c>
      <c r="F176" s="158">
        <v>88</v>
      </c>
      <c r="G176" s="157"/>
      <c r="H176" s="157">
        <v>103</v>
      </c>
      <c r="I176" s="159">
        <v>103</v>
      </c>
      <c r="J176" s="160" t="s">
        <v>665</v>
      </c>
      <c r="K176" s="161">
        <v>15</v>
      </c>
      <c r="L176" s="162">
        <v>0.170454545454545</v>
      </c>
      <c r="M176" s="157" t="s">
        <v>581</v>
      </c>
      <c r="N176" s="163">
        <v>42530</v>
      </c>
      <c r="O176" s="1"/>
      <c r="P176" s="1"/>
      <c r="Q176" s="23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56</v>
      </c>
      <c r="B177" s="155">
        <v>42492</v>
      </c>
      <c r="C177" s="155"/>
      <c r="D177" s="156" t="s">
        <v>684</v>
      </c>
      <c r="E177" s="157" t="s">
        <v>578</v>
      </c>
      <c r="F177" s="158">
        <v>127.5</v>
      </c>
      <c r="G177" s="157"/>
      <c r="H177" s="157">
        <v>148</v>
      </c>
      <c r="I177" s="159" t="s">
        <v>685</v>
      </c>
      <c r="J177" s="160" t="s">
        <v>665</v>
      </c>
      <c r="K177" s="161">
        <f t="shared" ref="K177:K181" si="44">H177-F177</f>
        <v>20.5</v>
      </c>
      <c r="L177" s="162">
        <f t="shared" ref="L177:L181" si="45">K177/F177</f>
        <v>0.16078431372549021</v>
      </c>
      <c r="M177" s="157" t="s">
        <v>581</v>
      </c>
      <c r="N177" s="163">
        <v>42564</v>
      </c>
      <c r="O177" s="1"/>
      <c r="P177" s="1"/>
      <c r="Q177" s="23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57</v>
      </c>
      <c r="B178" s="155">
        <v>42493</v>
      </c>
      <c r="C178" s="155"/>
      <c r="D178" s="156" t="s">
        <v>686</v>
      </c>
      <c r="E178" s="157" t="s">
        <v>578</v>
      </c>
      <c r="F178" s="158">
        <v>675</v>
      </c>
      <c r="G178" s="157"/>
      <c r="H178" s="157">
        <v>815</v>
      </c>
      <c r="I178" s="159" t="s">
        <v>687</v>
      </c>
      <c r="J178" s="160" t="s">
        <v>665</v>
      </c>
      <c r="K178" s="161">
        <f t="shared" si="44"/>
        <v>140</v>
      </c>
      <c r="L178" s="162">
        <f t="shared" si="45"/>
        <v>0.2074074074074074</v>
      </c>
      <c r="M178" s="157" t="s">
        <v>581</v>
      </c>
      <c r="N178" s="163">
        <v>43154</v>
      </c>
      <c r="O178" s="1"/>
      <c r="P178" s="1"/>
      <c r="Q178" s="23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58</v>
      </c>
      <c r="B179" s="165">
        <v>42522</v>
      </c>
      <c r="C179" s="165"/>
      <c r="D179" s="166" t="s">
        <v>688</v>
      </c>
      <c r="E179" s="167" t="s">
        <v>578</v>
      </c>
      <c r="F179" s="168">
        <v>500</v>
      </c>
      <c r="G179" s="168"/>
      <c r="H179" s="169">
        <v>232.5</v>
      </c>
      <c r="I179" s="169" t="s">
        <v>689</v>
      </c>
      <c r="J179" s="170" t="s">
        <v>690</v>
      </c>
      <c r="K179" s="171">
        <f t="shared" si="44"/>
        <v>-267.5</v>
      </c>
      <c r="L179" s="172">
        <f t="shared" si="45"/>
        <v>-0.53500000000000003</v>
      </c>
      <c r="M179" s="168" t="s">
        <v>591</v>
      </c>
      <c r="N179" s="165">
        <v>43735</v>
      </c>
      <c r="O179" s="1"/>
      <c r="P179" s="1"/>
      <c r="Q179" s="23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59</v>
      </c>
      <c r="B180" s="155">
        <v>42527</v>
      </c>
      <c r="C180" s="155"/>
      <c r="D180" s="156" t="s">
        <v>532</v>
      </c>
      <c r="E180" s="157" t="s">
        <v>578</v>
      </c>
      <c r="F180" s="158">
        <v>110</v>
      </c>
      <c r="G180" s="157"/>
      <c r="H180" s="157">
        <v>126.5</v>
      </c>
      <c r="I180" s="159">
        <v>125</v>
      </c>
      <c r="J180" s="160" t="s">
        <v>617</v>
      </c>
      <c r="K180" s="161">
        <f t="shared" si="44"/>
        <v>16.5</v>
      </c>
      <c r="L180" s="162">
        <f t="shared" si="45"/>
        <v>0.15</v>
      </c>
      <c r="M180" s="157" t="s">
        <v>581</v>
      </c>
      <c r="N180" s="163">
        <v>42552</v>
      </c>
      <c r="O180" s="1"/>
      <c r="P180" s="1"/>
      <c r="Q180" s="23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60</v>
      </c>
      <c r="B181" s="155">
        <v>42538</v>
      </c>
      <c r="C181" s="155"/>
      <c r="D181" s="156" t="s">
        <v>691</v>
      </c>
      <c r="E181" s="157" t="s">
        <v>578</v>
      </c>
      <c r="F181" s="158">
        <v>44</v>
      </c>
      <c r="G181" s="157"/>
      <c r="H181" s="157">
        <v>69.5</v>
      </c>
      <c r="I181" s="159">
        <v>69.5</v>
      </c>
      <c r="J181" s="160" t="s">
        <v>692</v>
      </c>
      <c r="K181" s="161">
        <f t="shared" si="44"/>
        <v>25.5</v>
      </c>
      <c r="L181" s="162">
        <f t="shared" si="45"/>
        <v>0.57954545454545459</v>
      </c>
      <c r="M181" s="157" t="s">
        <v>581</v>
      </c>
      <c r="N181" s="163">
        <v>42977</v>
      </c>
      <c r="O181" s="1"/>
      <c r="P181" s="1"/>
      <c r="Q181" s="23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61</v>
      </c>
      <c r="B182" s="155">
        <v>42549</v>
      </c>
      <c r="C182" s="155"/>
      <c r="D182" s="156" t="s">
        <v>693</v>
      </c>
      <c r="E182" s="157" t="s">
        <v>578</v>
      </c>
      <c r="F182" s="158">
        <v>262.5</v>
      </c>
      <c r="G182" s="157"/>
      <c r="H182" s="157">
        <v>340</v>
      </c>
      <c r="I182" s="159">
        <v>333</v>
      </c>
      <c r="J182" s="160" t="s">
        <v>694</v>
      </c>
      <c r="K182" s="161">
        <v>77.5</v>
      </c>
      <c r="L182" s="162">
        <v>0.29523809523809502</v>
      </c>
      <c r="M182" s="157" t="s">
        <v>581</v>
      </c>
      <c r="N182" s="163">
        <v>43017</v>
      </c>
      <c r="O182" s="1"/>
      <c r="P182" s="1"/>
      <c r="Q182" s="23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62</v>
      </c>
      <c r="B183" s="155">
        <v>42549</v>
      </c>
      <c r="C183" s="155"/>
      <c r="D183" s="156" t="s">
        <v>695</v>
      </c>
      <c r="E183" s="157" t="s">
        <v>578</v>
      </c>
      <c r="F183" s="158">
        <v>840</v>
      </c>
      <c r="G183" s="157"/>
      <c r="H183" s="157">
        <v>1230</v>
      </c>
      <c r="I183" s="159">
        <v>1230</v>
      </c>
      <c r="J183" s="160" t="s">
        <v>665</v>
      </c>
      <c r="K183" s="161">
        <v>390</v>
      </c>
      <c r="L183" s="162">
        <v>0.46428571428571402</v>
      </c>
      <c r="M183" s="157" t="s">
        <v>581</v>
      </c>
      <c r="N183" s="163">
        <v>42649</v>
      </c>
      <c r="O183" s="1"/>
      <c r="P183" s="1"/>
      <c r="Q183" s="23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77">
        <v>63</v>
      </c>
      <c r="B184" s="178">
        <v>42556</v>
      </c>
      <c r="C184" s="178"/>
      <c r="D184" s="179" t="s">
        <v>696</v>
      </c>
      <c r="E184" s="180" t="s">
        <v>578</v>
      </c>
      <c r="F184" s="180">
        <v>395</v>
      </c>
      <c r="G184" s="181"/>
      <c r="H184" s="181">
        <f>(468.5+342.5)/2</f>
        <v>405.5</v>
      </c>
      <c r="I184" s="181">
        <v>510</v>
      </c>
      <c r="J184" s="182" t="s">
        <v>697</v>
      </c>
      <c r="K184" s="183">
        <f t="shared" ref="K184:K190" si="46">H184-F184</f>
        <v>10.5</v>
      </c>
      <c r="L184" s="184">
        <f t="shared" ref="L184:L190" si="47">K184/F184</f>
        <v>2.6582278481012658E-2</v>
      </c>
      <c r="M184" s="180" t="s">
        <v>598</v>
      </c>
      <c r="N184" s="178">
        <v>43606</v>
      </c>
      <c r="O184" s="1"/>
      <c r="P184" s="1"/>
      <c r="Q184" s="23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4">
        <v>64</v>
      </c>
      <c r="B185" s="165">
        <v>42584</v>
      </c>
      <c r="C185" s="165"/>
      <c r="D185" s="166" t="s">
        <v>698</v>
      </c>
      <c r="E185" s="167" t="s">
        <v>590</v>
      </c>
      <c r="F185" s="168">
        <f>169.5-12.8</f>
        <v>156.69999999999999</v>
      </c>
      <c r="G185" s="168"/>
      <c r="H185" s="169">
        <v>77</v>
      </c>
      <c r="I185" s="169" t="s">
        <v>699</v>
      </c>
      <c r="J185" s="170" t="s">
        <v>700</v>
      </c>
      <c r="K185" s="171">
        <f t="shared" si="46"/>
        <v>-79.699999999999989</v>
      </c>
      <c r="L185" s="172">
        <f t="shared" si="47"/>
        <v>-0.50861518825781749</v>
      </c>
      <c r="M185" s="168" t="s">
        <v>591</v>
      </c>
      <c r="N185" s="165">
        <v>43522</v>
      </c>
      <c r="O185" s="1"/>
      <c r="P185" s="1"/>
      <c r="Q185" s="23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64">
        <v>65</v>
      </c>
      <c r="B186" s="165">
        <v>42586</v>
      </c>
      <c r="C186" s="165"/>
      <c r="D186" s="166" t="s">
        <v>701</v>
      </c>
      <c r="E186" s="167" t="s">
        <v>578</v>
      </c>
      <c r="F186" s="168">
        <v>400</v>
      </c>
      <c r="G186" s="168"/>
      <c r="H186" s="169">
        <v>305</v>
      </c>
      <c r="I186" s="169">
        <v>475</v>
      </c>
      <c r="J186" s="170" t="s">
        <v>702</v>
      </c>
      <c r="K186" s="171">
        <f t="shared" si="46"/>
        <v>-95</v>
      </c>
      <c r="L186" s="172">
        <f t="shared" si="47"/>
        <v>-0.23749999999999999</v>
      </c>
      <c r="M186" s="168" t="s">
        <v>591</v>
      </c>
      <c r="N186" s="165">
        <v>43606</v>
      </c>
      <c r="O186" s="1"/>
      <c r="P186" s="1"/>
      <c r="Q186" s="23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4">
        <v>66</v>
      </c>
      <c r="B187" s="155">
        <v>42593</v>
      </c>
      <c r="C187" s="155"/>
      <c r="D187" s="156" t="s">
        <v>703</v>
      </c>
      <c r="E187" s="157" t="s">
        <v>578</v>
      </c>
      <c r="F187" s="158">
        <v>86.5</v>
      </c>
      <c r="G187" s="157"/>
      <c r="H187" s="157">
        <v>130</v>
      </c>
      <c r="I187" s="159">
        <v>130</v>
      </c>
      <c r="J187" s="160" t="s">
        <v>704</v>
      </c>
      <c r="K187" s="161">
        <f t="shared" si="46"/>
        <v>43.5</v>
      </c>
      <c r="L187" s="162">
        <f t="shared" si="47"/>
        <v>0.50289017341040465</v>
      </c>
      <c r="M187" s="157" t="s">
        <v>581</v>
      </c>
      <c r="N187" s="163">
        <v>43091</v>
      </c>
      <c r="O187" s="1"/>
      <c r="P187" s="1"/>
      <c r="Q187" s="23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64">
        <v>67</v>
      </c>
      <c r="B188" s="165">
        <v>42600</v>
      </c>
      <c r="C188" s="165"/>
      <c r="D188" s="166" t="s">
        <v>122</v>
      </c>
      <c r="E188" s="167" t="s">
        <v>578</v>
      </c>
      <c r="F188" s="168">
        <v>133.5</v>
      </c>
      <c r="G188" s="168"/>
      <c r="H188" s="169">
        <v>126.5</v>
      </c>
      <c r="I188" s="169">
        <v>178</v>
      </c>
      <c r="J188" s="170" t="s">
        <v>705</v>
      </c>
      <c r="K188" s="171">
        <f t="shared" si="46"/>
        <v>-7</v>
      </c>
      <c r="L188" s="172">
        <f t="shared" si="47"/>
        <v>-5.2434456928838954E-2</v>
      </c>
      <c r="M188" s="168" t="s">
        <v>591</v>
      </c>
      <c r="N188" s="165">
        <v>42615</v>
      </c>
      <c r="O188" s="1"/>
      <c r="P188" s="1"/>
      <c r="Q188" s="23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68</v>
      </c>
      <c r="B189" s="155">
        <v>42613</v>
      </c>
      <c r="C189" s="155"/>
      <c r="D189" s="156" t="s">
        <v>706</v>
      </c>
      <c r="E189" s="157" t="s">
        <v>578</v>
      </c>
      <c r="F189" s="158">
        <v>560</v>
      </c>
      <c r="G189" s="157"/>
      <c r="H189" s="157">
        <v>725</v>
      </c>
      <c r="I189" s="159">
        <v>725</v>
      </c>
      <c r="J189" s="160" t="s">
        <v>611</v>
      </c>
      <c r="K189" s="161">
        <f t="shared" si="46"/>
        <v>165</v>
      </c>
      <c r="L189" s="162">
        <f t="shared" si="47"/>
        <v>0.29464285714285715</v>
      </c>
      <c r="M189" s="157" t="s">
        <v>581</v>
      </c>
      <c r="N189" s="163">
        <v>42456</v>
      </c>
      <c r="O189" s="1"/>
      <c r="P189" s="1"/>
      <c r="Q189" s="23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69</v>
      </c>
      <c r="B190" s="155">
        <v>42614</v>
      </c>
      <c r="C190" s="155"/>
      <c r="D190" s="156" t="s">
        <v>707</v>
      </c>
      <c r="E190" s="157" t="s">
        <v>578</v>
      </c>
      <c r="F190" s="158">
        <v>160.5</v>
      </c>
      <c r="G190" s="157"/>
      <c r="H190" s="157">
        <v>210</v>
      </c>
      <c r="I190" s="159">
        <v>210</v>
      </c>
      <c r="J190" s="160" t="s">
        <v>611</v>
      </c>
      <c r="K190" s="161">
        <f t="shared" si="46"/>
        <v>49.5</v>
      </c>
      <c r="L190" s="162">
        <f t="shared" si="47"/>
        <v>0.30841121495327101</v>
      </c>
      <c r="M190" s="157" t="s">
        <v>581</v>
      </c>
      <c r="N190" s="163">
        <v>42871</v>
      </c>
      <c r="O190" s="1"/>
      <c r="P190" s="1"/>
      <c r="Q190" s="23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70</v>
      </c>
      <c r="B191" s="155">
        <v>42646</v>
      </c>
      <c r="C191" s="155"/>
      <c r="D191" s="156" t="s">
        <v>409</v>
      </c>
      <c r="E191" s="157" t="s">
        <v>578</v>
      </c>
      <c r="F191" s="158">
        <v>430</v>
      </c>
      <c r="G191" s="157"/>
      <c r="H191" s="157">
        <v>596</v>
      </c>
      <c r="I191" s="159">
        <v>575</v>
      </c>
      <c r="J191" s="160" t="s">
        <v>708</v>
      </c>
      <c r="K191" s="161">
        <v>166</v>
      </c>
      <c r="L191" s="162">
        <v>0.38604651162790699</v>
      </c>
      <c r="M191" s="157" t="s">
        <v>581</v>
      </c>
      <c r="N191" s="163">
        <v>42769</v>
      </c>
      <c r="O191" s="1"/>
      <c r="P191" s="1"/>
      <c r="Q191" s="23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71</v>
      </c>
      <c r="B192" s="155">
        <v>42657</v>
      </c>
      <c r="C192" s="155"/>
      <c r="D192" s="156" t="s">
        <v>709</v>
      </c>
      <c r="E192" s="157" t="s">
        <v>578</v>
      </c>
      <c r="F192" s="158">
        <v>280</v>
      </c>
      <c r="G192" s="157"/>
      <c r="H192" s="157">
        <v>345</v>
      </c>
      <c r="I192" s="159">
        <v>345</v>
      </c>
      <c r="J192" s="160" t="s">
        <v>611</v>
      </c>
      <c r="K192" s="161">
        <f t="shared" ref="K192:K197" si="48">H192-F192</f>
        <v>65</v>
      </c>
      <c r="L192" s="162">
        <f t="shared" ref="L192:L193" si="49">K192/F192</f>
        <v>0.23214285714285715</v>
      </c>
      <c r="M192" s="157" t="s">
        <v>581</v>
      </c>
      <c r="N192" s="163">
        <v>42814</v>
      </c>
      <c r="O192" s="1"/>
      <c r="P192" s="1"/>
      <c r="Q192" s="23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72</v>
      </c>
      <c r="B193" s="155">
        <v>42657</v>
      </c>
      <c r="C193" s="155"/>
      <c r="D193" s="156" t="s">
        <v>710</v>
      </c>
      <c r="E193" s="157" t="s">
        <v>578</v>
      </c>
      <c r="F193" s="158">
        <v>245</v>
      </c>
      <c r="G193" s="157"/>
      <c r="H193" s="157">
        <v>325.5</v>
      </c>
      <c r="I193" s="159">
        <v>330</v>
      </c>
      <c r="J193" s="160" t="s">
        <v>711</v>
      </c>
      <c r="K193" s="161">
        <f t="shared" si="48"/>
        <v>80.5</v>
      </c>
      <c r="L193" s="162">
        <f t="shared" si="49"/>
        <v>0.32857142857142857</v>
      </c>
      <c r="M193" s="157" t="s">
        <v>581</v>
      </c>
      <c r="N193" s="163">
        <v>42769</v>
      </c>
      <c r="O193" s="1"/>
      <c r="P193" s="1"/>
      <c r="Q193" s="23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73</v>
      </c>
      <c r="B194" s="155">
        <v>42660</v>
      </c>
      <c r="C194" s="155"/>
      <c r="D194" s="156" t="s">
        <v>712</v>
      </c>
      <c r="E194" s="157" t="s">
        <v>578</v>
      </c>
      <c r="F194" s="158">
        <v>125</v>
      </c>
      <c r="G194" s="157"/>
      <c r="H194" s="157">
        <v>160</v>
      </c>
      <c r="I194" s="159">
        <v>160</v>
      </c>
      <c r="J194" s="160" t="s">
        <v>665</v>
      </c>
      <c r="K194" s="161">
        <f t="shared" si="48"/>
        <v>35</v>
      </c>
      <c r="L194" s="162">
        <v>0.28000000000000003</v>
      </c>
      <c r="M194" s="157" t="s">
        <v>581</v>
      </c>
      <c r="N194" s="163">
        <v>42803</v>
      </c>
      <c r="O194" s="1"/>
      <c r="P194" s="1"/>
      <c r="Q194" s="23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74</v>
      </c>
      <c r="B195" s="155">
        <v>42660</v>
      </c>
      <c r="C195" s="155"/>
      <c r="D195" s="156" t="s">
        <v>713</v>
      </c>
      <c r="E195" s="157" t="s">
        <v>578</v>
      </c>
      <c r="F195" s="158">
        <v>114</v>
      </c>
      <c r="G195" s="157"/>
      <c r="H195" s="157">
        <v>145</v>
      </c>
      <c r="I195" s="159">
        <v>145</v>
      </c>
      <c r="J195" s="160" t="s">
        <v>665</v>
      </c>
      <c r="K195" s="161">
        <f t="shared" si="48"/>
        <v>31</v>
      </c>
      <c r="L195" s="162">
        <f t="shared" ref="L195:L197" si="50">K195/F195</f>
        <v>0.27192982456140352</v>
      </c>
      <c r="M195" s="157" t="s">
        <v>581</v>
      </c>
      <c r="N195" s="163">
        <v>42859</v>
      </c>
      <c r="O195" s="1"/>
      <c r="P195" s="1"/>
      <c r="Q195" s="23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75</v>
      </c>
      <c r="B196" s="155">
        <v>42660</v>
      </c>
      <c r="C196" s="155"/>
      <c r="D196" s="156" t="s">
        <v>714</v>
      </c>
      <c r="E196" s="157" t="s">
        <v>578</v>
      </c>
      <c r="F196" s="158">
        <v>212</v>
      </c>
      <c r="G196" s="157"/>
      <c r="H196" s="157">
        <v>280</v>
      </c>
      <c r="I196" s="159">
        <v>276</v>
      </c>
      <c r="J196" s="160" t="s">
        <v>715</v>
      </c>
      <c r="K196" s="161">
        <f t="shared" si="48"/>
        <v>68</v>
      </c>
      <c r="L196" s="162">
        <f t="shared" si="50"/>
        <v>0.32075471698113206</v>
      </c>
      <c r="M196" s="157" t="s">
        <v>581</v>
      </c>
      <c r="N196" s="163">
        <v>42858</v>
      </c>
      <c r="O196" s="1"/>
      <c r="P196" s="1"/>
      <c r="Q196" s="23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76</v>
      </c>
      <c r="B197" s="155">
        <v>42678</v>
      </c>
      <c r="C197" s="155"/>
      <c r="D197" s="156" t="s">
        <v>456</v>
      </c>
      <c r="E197" s="157" t="s">
        <v>578</v>
      </c>
      <c r="F197" s="158">
        <v>155</v>
      </c>
      <c r="G197" s="157"/>
      <c r="H197" s="157">
        <v>210</v>
      </c>
      <c r="I197" s="159">
        <v>210</v>
      </c>
      <c r="J197" s="160" t="s">
        <v>716</v>
      </c>
      <c r="K197" s="161">
        <f t="shared" si="48"/>
        <v>55</v>
      </c>
      <c r="L197" s="162">
        <f t="shared" si="50"/>
        <v>0.35483870967741937</v>
      </c>
      <c r="M197" s="157" t="s">
        <v>581</v>
      </c>
      <c r="N197" s="163">
        <v>42944</v>
      </c>
      <c r="O197" s="1"/>
      <c r="P197" s="1"/>
      <c r="Q197" s="23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64">
        <v>77</v>
      </c>
      <c r="B198" s="165">
        <v>42710</v>
      </c>
      <c r="C198" s="165"/>
      <c r="D198" s="166" t="s">
        <v>717</v>
      </c>
      <c r="E198" s="167" t="s">
        <v>578</v>
      </c>
      <c r="F198" s="168">
        <v>150.5</v>
      </c>
      <c r="G198" s="168"/>
      <c r="H198" s="169">
        <v>72.5</v>
      </c>
      <c r="I198" s="169">
        <v>174</v>
      </c>
      <c r="J198" s="170" t="s">
        <v>718</v>
      </c>
      <c r="K198" s="171">
        <v>-78</v>
      </c>
      <c r="L198" s="172">
        <v>-0.51827242524916906</v>
      </c>
      <c r="M198" s="168" t="s">
        <v>591</v>
      </c>
      <c r="N198" s="165">
        <v>43333</v>
      </c>
      <c r="O198" s="1"/>
      <c r="P198" s="1"/>
      <c r="Q198" s="23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78</v>
      </c>
      <c r="B199" s="155">
        <v>42712</v>
      </c>
      <c r="C199" s="155"/>
      <c r="D199" s="156" t="s">
        <v>719</v>
      </c>
      <c r="E199" s="157" t="s">
        <v>578</v>
      </c>
      <c r="F199" s="158">
        <v>380</v>
      </c>
      <c r="G199" s="157"/>
      <c r="H199" s="157">
        <v>478</v>
      </c>
      <c r="I199" s="159">
        <v>468</v>
      </c>
      <c r="J199" s="160" t="s">
        <v>665</v>
      </c>
      <c r="K199" s="161">
        <f t="shared" ref="K199:K201" si="51">H199-F199</f>
        <v>98</v>
      </c>
      <c r="L199" s="162">
        <f t="shared" ref="L199:L201" si="52">K199/F199</f>
        <v>0.25789473684210529</v>
      </c>
      <c r="M199" s="157" t="s">
        <v>581</v>
      </c>
      <c r="N199" s="163">
        <v>43025</v>
      </c>
      <c r="O199" s="1"/>
      <c r="P199" s="1"/>
      <c r="Q199" s="23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79</v>
      </c>
      <c r="B200" s="155">
        <v>42734</v>
      </c>
      <c r="C200" s="155"/>
      <c r="D200" s="156" t="s">
        <v>121</v>
      </c>
      <c r="E200" s="157" t="s">
        <v>578</v>
      </c>
      <c r="F200" s="158">
        <v>305</v>
      </c>
      <c r="G200" s="157"/>
      <c r="H200" s="157">
        <v>375</v>
      </c>
      <c r="I200" s="159">
        <v>375</v>
      </c>
      <c r="J200" s="160" t="s">
        <v>665</v>
      </c>
      <c r="K200" s="161">
        <f t="shared" si="51"/>
        <v>70</v>
      </c>
      <c r="L200" s="162">
        <f t="shared" si="52"/>
        <v>0.22950819672131148</v>
      </c>
      <c r="M200" s="157" t="s">
        <v>581</v>
      </c>
      <c r="N200" s="163">
        <v>42768</v>
      </c>
      <c r="O200" s="1"/>
      <c r="P200" s="1"/>
      <c r="Q200" s="23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80</v>
      </c>
      <c r="B201" s="155">
        <v>42739</v>
      </c>
      <c r="C201" s="155"/>
      <c r="D201" s="156" t="s">
        <v>104</v>
      </c>
      <c r="E201" s="157" t="s">
        <v>578</v>
      </c>
      <c r="F201" s="158">
        <v>99.5</v>
      </c>
      <c r="G201" s="157"/>
      <c r="H201" s="157">
        <v>158</v>
      </c>
      <c r="I201" s="159">
        <v>158</v>
      </c>
      <c r="J201" s="160" t="s">
        <v>665</v>
      </c>
      <c r="K201" s="161">
        <f t="shared" si="51"/>
        <v>58.5</v>
      </c>
      <c r="L201" s="162">
        <f t="shared" si="52"/>
        <v>0.5879396984924623</v>
      </c>
      <c r="M201" s="157" t="s">
        <v>581</v>
      </c>
      <c r="N201" s="163">
        <v>42898</v>
      </c>
      <c r="O201" s="1"/>
      <c r="P201" s="1"/>
      <c r="Q201" s="23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81</v>
      </c>
      <c r="B202" s="155">
        <v>42739</v>
      </c>
      <c r="C202" s="155"/>
      <c r="D202" s="156" t="s">
        <v>104</v>
      </c>
      <c r="E202" s="157" t="s">
        <v>578</v>
      </c>
      <c r="F202" s="158">
        <v>99.5</v>
      </c>
      <c r="G202" s="157"/>
      <c r="H202" s="157">
        <v>158</v>
      </c>
      <c r="I202" s="159">
        <v>158</v>
      </c>
      <c r="J202" s="160" t="s">
        <v>665</v>
      </c>
      <c r="K202" s="161">
        <v>58.5</v>
      </c>
      <c r="L202" s="162">
        <v>0.58793969849246197</v>
      </c>
      <c r="M202" s="157" t="s">
        <v>581</v>
      </c>
      <c r="N202" s="163">
        <v>42898</v>
      </c>
      <c r="O202" s="1"/>
      <c r="P202" s="1"/>
      <c r="Q202" s="23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4">
        <v>82</v>
      </c>
      <c r="B203" s="155">
        <v>42786</v>
      </c>
      <c r="C203" s="155"/>
      <c r="D203" s="156" t="s">
        <v>210</v>
      </c>
      <c r="E203" s="157" t="s">
        <v>578</v>
      </c>
      <c r="F203" s="158">
        <v>140.5</v>
      </c>
      <c r="G203" s="157"/>
      <c r="H203" s="157">
        <v>220</v>
      </c>
      <c r="I203" s="159">
        <v>220</v>
      </c>
      <c r="J203" s="160" t="s">
        <v>665</v>
      </c>
      <c r="K203" s="161">
        <f>H203-F203</f>
        <v>79.5</v>
      </c>
      <c r="L203" s="162">
        <f>K203/F203</f>
        <v>0.5658362989323843</v>
      </c>
      <c r="M203" s="157" t="s">
        <v>581</v>
      </c>
      <c r="N203" s="163">
        <v>42864</v>
      </c>
      <c r="O203" s="1"/>
      <c r="P203" s="1"/>
      <c r="Q203" s="23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83</v>
      </c>
      <c r="B204" s="155">
        <v>42786</v>
      </c>
      <c r="C204" s="155"/>
      <c r="D204" s="156" t="s">
        <v>720</v>
      </c>
      <c r="E204" s="157" t="s">
        <v>578</v>
      </c>
      <c r="F204" s="158">
        <v>202.5</v>
      </c>
      <c r="G204" s="157"/>
      <c r="H204" s="157">
        <v>234</v>
      </c>
      <c r="I204" s="159">
        <v>234</v>
      </c>
      <c r="J204" s="160" t="s">
        <v>665</v>
      </c>
      <c r="K204" s="161">
        <v>31.5</v>
      </c>
      <c r="L204" s="162">
        <v>0.155555555555556</v>
      </c>
      <c r="M204" s="157" t="s">
        <v>581</v>
      </c>
      <c r="N204" s="163">
        <v>42836</v>
      </c>
      <c r="O204" s="1"/>
      <c r="P204" s="1"/>
      <c r="Q204" s="23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84</v>
      </c>
      <c r="B205" s="155">
        <v>42818</v>
      </c>
      <c r="C205" s="155"/>
      <c r="D205" s="156" t="s">
        <v>721</v>
      </c>
      <c r="E205" s="157" t="s">
        <v>578</v>
      </c>
      <c r="F205" s="158">
        <v>300.5</v>
      </c>
      <c r="G205" s="157"/>
      <c r="H205" s="157">
        <v>417.5</v>
      </c>
      <c r="I205" s="159">
        <v>420</v>
      </c>
      <c r="J205" s="160" t="s">
        <v>722</v>
      </c>
      <c r="K205" s="161">
        <f>H205-F205</f>
        <v>117</v>
      </c>
      <c r="L205" s="162">
        <f>K205/F205</f>
        <v>0.38935108153078202</v>
      </c>
      <c r="M205" s="157" t="s">
        <v>581</v>
      </c>
      <c r="N205" s="163">
        <v>43070</v>
      </c>
      <c r="O205" s="1"/>
      <c r="P205" s="1"/>
      <c r="Q205" s="23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85</v>
      </c>
      <c r="B206" s="155">
        <v>42818</v>
      </c>
      <c r="C206" s="155"/>
      <c r="D206" s="156" t="s">
        <v>695</v>
      </c>
      <c r="E206" s="157" t="s">
        <v>578</v>
      </c>
      <c r="F206" s="158">
        <v>850</v>
      </c>
      <c r="G206" s="157"/>
      <c r="H206" s="157">
        <v>1042.5</v>
      </c>
      <c r="I206" s="159">
        <v>1023</v>
      </c>
      <c r="J206" s="160" t="s">
        <v>723</v>
      </c>
      <c r="K206" s="161">
        <v>192.5</v>
      </c>
      <c r="L206" s="162">
        <v>0.22647058823529401</v>
      </c>
      <c r="M206" s="157" t="s">
        <v>581</v>
      </c>
      <c r="N206" s="163">
        <v>42830</v>
      </c>
      <c r="O206" s="1"/>
      <c r="P206" s="1"/>
      <c r="Q206" s="23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86</v>
      </c>
      <c r="B207" s="155">
        <v>42830</v>
      </c>
      <c r="C207" s="155"/>
      <c r="D207" s="156" t="s">
        <v>487</v>
      </c>
      <c r="E207" s="157" t="s">
        <v>578</v>
      </c>
      <c r="F207" s="158">
        <v>785</v>
      </c>
      <c r="G207" s="157"/>
      <c r="H207" s="157">
        <v>930</v>
      </c>
      <c r="I207" s="159">
        <v>920</v>
      </c>
      <c r="J207" s="160" t="s">
        <v>724</v>
      </c>
      <c r="K207" s="161">
        <f>H207-F207</f>
        <v>145</v>
      </c>
      <c r="L207" s="162">
        <f>K207/F207</f>
        <v>0.18471337579617833</v>
      </c>
      <c r="M207" s="157" t="s">
        <v>581</v>
      </c>
      <c r="N207" s="163">
        <v>42976</v>
      </c>
      <c r="O207" s="1"/>
      <c r="P207" s="1"/>
      <c r="Q207" s="23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4">
        <v>87</v>
      </c>
      <c r="B208" s="165">
        <v>42831</v>
      </c>
      <c r="C208" s="165"/>
      <c r="D208" s="166" t="s">
        <v>725</v>
      </c>
      <c r="E208" s="167" t="s">
        <v>578</v>
      </c>
      <c r="F208" s="168">
        <v>40</v>
      </c>
      <c r="G208" s="168"/>
      <c r="H208" s="169">
        <v>13.1</v>
      </c>
      <c r="I208" s="169">
        <v>60</v>
      </c>
      <c r="J208" s="170" t="s">
        <v>726</v>
      </c>
      <c r="K208" s="171">
        <v>-26.9</v>
      </c>
      <c r="L208" s="172">
        <v>-0.67249999999999999</v>
      </c>
      <c r="M208" s="168" t="s">
        <v>591</v>
      </c>
      <c r="N208" s="165">
        <v>43138</v>
      </c>
      <c r="O208" s="1"/>
      <c r="P208" s="1"/>
      <c r="Q208" s="23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4">
        <v>88</v>
      </c>
      <c r="B209" s="155">
        <v>42837</v>
      </c>
      <c r="C209" s="155"/>
      <c r="D209" s="156" t="s">
        <v>102</v>
      </c>
      <c r="E209" s="157" t="s">
        <v>578</v>
      </c>
      <c r="F209" s="158">
        <v>289.5</v>
      </c>
      <c r="G209" s="157"/>
      <c r="H209" s="157">
        <v>354</v>
      </c>
      <c r="I209" s="159">
        <v>360</v>
      </c>
      <c r="J209" s="160" t="s">
        <v>727</v>
      </c>
      <c r="K209" s="161">
        <f t="shared" ref="K209:K217" si="53">H209-F209</f>
        <v>64.5</v>
      </c>
      <c r="L209" s="162">
        <f t="shared" ref="L209:L217" si="54">K209/F209</f>
        <v>0.22279792746113988</v>
      </c>
      <c r="M209" s="157" t="s">
        <v>581</v>
      </c>
      <c r="N209" s="163">
        <v>43040</v>
      </c>
      <c r="O209" s="1"/>
      <c r="P209" s="1"/>
      <c r="Q209" s="23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4">
        <v>89</v>
      </c>
      <c r="B210" s="155">
        <v>42845</v>
      </c>
      <c r="C210" s="155"/>
      <c r="D210" s="156" t="s">
        <v>428</v>
      </c>
      <c r="E210" s="157" t="s">
        <v>578</v>
      </c>
      <c r="F210" s="158">
        <v>700</v>
      </c>
      <c r="G210" s="157"/>
      <c r="H210" s="157">
        <v>840</v>
      </c>
      <c r="I210" s="159">
        <v>840</v>
      </c>
      <c r="J210" s="160" t="s">
        <v>728</v>
      </c>
      <c r="K210" s="161">
        <f t="shared" si="53"/>
        <v>140</v>
      </c>
      <c r="L210" s="162">
        <f t="shared" si="54"/>
        <v>0.2</v>
      </c>
      <c r="M210" s="157" t="s">
        <v>581</v>
      </c>
      <c r="N210" s="163">
        <v>42893</v>
      </c>
      <c r="O210" s="1"/>
      <c r="P210" s="1"/>
      <c r="Q210" s="23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90</v>
      </c>
      <c r="B211" s="155">
        <v>42887</v>
      </c>
      <c r="C211" s="155"/>
      <c r="D211" s="156" t="s">
        <v>729</v>
      </c>
      <c r="E211" s="157" t="s">
        <v>578</v>
      </c>
      <c r="F211" s="158">
        <v>130</v>
      </c>
      <c r="G211" s="157"/>
      <c r="H211" s="157">
        <v>144.25</v>
      </c>
      <c r="I211" s="159">
        <v>170</v>
      </c>
      <c r="J211" s="160" t="s">
        <v>730</v>
      </c>
      <c r="K211" s="161">
        <f t="shared" si="53"/>
        <v>14.25</v>
      </c>
      <c r="L211" s="162">
        <f t="shared" si="54"/>
        <v>0.10961538461538461</v>
      </c>
      <c r="M211" s="157" t="s">
        <v>581</v>
      </c>
      <c r="N211" s="163">
        <v>43675</v>
      </c>
      <c r="O211" s="1"/>
      <c r="P211" s="1"/>
      <c r="Q211" s="23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91</v>
      </c>
      <c r="B212" s="155">
        <v>42901</v>
      </c>
      <c r="C212" s="155"/>
      <c r="D212" s="156" t="s">
        <v>731</v>
      </c>
      <c r="E212" s="157" t="s">
        <v>578</v>
      </c>
      <c r="F212" s="158">
        <v>214.5</v>
      </c>
      <c r="G212" s="157"/>
      <c r="H212" s="157">
        <v>262</v>
      </c>
      <c r="I212" s="159">
        <v>262</v>
      </c>
      <c r="J212" s="160" t="s">
        <v>600</v>
      </c>
      <c r="K212" s="161">
        <f t="shared" si="53"/>
        <v>47.5</v>
      </c>
      <c r="L212" s="162">
        <f t="shared" si="54"/>
        <v>0.22144522144522144</v>
      </c>
      <c r="M212" s="157" t="s">
        <v>581</v>
      </c>
      <c r="N212" s="163">
        <v>42977</v>
      </c>
      <c r="O212" s="1"/>
      <c r="P212" s="1"/>
      <c r="Q212" s="23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92</v>
      </c>
      <c r="B213" s="186">
        <v>42933</v>
      </c>
      <c r="C213" s="186"/>
      <c r="D213" s="187" t="s">
        <v>732</v>
      </c>
      <c r="E213" s="188" t="s">
        <v>578</v>
      </c>
      <c r="F213" s="189">
        <v>370</v>
      </c>
      <c r="G213" s="188"/>
      <c r="H213" s="188">
        <v>447.5</v>
      </c>
      <c r="I213" s="190">
        <v>450</v>
      </c>
      <c r="J213" s="191" t="s">
        <v>665</v>
      </c>
      <c r="K213" s="161">
        <f t="shared" si="53"/>
        <v>77.5</v>
      </c>
      <c r="L213" s="192">
        <f t="shared" si="54"/>
        <v>0.20945945945945946</v>
      </c>
      <c r="M213" s="188" t="s">
        <v>581</v>
      </c>
      <c r="N213" s="193">
        <v>43035</v>
      </c>
      <c r="O213" s="1"/>
      <c r="P213" s="1"/>
      <c r="Q213" s="23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93</v>
      </c>
      <c r="B214" s="186">
        <v>42943</v>
      </c>
      <c r="C214" s="186"/>
      <c r="D214" s="187" t="s">
        <v>208</v>
      </c>
      <c r="E214" s="188" t="s">
        <v>578</v>
      </c>
      <c r="F214" s="189">
        <v>657.5</v>
      </c>
      <c r="G214" s="188"/>
      <c r="H214" s="188">
        <v>825</v>
      </c>
      <c r="I214" s="190">
        <v>820</v>
      </c>
      <c r="J214" s="191" t="s">
        <v>665</v>
      </c>
      <c r="K214" s="161">
        <f t="shared" si="53"/>
        <v>167.5</v>
      </c>
      <c r="L214" s="192">
        <f t="shared" si="54"/>
        <v>0.25475285171102663</v>
      </c>
      <c r="M214" s="188" t="s">
        <v>581</v>
      </c>
      <c r="N214" s="193">
        <v>43090</v>
      </c>
      <c r="O214" s="1"/>
      <c r="P214" s="1"/>
      <c r="Q214" s="23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4">
        <v>94</v>
      </c>
      <c r="B215" s="155">
        <v>42964</v>
      </c>
      <c r="C215" s="155"/>
      <c r="D215" s="156" t="s">
        <v>382</v>
      </c>
      <c r="E215" s="157" t="s">
        <v>578</v>
      </c>
      <c r="F215" s="158">
        <v>605</v>
      </c>
      <c r="G215" s="157"/>
      <c r="H215" s="157">
        <v>750</v>
      </c>
      <c r="I215" s="159">
        <v>750</v>
      </c>
      <c r="J215" s="160" t="s">
        <v>724</v>
      </c>
      <c r="K215" s="161">
        <f t="shared" si="53"/>
        <v>145</v>
      </c>
      <c r="L215" s="162">
        <f t="shared" si="54"/>
        <v>0.23966942148760331</v>
      </c>
      <c r="M215" s="157" t="s">
        <v>581</v>
      </c>
      <c r="N215" s="163">
        <v>43027</v>
      </c>
      <c r="O215" s="1"/>
      <c r="P215" s="1"/>
      <c r="Q215" s="23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4">
        <v>95</v>
      </c>
      <c r="B216" s="165">
        <v>42979</v>
      </c>
      <c r="C216" s="165"/>
      <c r="D216" s="173" t="s">
        <v>733</v>
      </c>
      <c r="E216" s="168" t="s">
        <v>578</v>
      </c>
      <c r="F216" s="168">
        <v>255</v>
      </c>
      <c r="G216" s="169"/>
      <c r="H216" s="169">
        <v>217.25</v>
      </c>
      <c r="I216" s="169">
        <v>320</v>
      </c>
      <c r="J216" s="170" t="s">
        <v>734</v>
      </c>
      <c r="K216" s="171">
        <f t="shared" si="53"/>
        <v>-37.75</v>
      </c>
      <c r="L216" s="174">
        <f t="shared" si="54"/>
        <v>-0.14803921568627451</v>
      </c>
      <c r="M216" s="168" t="s">
        <v>591</v>
      </c>
      <c r="N216" s="165">
        <v>43661</v>
      </c>
      <c r="O216" s="1"/>
      <c r="P216" s="1"/>
      <c r="Q216" s="23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96</v>
      </c>
      <c r="B217" s="155">
        <v>42997</v>
      </c>
      <c r="C217" s="155"/>
      <c r="D217" s="156" t="s">
        <v>735</v>
      </c>
      <c r="E217" s="157" t="s">
        <v>578</v>
      </c>
      <c r="F217" s="158">
        <v>215</v>
      </c>
      <c r="G217" s="157"/>
      <c r="H217" s="157">
        <v>258</v>
      </c>
      <c r="I217" s="159">
        <v>258</v>
      </c>
      <c r="J217" s="160" t="s">
        <v>665</v>
      </c>
      <c r="K217" s="161">
        <f t="shared" si="53"/>
        <v>43</v>
      </c>
      <c r="L217" s="162">
        <f t="shared" si="54"/>
        <v>0.2</v>
      </c>
      <c r="M217" s="157" t="s">
        <v>581</v>
      </c>
      <c r="N217" s="163">
        <v>43040</v>
      </c>
      <c r="O217" s="1"/>
      <c r="P217" s="1"/>
      <c r="Q217" s="23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97</v>
      </c>
      <c r="B218" s="155">
        <v>42997</v>
      </c>
      <c r="C218" s="155"/>
      <c r="D218" s="156" t="s">
        <v>735</v>
      </c>
      <c r="E218" s="157" t="s">
        <v>578</v>
      </c>
      <c r="F218" s="158">
        <v>215</v>
      </c>
      <c r="G218" s="157"/>
      <c r="H218" s="157">
        <v>258</v>
      </c>
      <c r="I218" s="159">
        <v>258</v>
      </c>
      <c r="J218" s="191" t="s">
        <v>665</v>
      </c>
      <c r="K218" s="161">
        <v>43</v>
      </c>
      <c r="L218" s="162">
        <v>0.2</v>
      </c>
      <c r="M218" s="157" t="s">
        <v>581</v>
      </c>
      <c r="N218" s="163">
        <v>43040</v>
      </c>
      <c r="O218" s="1"/>
      <c r="P218" s="1"/>
      <c r="Q218" s="23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98</v>
      </c>
      <c r="B219" s="186">
        <v>42998</v>
      </c>
      <c r="C219" s="186"/>
      <c r="D219" s="187" t="s">
        <v>736</v>
      </c>
      <c r="E219" s="188" t="s">
        <v>578</v>
      </c>
      <c r="F219" s="158">
        <v>75</v>
      </c>
      <c r="G219" s="188"/>
      <c r="H219" s="188">
        <v>90</v>
      </c>
      <c r="I219" s="190">
        <v>90</v>
      </c>
      <c r="J219" s="160" t="s">
        <v>737</v>
      </c>
      <c r="K219" s="161">
        <f t="shared" ref="K219:K224" si="55">H219-F219</f>
        <v>15</v>
      </c>
      <c r="L219" s="162">
        <f t="shared" ref="L219:L224" si="56">K219/F219</f>
        <v>0.2</v>
      </c>
      <c r="M219" s="157" t="s">
        <v>581</v>
      </c>
      <c r="N219" s="163">
        <v>43019</v>
      </c>
      <c r="O219" s="1"/>
      <c r="P219" s="1"/>
      <c r="Q219" s="23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99</v>
      </c>
      <c r="B220" s="186">
        <v>43011</v>
      </c>
      <c r="C220" s="186"/>
      <c r="D220" s="187" t="s">
        <v>738</v>
      </c>
      <c r="E220" s="188" t="s">
        <v>578</v>
      </c>
      <c r="F220" s="189">
        <v>315</v>
      </c>
      <c r="G220" s="188"/>
      <c r="H220" s="188">
        <v>392</v>
      </c>
      <c r="I220" s="190">
        <v>384</v>
      </c>
      <c r="J220" s="191" t="s">
        <v>739</v>
      </c>
      <c r="K220" s="161">
        <f t="shared" si="55"/>
        <v>77</v>
      </c>
      <c r="L220" s="192">
        <f t="shared" si="56"/>
        <v>0.24444444444444444</v>
      </c>
      <c r="M220" s="188" t="s">
        <v>581</v>
      </c>
      <c r="N220" s="193">
        <v>43017</v>
      </c>
      <c r="O220" s="1"/>
      <c r="P220" s="1"/>
      <c r="Q220" s="23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100</v>
      </c>
      <c r="B221" s="186">
        <v>43013</v>
      </c>
      <c r="C221" s="186"/>
      <c r="D221" s="187" t="s">
        <v>460</v>
      </c>
      <c r="E221" s="188" t="s">
        <v>578</v>
      </c>
      <c r="F221" s="189">
        <v>145</v>
      </c>
      <c r="G221" s="188"/>
      <c r="H221" s="188">
        <v>179</v>
      </c>
      <c r="I221" s="190">
        <v>180</v>
      </c>
      <c r="J221" s="191" t="s">
        <v>740</v>
      </c>
      <c r="K221" s="161">
        <f t="shared" si="55"/>
        <v>34</v>
      </c>
      <c r="L221" s="192">
        <f t="shared" si="56"/>
        <v>0.23448275862068965</v>
      </c>
      <c r="M221" s="188" t="s">
        <v>581</v>
      </c>
      <c r="N221" s="193">
        <v>43025</v>
      </c>
      <c r="O221" s="1"/>
      <c r="P221" s="1"/>
      <c r="Q221" s="23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101</v>
      </c>
      <c r="B222" s="186">
        <v>43014</v>
      </c>
      <c r="C222" s="186"/>
      <c r="D222" s="187" t="s">
        <v>357</v>
      </c>
      <c r="E222" s="188" t="s">
        <v>578</v>
      </c>
      <c r="F222" s="189">
        <v>256</v>
      </c>
      <c r="G222" s="188"/>
      <c r="H222" s="188">
        <v>323</v>
      </c>
      <c r="I222" s="190">
        <v>320</v>
      </c>
      <c r="J222" s="191" t="s">
        <v>665</v>
      </c>
      <c r="K222" s="161">
        <f t="shared" si="55"/>
        <v>67</v>
      </c>
      <c r="L222" s="192">
        <f t="shared" si="56"/>
        <v>0.26171875</v>
      </c>
      <c r="M222" s="188" t="s">
        <v>581</v>
      </c>
      <c r="N222" s="193">
        <v>43067</v>
      </c>
      <c r="O222" s="1"/>
      <c r="P222" s="1"/>
      <c r="Q222" s="23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102</v>
      </c>
      <c r="B223" s="186">
        <v>43017</v>
      </c>
      <c r="C223" s="186"/>
      <c r="D223" s="187" t="s">
        <v>371</v>
      </c>
      <c r="E223" s="188" t="s">
        <v>578</v>
      </c>
      <c r="F223" s="189">
        <v>137.5</v>
      </c>
      <c r="G223" s="188"/>
      <c r="H223" s="188">
        <v>184</v>
      </c>
      <c r="I223" s="190">
        <v>183</v>
      </c>
      <c r="J223" s="191" t="s">
        <v>741</v>
      </c>
      <c r="K223" s="161">
        <f t="shared" si="55"/>
        <v>46.5</v>
      </c>
      <c r="L223" s="192">
        <f t="shared" si="56"/>
        <v>0.33818181818181819</v>
      </c>
      <c r="M223" s="188" t="s">
        <v>581</v>
      </c>
      <c r="N223" s="193">
        <v>43108</v>
      </c>
      <c r="O223" s="1"/>
      <c r="P223" s="1"/>
      <c r="Q223" s="23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103</v>
      </c>
      <c r="B224" s="186">
        <v>43018</v>
      </c>
      <c r="C224" s="186"/>
      <c r="D224" s="187" t="s">
        <v>742</v>
      </c>
      <c r="E224" s="188" t="s">
        <v>578</v>
      </c>
      <c r="F224" s="189">
        <v>125.5</v>
      </c>
      <c r="G224" s="188"/>
      <c r="H224" s="188">
        <v>158</v>
      </c>
      <c r="I224" s="190">
        <v>155</v>
      </c>
      <c r="J224" s="191" t="s">
        <v>743</v>
      </c>
      <c r="K224" s="161">
        <f t="shared" si="55"/>
        <v>32.5</v>
      </c>
      <c r="L224" s="192">
        <f t="shared" si="56"/>
        <v>0.25896414342629481</v>
      </c>
      <c r="M224" s="188" t="s">
        <v>581</v>
      </c>
      <c r="N224" s="193">
        <v>43067</v>
      </c>
      <c r="O224" s="1"/>
      <c r="P224" s="1"/>
      <c r="Q224" s="23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104</v>
      </c>
      <c r="B225" s="186">
        <v>43018</v>
      </c>
      <c r="C225" s="186"/>
      <c r="D225" s="187" t="s">
        <v>744</v>
      </c>
      <c r="E225" s="188" t="s">
        <v>578</v>
      </c>
      <c r="F225" s="189">
        <v>895</v>
      </c>
      <c r="G225" s="188"/>
      <c r="H225" s="188">
        <v>1122.5</v>
      </c>
      <c r="I225" s="190">
        <v>1078</v>
      </c>
      <c r="J225" s="191" t="s">
        <v>745</v>
      </c>
      <c r="K225" s="161">
        <v>227.5</v>
      </c>
      <c r="L225" s="192">
        <v>0.25418994413407803</v>
      </c>
      <c r="M225" s="188" t="s">
        <v>581</v>
      </c>
      <c r="N225" s="193">
        <v>43117</v>
      </c>
      <c r="O225" s="1"/>
      <c r="P225" s="1"/>
      <c r="Q225" s="23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105</v>
      </c>
      <c r="B226" s="186">
        <v>43020</v>
      </c>
      <c r="C226" s="186"/>
      <c r="D226" s="187" t="s">
        <v>366</v>
      </c>
      <c r="E226" s="188" t="s">
        <v>578</v>
      </c>
      <c r="F226" s="189">
        <v>525</v>
      </c>
      <c r="G226" s="188"/>
      <c r="H226" s="188">
        <v>629</v>
      </c>
      <c r="I226" s="190">
        <v>629</v>
      </c>
      <c r="J226" s="191" t="s">
        <v>665</v>
      </c>
      <c r="K226" s="161">
        <v>104</v>
      </c>
      <c r="L226" s="192">
        <v>0.19809523809523799</v>
      </c>
      <c r="M226" s="188" t="s">
        <v>581</v>
      </c>
      <c r="N226" s="193">
        <v>43119</v>
      </c>
      <c r="O226" s="1"/>
      <c r="P226" s="1"/>
      <c r="Q226" s="23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106</v>
      </c>
      <c r="B227" s="186">
        <v>43046</v>
      </c>
      <c r="C227" s="186"/>
      <c r="D227" s="187" t="s">
        <v>404</v>
      </c>
      <c r="E227" s="188" t="s">
        <v>578</v>
      </c>
      <c r="F227" s="189">
        <v>740</v>
      </c>
      <c r="G227" s="188"/>
      <c r="H227" s="188">
        <v>892.5</v>
      </c>
      <c r="I227" s="190">
        <v>900</v>
      </c>
      <c r="J227" s="191" t="s">
        <v>746</v>
      </c>
      <c r="K227" s="161">
        <f t="shared" ref="K227:K229" si="57">H227-F227</f>
        <v>152.5</v>
      </c>
      <c r="L227" s="192">
        <f t="shared" ref="L227:L229" si="58">K227/F227</f>
        <v>0.20608108108108109</v>
      </c>
      <c r="M227" s="188" t="s">
        <v>581</v>
      </c>
      <c r="N227" s="193">
        <v>43052</v>
      </c>
      <c r="O227" s="1"/>
      <c r="P227" s="1"/>
      <c r="Q227" s="23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107</v>
      </c>
      <c r="B228" s="155">
        <v>43073</v>
      </c>
      <c r="C228" s="155"/>
      <c r="D228" s="156" t="s">
        <v>747</v>
      </c>
      <c r="E228" s="157" t="s">
        <v>578</v>
      </c>
      <c r="F228" s="158">
        <v>118.5</v>
      </c>
      <c r="G228" s="157"/>
      <c r="H228" s="157">
        <v>143.5</v>
      </c>
      <c r="I228" s="159">
        <v>145</v>
      </c>
      <c r="J228" s="160" t="s">
        <v>748</v>
      </c>
      <c r="K228" s="161">
        <f t="shared" si="57"/>
        <v>25</v>
      </c>
      <c r="L228" s="162">
        <f t="shared" si="58"/>
        <v>0.2109704641350211</v>
      </c>
      <c r="M228" s="157" t="s">
        <v>581</v>
      </c>
      <c r="N228" s="163">
        <v>43097</v>
      </c>
      <c r="O228" s="1"/>
      <c r="P228" s="1"/>
      <c r="Q228" s="23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64">
        <v>108</v>
      </c>
      <c r="B229" s="165">
        <v>43090</v>
      </c>
      <c r="C229" s="165"/>
      <c r="D229" s="166" t="s">
        <v>433</v>
      </c>
      <c r="E229" s="167" t="s">
        <v>578</v>
      </c>
      <c r="F229" s="168">
        <v>715</v>
      </c>
      <c r="G229" s="168"/>
      <c r="H229" s="169">
        <v>500</v>
      </c>
      <c r="I229" s="169">
        <v>872</v>
      </c>
      <c r="J229" s="170" t="s">
        <v>749</v>
      </c>
      <c r="K229" s="171">
        <f t="shared" si="57"/>
        <v>-215</v>
      </c>
      <c r="L229" s="172">
        <f t="shared" si="58"/>
        <v>-0.30069930069930068</v>
      </c>
      <c r="M229" s="168" t="s">
        <v>591</v>
      </c>
      <c r="N229" s="165">
        <v>43670</v>
      </c>
      <c r="O229" s="1"/>
      <c r="P229" s="1"/>
      <c r="Q229" s="23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4">
        <v>109</v>
      </c>
      <c r="B230" s="155">
        <v>43098</v>
      </c>
      <c r="C230" s="155"/>
      <c r="D230" s="156" t="s">
        <v>738</v>
      </c>
      <c r="E230" s="157" t="s">
        <v>578</v>
      </c>
      <c r="F230" s="158">
        <v>435</v>
      </c>
      <c r="G230" s="157"/>
      <c r="H230" s="157">
        <v>542.5</v>
      </c>
      <c r="I230" s="159">
        <v>539</v>
      </c>
      <c r="J230" s="160" t="s">
        <v>665</v>
      </c>
      <c r="K230" s="161">
        <v>107.5</v>
      </c>
      <c r="L230" s="162">
        <v>0.247126436781609</v>
      </c>
      <c r="M230" s="157" t="s">
        <v>581</v>
      </c>
      <c r="N230" s="163">
        <v>43206</v>
      </c>
      <c r="O230" s="1"/>
      <c r="P230" s="1"/>
      <c r="Q230" s="23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4">
        <v>110</v>
      </c>
      <c r="B231" s="155">
        <v>43098</v>
      </c>
      <c r="C231" s="155"/>
      <c r="D231" s="156" t="s">
        <v>548</v>
      </c>
      <c r="E231" s="157" t="s">
        <v>578</v>
      </c>
      <c r="F231" s="158">
        <v>885</v>
      </c>
      <c r="G231" s="157"/>
      <c r="H231" s="157">
        <v>1090</v>
      </c>
      <c r="I231" s="159">
        <v>1084</v>
      </c>
      <c r="J231" s="160" t="s">
        <v>665</v>
      </c>
      <c r="K231" s="161">
        <v>205</v>
      </c>
      <c r="L231" s="162">
        <v>0.23163841807909599</v>
      </c>
      <c r="M231" s="157" t="s">
        <v>581</v>
      </c>
      <c r="N231" s="163">
        <v>43213</v>
      </c>
      <c r="O231" s="1"/>
      <c r="P231" s="1"/>
      <c r="Q231" s="23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94">
        <v>111</v>
      </c>
      <c r="B232" s="195">
        <v>43192</v>
      </c>
      <c r="C232" s="195"/>
      <c r="D232" s="173" t="s">
        <v>750</v>
      </c>
      <c r="E232" s="168" t="s">
        <v>578</v>
      </c>
      <c r="F232" s="196">
        <v>478.5</v>
      </c>
      <c r="G232" s="168"/>
      <c r="H232" s="168">
        <v>442</v>
      </c>
      <c r="I232" s="169">
        <v>613</v>
      </c>
      <c r="J232" s="170" t="s">
        <v>751</v>
      </c>
      <c r="K232" s="171">
        <f t="shared" ref="K232:K235" si="59">H232-F232</f>
        <v>-36.5</v>
      </c>
      <c r="L232" s="172">
        <f t="shared" ref="L232:L235" si="60">K232/F232</f>
        <v>-7.6280041797283177E-2</v>
      </c>
      <c r="M232" s="168" t="s">
        <v>591</v>
      </c>
      <c r="N232" s="165">
        <v>43762</v>
      </c>
      <c r="O232" s="1"/>
      <c r="P232" s="1"/>
      <c r="Q232" s="233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64">
        <v>112</v>
      </c>
      <c r="B233" s="165">
        <v>43194</v>
      </c>
      <c r="C233" s="165"/>
      <c r="D233" s="166" t="s">
        <v>752</v>
      </c>
      <c r="E233" s="167" t="s">
        <v>578</v>
      </c>
      <c r="F233" s="168">
        <f>141.5-7.3</f>
        <v>134.19999999999999</v>
      </c>
      <c r="G233" s="168"/>
      <c r="H233" s="169">
        <v>77</v>
      </c>
      <c r="I233" s="169">
        <v>180</v>
      </c>
      <c r="J233" s="170" t="s">
        <v>753</v>
      </c>
      <c r="K233" s="171">
        <f t="shared" si="59"/>
        <v>-57.199999999999989</v>
      </c>
      <c r="L233" s="172">
        <f t="shared" si="60"/>
        <v>-0.42622950819672129</v>
      </c>
      <c r="M233" s="168" t="s">
        <v>591</v>
      </c>
      <c r="N233" s="165">
        <v>43522</v>
      </c>
      <c r="O233" s="1"/>
      <c r="P233" s="1"/>
      <c r="Q233" s="233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64">
        <v>113</v>
      </c>
      <c r="B234" s="165">
        <v>43209</v>
      </c>
      <c r="C234" s="165"/>
      <c r="D234" s="166" t="s">
        <v>754</v>
      </c>
      <c r="E234" s="167" t="s">
        <v>578</v>
      </c>
      <c r="F234" s="168">
        <v>430</v>
      </c>
      <c r="G234" s="168"/>
      <c r="H234" s="169">
        <v>220</v>
      </c>
      <c r="I234" s="169">
        <v>537</v>
      </c>
      <c r="J234" s="170" t="s">
        <v>755</v>
      </c>
      <c r="K234" s="171">
        <f t="shared" si="59"/>
        <v>-210</v>
      </c>
      <c r="L234" s="172">
        <f t="shared" si="60"/>
        <v>-0.48837209302325579</v>
      </c>
      <c r="M234" s="168" t="s">
        <v>591</v>
      </c>
      <c r="N234" s="165">
        <v>43252</v>
      </c>
      <c r="O234" s="1"/>
      <c r="P234" s="1"/>
      <c r="Q234" s="233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114</v>
      </c>
      <c r="B235" s="186">
        <v>43220</v>
      </c>
      <c r="C235" s="186"/>
      <c r="D235" s="187" t="s">
        <v>756</v>
      </c>
      <c r="E235" s="188" t="s">
        <v>578</v>
      </c>
      <c r="F235" s="188">
        <v>153.5</v>
      </c>
      <c r="G235" s="188"/>
      <c r="H235" s="188">
        <v>196</v>
      </c>
      <c r="I235" s="190">
        <v>196</v>
      </c>
      <c r="J235" s="160" t="s">
        <v>757</v>
      </c>
      <c r="K235" s="161">
        <f t="shared" si="59"/>
        <v>42.5</v>
      </c>
      <c r="L235" s="162">
        <f t="shared" si="60"/>
        <v>0.27687296416938112</v>
      </c>
      <c r="M235" s="157" t="s">
        <v>581</v>
      </c>
      <c r="N235" s="163">
        <v>43605</v>
      </c>
      <c r="O235" s="1"/>
      <c r="P235" s="1"/>
      <c r="Q235" s="233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4">
        <v>115</v>
      </c>
      <c r="B236" s="165">
        <v>43306</v>
      </c>
      <c r="C236" s="165"/>
      <c r="D236" s="166" t="s">
        <v>725</v>
      </c>
      <c r="E236" s="167" t="s">
        <v>578</v>
      </c>
      <c r="F236" s="168">
        <v>27.5</v>
      </c>
      <c r="G236" s="168"/>
      <c r="H236" s="169">
        <v>13.1</v>
      </c>
      <c r="I236" s="169">
        <v>60</v>
      </c>
      <c r="J236" s="170" t="s">
        <v>758</v>
      </c>
      <c r="K236" s="171">
        <v>-14.4</v>
      </c>
      <c r="L236" s="172">
        <v>-0.52363636363636401</v>
      </c>
      <c r="M236" s="168" t="s">
        <v>591</v>
      </c>
      <c r="N236" s="165">
        <v>43138</v>
      </c>
      <c r="O236" s="1"/>
      <c r="P236" s="1"/>
      <c r="Q236" s="233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4">
        <v>116</v>
      </c>
      <c r="B237" s="195">
        <v>43318</v>
      </c>
      <c r="C237" s="195"/>
      <c r="D237" s="173" t="s">
        <v>759</v>
      </c>
      <c r="E237" s="168" t="s">
        <v>578</v>
      </c>
      <c r="F237" s="168">
        <v>148.5</v>
      </c>
      <c r="G237" s="168"/>
      <c r="H237" s="168">
        <v>102</v>
      </c>
      <c r="I237" s="169">
        <v>182</v>
      </c>
      <c r="J237" s="170" t="s">
        <v>760</v>
      </c>
      <c r="K237" s="171">
        <f>H237-F237</f>
        <v>-46.5</v>
      </c>
      <c r="L237" s="172">
        <f>K237/F237</f>
        <v>-0.31313131313131315</v>
      </c>
      <c r="M237" s="168" t="s">
        <v>591</v>
      </c>
      <c r="N237" s="165">
        <v>43661</v>
      </c>
      <c r="O237" s="1"/>
      <c r="P237" s="1"/>
      <c r="Q237" s="233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4">
        <v>117</v>
      </c>
      <c r="B238" s="155">
        <v>43335</v>
      </c>
      <c r="C238" s="155"/>
      <c r="D238" s="156" t="s">
        <v>761</v>
      </c>
      <c r="E238" s="157" t="s">
        <v>578</v>
      </c>
      <c r="F238" s="188">
        <v>285</v>
      </c>
      <c r="G238" s="157"/>
      <c r="H238" s="157">
        <v>355</v>
      </c>
      <c r="I238" s="159">
        <v>364</v>
      </c>
      <c r="J238" s="160" t="s">
        <v>762</v>
      </c>
      <c r="K238" s="161">
        <v>70</v>
      </c>
      <c r="L238" s="162">
        <v>0.24561403508771901</v>
      </c>
      <c r="M238" s="157" t="s">
        <v>581</v>
      </c>
      <c r="N238" s="163">
        <v>43455</v>
      </c>
      <c r="O238" s="1"/>
      <c r="P238" s="1"/>
      <c r="Q238" s="233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4">
        <v>118</v>
      </c>
      <c r="B239" s="155">
        <v>43341</v>
      </c>
      <c r="C239" s="155"/>
      <c r="D239" s="156" t="s">
        <v>394</v>
      </c>
      <c r="E239" s="157" t="s">
        <v>578</v>
      </c>
      <c r="F239" s="188">
        <v>525</v>
      </c>
      <c r="G239" s="157"/>
      <c r="H239" s="157">
        <v>585</v>
      </c>
      <c r="I239" s="159">
        <v>635</v>
      </c>
      <c r="J239" s="160" t="s">
        <v>763</v>
      </c>
      <c r="K239" s="161">
        <f t="shared" ref="K239:K290" si="61">H239-F239</f>
        <v>60</v>
      </c>
      <c r="L239" s="162">
        <f t="shared" ref="L239:L290" si="62">K239/F239</f>
        <v>0.11428571428571428</v>
      </c>
      <c r="M239" s="157" t="s">
        <v>581</v>
      </c>
      <c r="N239" s="163">
        <v>43662</v>
      </c>
      <c r="O239" s="1"/>
      <c r="P239" s="1"/>
      <c r="Q239" s="233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4">
        <v>119</v>
      </c>
      <c r="B240" s="155">
        <v>43395</v>
      </c>
      <c r="C240" s="155"/>
      <c r="D240" s="156" t="s">
        <v>382</v>
      </c>
      <c r="E240" s="157" t="s">
        <v>578</v>
      </c>
      <c r="F240" s="188">
        <v>475</v>
      </c>
      <c r="G240" s="157"/>
      <c r="H240" s="157">
        <v>574</v>
      </c>
      <c r="I240" s="159">
        <v>570</v>
      </c>
      <c r="J240" s="160" t="s">
        <v>665</v>
      </c>
      <c r="K240" s="161">
        <f t="shared" si="61"/>
        <v>99</v>
      </c>
      <c r="L240" s="162">
        <f t="shared" si="62"/>
        <v>0.20842105263157895</v>
      </c>
      <c r="M240" s="157" t="s">
        <v>581</v>
      </c>
      <c r="N240" s="163">
        <v>43403</v>
      </c>
      <c r="O240" s="1"/>
      <c r="P240" s="1"/>
      <c r="Q240" s="233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120</v>
      </c>
      <c r="B241" s="186">
        <v>43397</v>
      </c>
      <c r="C241" s="186"/>
      <c r="D241" s="187" t="s">
        <v>764</v>
      </c>
      <c r="E241" s="188" t="s">
        <v>578</v>
      </c>
      <c r="F241" s="188">
        <v>707.5</v>
      </c>
      <c r="G241" s="188"/>
      <c r="H241" s="188">
        <v>872</v>
      </c>
      <c r="I241" s="190">
        <v>872</v>
      </c>
      <c r="J241" s="191" t="s">
        <v>665</v>
      </c>
      <c r="K241" s="161">
        <f t="shared" si="61"/>
        <v>164.5</v>
      </c>
      <c r="L241" s="192">
        <f t="shared" si="62"/>
        <v>0.23250883392226149</v>
      </c>
      <c r="M241" s="188" t="s">
        <v>581</v>
      </c>
      <c r="N241" s="193">
        <v>43482</v>
      </c>
      <c r="O241" s="1"/>
      <c r="P241" s="1"/>
      <c r="Q241" s="233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121</v>
      </c>
      <c r="B242" s="186">
        <v>43398</v>
      </c>
      <c r="C242" s="186"/>
      <c r="D242" s="187" t="s">
        <v>765</v>
      </c>
      <c r="E242" s="188" t="s">
        <v>578</v>
      </c>
      <c r="F242" s="188">
        <v>162</v>
      </c>
      <c r="G242" s="188"/>
      <c r="H242" s="188">
        <v>204</v>
      </c>
      <c r="I242" s="190">
        <v>209</v>
      </c>
      <c r="J242" s="191" t="s">
        <v>766</v>
      </c>
      <c r="K242" s="161">
        <f t="shared" si="61"/>
        <v>42</v>
      </c>
      <c r="L242" s="192">
        <f t="shared" si="62"/>
        <v>0.25925925925925924</v>
      </c>
      <c r="M242" s="188" t="s">
        <v>581</v>
      </c>
      <c r="N242" s="193">
        <v>43539</v>
      </c>
      <c r="O242" s="1"/>
      <c r="P242" s="1"/>
      <c r="Q242" s="233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122</v>
      </c>
      <c r="B243" s="186">
        <v>43399</v>
      </c>
      <c r="C243" s="186"/>
      <c r="D243" s="187" t="s">
        <v>480</v>
      </c>
      <c r="E243" s="188" t="s">
        <v>578</v>
      </c>
      <c r="F243" s="188">
        <v>240</v>
      </c>
      <c r="G243" s="188"/>
      <c r="H243" s="188">
        <v>297</v>
      </c>
      <c r="I243" s="190">
        <v>297</v>
      </c>
      <c r="J243" s="191" t="s">
        <v>665</v>
      </c>
      <c r="K243" s="197">
        <f t="shared" si="61"/>
        <v>57</v>
      </c>
      <c r="L243" s="192">
        <f t="shared" si="62"/>
        <v>0.23749999999999999</v>
      </c>
      <c r="M243" s="188" t="s">
        <v>581</v>
      </c>
      <c r="N243" s="193">
        <v>43417</v>
      </c>
      <c r="O243" s="1"/>
      <c r="P243" s="1"/>
      <c r="Q243" s="233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4">
        <v>123</v>
      </c>
      <c r="B244" s="155">
        <v>43439</v>
      </c>
      <c r="C244" s="155"/>
      <c r="D244" s="156" t="s">
        <v>767</v>
      </c>
      <c r="E244" s="157" t="s">
        <v>578</v>
      </c>
      <c r="F244" s="157">
        <v>202.5</v>
      </c>
      <c r="G244" s="157"/>
      <c r="H244" s="157">
        <v>255</v>
      </c>
      <c r="I244" s="159">
        <v>252</v>
      </c>
      <c r="J244" s="160" t="s">
        <v>665</v>
      </c>
      <c r="K244" s="161">
        <f t="shared" si="61"/>
        <v>52.5</v>
      </c>
      <c r="L244" s="162">
        <f t="shared" si="62"/>
        <v>0.25925925925925924</v>
      </c>
      <c r="M244" s="157" t="s">
        <v>581</v>
      </c>
      <c r="N244" s="163">
        <v>43542</v>
      </c>
      <c r="O244" s="1"/>
      <c r="P244" s="1"/>
      <c r="Q244" s="233"/>
      <c r="R244" s="1"/>
      <c r="S244" s="6" t="s">
        <v>768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124</v>
      </c>
      <c r="B245" s="186">
        <v>43465</v>
      </c>
      <c r="C245" s="155"/>
      <c r="D245" s="187" t="s">
        <v>159</v>
      </c>
      <c r="E245" s="188" t="s">
        <v>578</v>
      </c>
      <c r="F245" s="188">
        <v>710</v>
      </c>
      <c r="G245" s="188"/>
      <c r="H245" s="188">
        <v>866</v>
      </c>
      <c r="I245" s="190">
        <v>866</v>
      </c>
      <c r="J245" s="191" t="s">
        <v>665</v>
      </c>
      <c r="K245" s="161">
        <f t="shared" si="61"/>
        <v>156</v>
      </c>
      <c r="L245" s="162">
        <f t="shared" si="62"/>
        <v>0.21971830985915494</v>
      </c>
      <c r="M245" s="157" t="s">
        <v>581</v>
      </c>
      <c r="N245" s="163">
        <v>43553</v>
      </c>
      <c r="O245" s="1"/>
      <c r="P245" s="1"/>
      <c r="Q245" s="233"/>
      <c r="R245" s="1"/>
      <c r="S245" s="6" t="s">
        <v>768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125</v>
      </c>
      <c r="B246" s="186">
        <v>43522</v>
      </c>
      <c r="C246" s="186"/>
      <c r="D246" s="187" t="s">
        <v>174</v>
      </c>
      <c r="E246" s="188" t="s">
        <v>578</v>
      </c>
      <c r="F246" s="188">
        <v>337.25</v>
      </c>
      <c r="G246" s="188"/>
      <c r="H246" s="188">
        <v>398.5</v>
      </c>
      <c r="I246" s="190">
        <v>411</v>
      </c>
      <c r="J246" s="160" t="s">
        <v>769</v>
      </c>
      <c r="K246" s="161">
        <f t="shared" si="61"/>
        <v>61.25</v>
      </c>
      <c r="L246" s="162">
        <f t="shared" si="62"/>
        <v>0.1816160118606375</v>
      </c>
      <c r="M246" s="157" t="s">
        <v>581</v>
      </c>
      <c r="N246" s="163">
        <v>43760</v>
      </c>
      <c r="O246" s="1"/>
      <c r="P246" s="1"/>
      <c r="Q246" s="233"/>
      <c r="R246" s="1"/>
      <c r="S246" s="6" t="s">
        <v>768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98">
        <v>126</v>
      </c>
      <c r="B247" s="199">
        <v>43559</v>
      </c>
      <c r="C247" s="199"/>
      <c r="D247" s="200" t="s">
        <v>770</v>
      </c>
      <c r="E247" s="201" t="s">
        <v>578</v>
      </c>
      <c r="F247" s="201">
        <v>130</v>
      </c>
      <c r="G247" s="201"/>
      <c r="H247" s="201">
        <v>65</v>
      </c>
      <c r="I247" s="202">
        <v>158</v>
      </c>
      <c r="J247" s="170" t="s">
        <v>771</v>
      </c>
      <c r="K247" s="171">
        <f t="shared" si="61"/>
        <v>-65</v>
      </c>
      <c r="L247" s="172">
        <f t="shared" si="62"/>
        <v>-0.5</v>
      </c>
      <c r="M247" s="168" t="s">
        <v>591</v>
      </c>
      <c r="N247" s="165">
        <v>43726</v>
      </c>
      <c r="O247" s="1"/>
      <c r="P247" s="1"/>
      <c r="Q247" s="233"/>
      <c r="R247" s="1"/>
      <c r="S247" s="6" t="s">
        <v>772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127</v>
      </c>
      <c r="B248" s="186">
        <v>43017</v>
      </c>
      <c r="C248" s="186"/>
      <c r="D248" s="187" t="s">
        <v>210</v>
      </c>
      <c r="E248" s="188" t="s">
        <v>578</v>
      </c>
      <c r="F248" s="188">
        <v>141.5</v>
      </c>
      <c r="G248" s="188"/>
      <c r="H248" s="188">
        <v>183.5</v>
      </c>
      <c r="I248" s="190">
        <v>210</v>
      </c>
      <c r="J248" s="160" t="s">
        <v>766</v>
      </c>
      <c r="K248" s="161">
        <f t="shared" si="61"/>
        <v>42</v>
      </c>
      <c r="L248" s="162">
        <f t="shared" si="62"/>
        <v>0.29681978798586572</v>
      </c>
      <c r="M248" s="157" t="s">
        <v>581</v>
      </c>
      <c r="N248" s="163">
        <v>43042</v>
      </c>
      <c r="O248" s="1"/>
      <c r="P248" s="1"/>
      <c r="Q248" s="233"/>
      <c r="R248" s="1"/>
      <c r="S248" s="6" t="s">
        <v>772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8">
        <v>128</v>
      </c>
      <c r="B249" s="199">
        <v>43074</v>
      </c>
      <c r="C249" s="199"/>
      <c r="D249" s="200" t="s">
        <v>773</v>
      </c>
      <c r="E249" s="201" t="s">
        <v>578</v>
      </c>
      <c r="F249" s="196">
        <v>172</v>
      </c>
      <c r="G249" s="201"/>
      <c r="H249" s="201">
        <v>155.25</v>
      </c>
      <c r="I249" s="202">
        <v>230</v>
      </c>
      <c r="J249" s="170" t="s">
        <v>774</v>
      </c>
      <c r="K249" s="171">
        <f t="shared" si="61"/>
        <v>-16.75</v>
      </c>
      <c r="L249" s="172">
        <f t="shared" si="62"/>
        <v>-9.7383720930232565E-2</v>
      </c>
      <c r="M249" s="168" t="s">
        <v>591</v>
      </c>
      <c r="N249" s="165">
        <v>43787</v>
      </c>
      <c r="O249" s="1"/>
      <c r="P249" s="1"/>
      <c r="Q249" s="233"/>
      <c r="R249" s="1"/>
      <c r="S249" s="6" t="s">
        <v>772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129</v>
      </c>
      <c r="B250" s="186">
        <v>43398</v>
      </c>
      <c r="C250" s="186"/>
      <c r="D250" s="187" t="s">
        <v>120</v>
      </c>
      <c r="E250" s="188" t="s">
        <v>578</v>
      </c>
      <c r="F250" s="188">
        <v>698.5</v>
      </c>
      <c r="G250" s="188"/>
      <c r="H250" s="188">
        <v>890</v>
      </c>
      <c r="I250" s="190">
        <v>890</v>
      </c>
      <c r="J250" s="160" t="s">
        <v>775</v>
      </c>
      <c r="K250" s="161">
        <f t="shared" si="61"/>
        <v>191.5</v>
      </c>
      <c r="L250" s="162">
        <f t="shared" si="62"/>
        <v>0.27415891195418757</v>
      </c>
      <c r="M250" s="157" t="s">
        <v>581</v>
      </c>
      <c r="N250" s="163">
        <v>44328</v>
      </c>
      <c r="O250" s="1"/>
      <c r="P250" s="1"/>
      <c r="Q250" s="233"/>
      <c r="R250" s="1"/>
      <c r="S250" s="6" t="s">
        <v>768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130</v>
      </c>
      <c r="B251" s="186">
        <v>42877</v>
      </c>
      <c r="C251" s="186"/>
      <c r="D251" s="187" t="s">
        <v>776</v>
      </c>
      <c r="E251" s="188" t="s">
        <v>578</v>
      </c>
      <c r="F251" s="188">
        <v>127.6</v>
      </c>
      <c r="G251" s="188"/>
      <c r="H251" s="188">
        <v>138</v>
      </c>
      <c r="I251" s="190">
        <v>190</v>
      </c>
      <c r="J251" s="160" t="s">
        <v>777</v>
      </c>
      <c r="K251" s="161">
        <f t="shared" si="61"/>
        <v>10.400000000000006</v>
      </c>
      <c r="L251" s="162">
        <f t="shared" si="62"/>
        <v>8.1504702194357417E-2</v>
      </c>
      <c r="M251" s="157" t="s">
        <v>581</v>
      </c>
      <c r="N251" s="163">
        <v>43774</v>
      </c>
      <c r="O251" s="1"/>
      <c r="P251" s="1"/>
      <c r="Q251" s="233"/>
      <c r="R251" s="1"/>
      <c r="S251" s="6" t="s">
        <v>772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131</v>
      </c>
      <c r="B252" s="186">
        <v>43158</v>
      </c>
      <c r="C252" s="186"/>
      <c r="D252" s="187" t="s">
        <v>778</v>
      </c>
      <c r="E252" s="188" t="s">
        <v>578</v>
      </c>
      <c r="F252" s="188">
        <v>317</v>
      </c>
      <c r="G252" s="188"/>
      <c r="H252" s="188">
        <v>382.5</v>
      </c>
      <c r="I252" s="190">
        <v>398</v>
      </c>
      <c r="J252" s="160" t="s">
        <v>779</v>
      </c>
      <c r="K252" s="161">
        <f t="shared" si="61"/>
        <v>65.5</v>
      </c>
      <c r="L252" s="162">
        <f t="shared" si="62"/>
        <v>0.20662460567823343</v>
      </c>
      <c r="M252" s="157" t="s">
        <v>581</v>
      </c>
      <c r="N252" s="163">
        <v>44238</v>
      </c>
      <c r="O252" s="1"/>
      <c r="P252" s="1"/>
      <c r="Q252" s="233"/>
      <c r="R252" s="1"/>
      <c r="S252" s="6" t="s">
        <v>772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98">
        <v>132</v>
      </c>
      <c r="B253" s="199">
        <v>43164</v>
      </c>
      <c r="C253" s="199"/>
      <c r="D253" s="200" t="s">
        <v>166</v>
      </c>
      <c r="E253" s="201" t="s">
        <v>578</v>
      </c>
      <c r="F253" s="196">
        <f>510-14.4</f>
        <v>495.6</v>
      </c>
      <c r="G253" s="201"/>
      <c r="H253" s="201">
        <v>350</v>
      </c>
      <c r="I253" s="202">
        <v>672</v>
      </c>
      <c r="J253" s="170" t="s">
        <v>780</v>
      </c>
      <c r="K253" s="171">
        <f t="shared" si="61"/>
        <v>-145.60000000000002</v>
      </c>
      <c r="L253" s="172">
        <f t="shared" si="62"/>
        <v>-0.29378531073446329</v>
      </c>
      <c r="M253" s="168" t="s">
        <v>591</v>
      </c>
      <c r="N253" s="165">
        <v>43887</v>
      </c>
      <c r="O253" s="1"/>
      <c r="P253" s="1"/>
      <c r="Q253" s="233"/>
      <c r="R253" s="1"/>
      <c r="S253" s="6" t="s">
        <v>768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98">
        <v>133</v>
      </c>
      <c r="B254" s="199">
        <v>43237</v>
      </c>
      <c r="C254" s="199"/>
      <c r="D254" s="200" t="s">
        <v>781</v>
      </c>
      <c r="E254" s="201" t="s">
        <v>578</v>
      </c>
      <c r="F254" s="196">
        <v>230.3</v>
      </c>
      <c r="G254" s="201"/>
      <c r="H254" s="201">
        <v>102.5</v>
      </c>
      <c r="I254" s="202">
        <v>348</v>
      </c>
      <c r="J254" s="170" t="s">
        <v>782</v>
      </c>
      <c r="K254" s="171">
        <f t="shared" si="61"/>
        <v>-127.80000000000001</v>
      </c>
      <c r="L254" s="172">
        <f t="shared" si="62"/>
        <v>-0.55492835432045162</v>
      </c>
      <c r="M254" s="168" t="s">
        <v>591</v>
      </c>
      <c r="N254" s="165">
        <v>43896</v>
      </c>
      <c r="O254" s="1"/>
      <c r="P254" s="1"/>
      <c r="Q254" s="233"/>
      <c r="R254" s="1"/>
      <c r="S254" s="6" t="s">
        <v>768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134</v>
      </c>
      <c r="B255" s="186">
        <v>43258</v>
      </c>
      <c r="C255" s="186"/>
      <c r="D255" s="187" t="s">
        <v>437</v>
      </c>
      <c r="E255" s="188" t="s">
        <v>578</v>
      </c>
      <c r="F255" s="188">
        <f>342.5-5.1</f>
        <v>337.4</v>
      </c>
      <c r="G255" s="188"/>
      <c r="H255" s="188">
        <v>412.5</v>
      </c>
      <c r="I255" s="190">
        <v>439</v>
      </c>
      <c r="J255" s="160" t="s">
        <v>783</v>
      </c>
      <c r="K255" s="161">
        <f t="shared" si="61"/>
        <v>75.100000000000023</v>
      </c>
      <c r="L255" s="162">
        <f t="shared" si="62"/>
        <v>0.22258446947243635</v>
      </c>
      <c r="M255" s="157" t="s">
        <v>581</v>
      </c>
      <c r="N255" s="163">
        <v>44230</v>
      </c>
      <c r="O255" s="1"/>
      <c r="P255" s="1"/>
      <c r="Q255" s="233"/>
      <c r="R255" s="1"/>
      <c r="S255" s="6" t="s">
        <v>772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79">
        <v>135</v>
      </c>
      <c r="B256" s="178">
        <v>43285</v>
      </c>
      <c r="C256" s="178"/>
      <c r="D256" s="179" t="s">
        <v>58</v>
      </c>
      <c r="E256" s="180" t="s">
        <v>578</v>
      </c>
      <c r="F256" s="180">
        <f>127.5-5.53</f>
        <v>121.97</v>
      </c>
      <c r="G256" s="181"/>
      <c r="H256" s="181">
        <v>122.5</v>
      </c>
      <c r="I256" s="181">
        <v>170</v>
      </c>
      <c r="J256" s="182" t="s">
        <v>784</v>
      </c>
      <c r="K256" s="183">
        <f t="shared" si="61"/>
        <v>0.53000000000000114</v>
      </c>
      <c r="L256" s="184">
        <f t="shared" si="62"/>
        <v>4.3453308190538747E-3</v>
      </c>
      <c r="M256" s="180" t="s">
        <v>598</v>
      </c>
      <c r="N256" s="178">
        <v>44431</v>
      </c>
      <c r="O256" s="1"/>
      <c r="P256" s="1"/>
      <c r="Q256" s="233"/>
      <c r="R256" s="1"/>
      <c r="S256" s="6" t="s">
        <v>768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8">
        <v>136</v>
      </c>
      <c r="B257" s="199">
        <v>43294</v>
      </c>
      <c r="C257" s="199"/>
      <c r="D257" s="200" t="s">
        <v>785</v>
      </c>
      <c r="E257" s="201" t="s">
        <v>578</v>
      </c>
      <c r="F257" s="196">
        <v>46.5</v>
      </c>
      <c r="G257" s="201"/>
      <c r="H257" s="201">
        <v>17</v>
      </c>
      <c r="I257" s="202">
        <v>59</v>
      </c>
      <c r="J257" s="170" t="s">
        <v>786</v>
      </c>
      <c r="K257" s="171">
        <f t="shared" si="61"/>
        <v>-29.5</v>
      </c>
      <c r="L257" s="172">
        <f t="shared" si="62"/>
        <v>-0.63440860215053763</v>
      </c>
      <c r="M257" s="168" t="s">
        <v>591</v>
      </c>
      <c r="N257" s="165">
        <v>43887</v>
      </c>
      <c r="O257" s="1"/>
      <c r="P257" s="1"/>
      <c r="Q257" s="233"/>
      <c r="R257" s="1"/>
      <c r="S257" s="6" t="s">
        <v>768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137</v>
      </c>
      <c r="B258" s="186">
        <v>43396</v>
      </c>
      <c r="C258" s="186"/>
      <c r="D258" s="187" t="s">
        <v>420</v>
      </c>
      <c r="E258" s="188" t="s">
        <v>578</v>
      </c>
      <c r="F258" s="188">
        <v>156.5</v>
      </c>
      <c r="G258" s="188"/>
      <c r="H258" s="188">
        <v>207.5</v>
      </c>
      <c r="I258" s="190">
        <v>191</v>
      </c>
      <c r="J258" s="160" t="s">
        <v>665</v>
      </c>
      <c r="K258" s="161">
        <f t="shared" si="61"/>
        <v>51</v>
      </c>
      <c r="L258" s="162">
        <f t="shared" si="62"/>
        <v>0.32587859424920129</v>
      </c>
      <c r="M258" s="157" t="s">
        <v>581</v>
      </c>
      <c r="N258" s="163">
        <v>44369</v>
      </c>
      <c r="O258" s="1"/>
      <c r="P258" s="1"/>
      <c r="Q258" s="233"/>
      <c r="R258" s="1"/>
      <c r="S258" s="6" t="s">
        <v>768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138</v>
      </c>
      <c r="B259" s="186">
        <v>43439</v>
      </c>
      <c r="C259" s="186"/>
      <c r="D259" s="187" t="s">
        <v>345</v>
      </c>
      <c r="E259" s="188" t="s">
        <v>578</v>
      </c>
      <c r="F259" s="188">
        <v>259.5</v>
      </c>
      <c r="G259" s="188"/>
      <c r="H259" s="188">
        <v>320</v>
      </c>
      <c r="I259" s="190">
        <v>320</v>
      </c>
      <c r="J259" s="160" t="s">
        <v>665</v>
      </c>
      <c r="K259" s="161">
        <f t="shared" si="61"/>
        <v>60.5</v>
      </c>
      <c r="L259" s="162">
        <f t="shared" si="62"/>
        <v>0.23314065510597304</v>
      </c>
      <c r="M259" s="157" t="s">
        <v>581</v>
      </c>
      <c r="N259" s="163">
        <v>44323</v>
      </c>
      <c r="O259" s="1"/>
      <c r="P259" s="1"/>
      <c r="Q259" s="233"/>
      <c r="R259" s="1"/>
      <c r="S259" s="6" t="s">
        <v>768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98">
        <v>139</v>
      </c>
      <c r="B260" s="199">
        <v>43439</v>
      </c>
      <c r="C260" s="199"/>
      <c r="D260" s="200" t="s">
        <v>787</v>
      </c>
      <c r="E260" s="201" t="s">
        <v>578</v>
      </c>
      <c r="F260" s="201">
        <v>715</v>
      </c>
      <c r="G260" s="201"/>
      <c r="H260" s="201">
        <v>445</v>
      </c>
      <c r="I260" s="202">
        <v>840</v>
      </c>
      <c r="J260" s="170" t="s">
        <v>788</v>
      </c>
      <c r="K260" s="171">
        <f t="shared" si="61"/>
        <v>-270</v>
      </c>
      <c r="L260" s="172">
        <f t="shared" si="62"/>
        <v>-0.3776223776223776</v>
      </c>
      <c r="M260" s="168" t="s">
        <v>591</v>
      </c>
      <c r="N260" s="165">
        <v>43800</v>
      </c>
      <c r="O260" s="1"/>
      <c r="P260" s="1"/>
      <c r="Q260" s="233"/>
      <c r="R260" s="1"/>
      <c r="S260" s="6" t="s">
        <v>768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140</v>
      </c>
      <c r="B261" s="186">
        <v>43469</v>
      </c>
      <c r="C261" s="186"/>
      <c r="D261" s="187" t="s">
        <v>180</v>
      </c>
      <c r="E261" s="188" t="s">
        <v>578</v>
      </c>
      <c r="F261" s="188">
        <v>875</v>
      </c>
      <c r="G261" s="188"/>
      <c r="H261" s="188">
        <v>1165</v>
      </c>
      <c r="I261" s="190">
        <v>1185</v>
      </c>
      <c r="J261" s="160" t="s">
        <v>789</v>
      </c>
      <c r="K261" s="161">
        <f t="shared" si="61"/>
        <v>290</v>
      </c>
      <c r="L261" s="162">
        <f t="shared" si="62"/>
        <v>0.33142857142857141</v>
      </c>
      <c r="M261" s="157" t="s">
        <v>581</v>
      </c>
      <c r="N261" s="163">
        <v>43847</v>
      </c>
      <c r="O261" s="1"/>
      <c r="P261" s="1"/>
      <c r="Q261" s="233"/>
      <c r="R261" s="1"/>
      <c r="S261" s="6" t="s">
        <v>768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141</v>
      </c>
      <c r="B262" s="186">
        <v>43559</v>
      </c>
      <c r="C262" s="186"/>
      <c r="D262" s="187" t="s">
        <v>363</v>
      </c>
      <c r="E262" s="188" t="s">
        <v>578</v>
      </c>
      <c r="F262" s="188">
        <f>387-14.63</f>
        <v>372.37</v>
      </c>
      <c r="G262" s="188"/>
      <c r="H262" s="188">
        <v>490</v>
      </c>
      <c r="I262" s="190">
        <v>490</v>
      </c>
      <c r="J262" s="160" t="s">
        <v>665</v>
      </c>
      <c r="K262" s="161">
        <f t="shared" si="61"/>
        <v>117.63</v>
      </c>
      <c r="L262" s="162">
        <f t="shared" si="62"/>
        <v>0.31589548030185027</v>
      </c>
      <c r="M262" s="157" t="s">
        <v>581</v>
      </c>
      <c r="N262" s="163">
        <v>43850</v>
      </c>
      <c r="O262" s="1"/>
      <c r="P262" s="1"/>
      <c r="Q262" s="233"/>
      <c r="R262" s="1"/>
      <c r="S262" s="6" t="s">
        <v>768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98">
        <v>142</v>
      </c>
      <c r="B263" s="199">
        <v>43578</v>
      </c>
      <c r="C263" s="199"/>
      <c r="D263" s="200" t="s">
        <v>790</v>
      </c>
      <c r="E263" s="201" t="s">
        <v>590</v>
      </c>
      <c r="F263" s="201">
        <v>220</v>
      </c>
      <c r="G263" s="201"/>
      <c r="H263" s="201">
        <v>127.5</v>
      </c>
      <c r="I263" s="202">
        <v>284</v>
      </c>
      <c r="J263" s="170" t="s">
        <v>791</v>
      </c>
      <c r="K263" s="171">
        <f t="shared" si="61"/>
        <v>-92.5</v>
      </c>
      <c r="L263" s="172">
        <f t="shared" si="62"/>
        <v>-0.42045454545454547</v>
      </c>
      <c r="M263" s="168" t="s">
        <v>591</v>
      </c>
      <c r="N263" s="165">
        <v>43896</v>
      </c>
      <c r="O263" s="1"/>
      <c r="P263" s="1"/>
      <c r="Q263" s="233"/>
      <c r="R263" s="1"/>
      <c r="S263" s="6" t="s">
        <v>768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143</v>
      </c>
      <c r="B264" s="186">
        <v>43622</v>
      </c>
      <c r="C264" s="186"/>
      <c r="D264" s="187" t="s">
        <v>481</v>
      </c>
      <c r="E264" s="188" t="s">
        <v>590</v>
      </c>
      <c r="F264" s="188">
        <v>332.8</v>
      </c>
      <c r="G264" s="188"/>
      <c r="H264" s="188">
        <v>405</v>
      </c>
      <c r="I264" s="190">
        <v>419</v>
      </c>
      <c r="J264" s="160" t="s">
        <v>792</v>
      </c>
      <c r="K264" s="161">
        <f t="shared" si="61"/>
        <v>72.199999999999989</v>
      </c>
      <c r="L264" s="162">
        <f t="shared" si="62"/>
        <v>0.21694711538461534</v>
      </c>
      <c r="M264" s="157" t="s">
        <v>581</v>
      </c>
      <c r="N264" s="163">
        <v>43860</v>
      </c>
      <c r="O264" s="1"/>
      <c r="P264" s="1"/>
      <c r="Q264" s="233"/>
      <c r="R264" s="1"/>
      <c r="S264" s="6" t="s">
        <v>772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79">
        <v>144</v>
      </c>
      <c r="B265" s="178">
        <v>43641</v>
      </c>
      <c r="C265" s="178"/>
      <c r="D265" s="179" t="s">
        <v>172</v>
      </c>
      <c r="E265" s="180" t="s">
        <v>578</v>
      </c>
      <c r="F265" s="180">
        <v>386</v>
      </c>
      <c r="G265" s="181"/>
      <c r="H265" s="181">
        <v>395</v>
      </c>
      <c r="I265" s="181">
        <v>452</v>
      </c>
      <c r="J265" s="182" t="s">
        <v>793</v>
      </c>
      <c r="K265" s="183">
        <f t="shared" si="61"/>
        <v>9</v>
      </c>
      <c r="L265" s="184">
        <f t="shared" si="62"/>
        <v>2.3316062176165803E-2</v>
      </c>
      <c r="M265" s="180" t="s">
        <v>598</v>
      </c>
      <c r="N265" s="178">
        <v>43868</v>
      </c>
      <c r="O265" s="1"/>
      <c r="P265" s="1"/>
      <c r="Q265" s="233"/>
      <c r="R265" s="1"/>
      <c r="S265" s="6" t="s">
        <v>772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79">
        <v>145</v>
      </c>
      <c r="B266" s="178">
        <v>43707</v>
      </c>
      <c r="C266" s="178"/>
      <c r="D266" s="179" t="s">
        <v>146</v>
      </c>
      <c r="E266" s="180" t="s">
        <v>578</v>
      </c>
      <c r="F266" s="180">
        <v>137.5</v>
      </c>
      <c r="G266" s="181"/>
      <c r="H266" s="181">
        <v>138.5</v>
      </c>
      <c r="I266" s="181">
        <v>190</v>
      </c>
      <c r="J266" s="182" t="s">
        <v>794</v>
      </c>
      <c r="K266" s="183">
        <f t="shared" si="61"/>
        <v>1</v>
      </c>
      <c r="L266" s="184">
        <f t="shared" si="62"/>
        <v>7.2727272727272727E-3</v>
      </c>
      <c r="M266" s="180" t="s">
        <v>598</v>
      </c>
      <c r="N266" s="178">
        <v>44432</v>
      </c>
      <c r="O266" s="1"/>
      <c r="P266" s="1"/>
      <c r="Q266" s="233"/>
      <c r="R266" s="1"/>
      <c r="S266" s="6" t="s">
        <v>768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146</v>
      </c>
      <c r="B267" s="186">
        <v>43731</v>
      </c>
      <c r="C267" s="186"/>
      <c r="D267" s="187" t="s">
        <v>430</v>
      </c>
      <c r="E267" s="188" t="s">
        <v>578</v>
      </c>
      <c r="F267" s="188">
        <v>235</v>
      </c>
      <c r="G267" s="188"/>
      <c r="H267" s="188">
        <v>295</v>
      </c>
      <c r="I267" s="190">
        <v>296</v>
      </c>
      <c r="J267" s="160" t="s">
        <v>795</v>
      </c>
      <c r="K267" s="161">
        <f t="shared" si="61"/>
        <v>60</v>
      </c>
      <c r="L267" s="162">
        <f t="shared" si="62"/>
        <v>0.25531914893617019</v>
      </c>
      <c r="M267" s="157" t="s">
        <v>581</v>
      </c>
      <c r="N267" s="163">
        <v>43844</v>
      </c>
      <c r="O267" s="1"/>
      <c r="P267" s="1"/>
      <c r="Q267" s="233"/>
      <c r="R267" s="1"/>
      <c r="S267" s="6" t="s">
        <v>772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147</v>
      </c>
      <c r="B268" s="186">
        <v>43752</v>
      </c>
      <c r="C268" s="186"/>
      <c r="D268" s="187" t="s">
        <v>796</v>
      </c>
      <c r="E268" s="188" t="s">
        <v>578</v>
      </c>
      <c r="F268" s="188">
        <v>277.5</v>
      </c>
      <c r="G268" s="188"/>
      <c r="H268" s="188">
        <v>333</v>
      </c>
      <c r="I268" s="190">
        <v>333</v>
      </c>
      <c r="J268" s="160" t="s">
        <v>797</v>
      </c>
      <c r="K268" s="161">
        <f t="shared" si="61"/>
        <v>55.5</v>
      </c>
      <c r="L268" s="162">
        <f t="shared" si="62"/>
        <v>0.2</v>
      </c>
      <c r="M268" s="157" t="s">
        <v>581</v>
      </c>
      <c r="N268" s="163">
        <v>43846</v>
      </c>
      <c r="O268" s="1"/>
      <c r="P268" s="1"/>
      <c r="Q268" s="233"/>
      <c r="R268" s="1"/>
      <c r="S268" s="6" t="s">
        <v>768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148</v>
      </c>
      <c r="B269" s="186">
        <v>43752</v>
      </c>
      <c r="C269" s="186"/>
      <c r="D269" s="187" t="s">
        <v>798</v>
      </c>
      <c r="E269" s="188" t="s">
        <v>578</v>
      </c>
      <c r="F269" s="188">
        <v>930</v>
      </c>
      <c r="G269" s="188"/>
      <c r="H269" s="188">
        <v>1165</v>
      </c>
      <c r="I269" s="190">
        <v>1200</v>
      </c>
      <c r="J269" s="160" t="s">
        <v>799</v>
      </c>
      <c r="K269" s="161">
        <f t="shared" si="61"/>
        <v>235</v>
      </c>
      <c r="L269" s="162">
        <f t="shared" si="62"/>
        <v>0.25268817204301075</v>
      </c>
      <c r="M269" s="157" t="s">
        <v>581</v>
      </c>
      <c r="N269" s="163">
        <v>43847</v>
      </c>
      <c r="O269" s="1"/>
      <c r="P269" s="1"/>
      <c r="Q269" s="233"/>
      <c r="R269" s="1"/>
      <c r="S269" s="6" t="s">
        <v>772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149</v>
      </c>
      <c r="B270" s="186">
        <v>43753</v>
      </c>
      <c r="C270" s="186"/>
      <c r="D270" s="187" t="s">
        <v>800</v>
      </c>
      <c r="E270" s="188" t="s">
        <v>578</v>
      </c>
      <c r="F270" s="158">
        <v>111</v>
      </c>
      <c r="G270" s="188"/>
      <c r="H270" s="188">
        <v>141</v>
      </c>
      <c r="I270" s="190">
        <v>141</v>
      </c>
      <c r="J270" s="160" t="s">
        <v>801</v>
      </c>
      <c r="K270" s="161">
        <f t="shared" si="61"/>
        <v>30</v>
      </c>
      <c r="L270" s="162">
        <f t="shared" si="62"/>
        <v>0.27027027027027029</v>
      </c>
      <c r="M270" s="157" t="s">
        <v>581</v>
      </c>
      <c r="N270" s="163">
        <v>44328</v>
      </c>
      <c r="O270" s="1"/>
      <c r="P270" s="1"/>
      <c r="Q270" s="233"/>
      <c r="R270" s="1"/>
      <c r="S270" s="6" t="s">
        <v>772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150</v>
      </c>
      <c r="B271" s="186">
        <v>43753</v>
      </c>
      <c r="C271" s="186"/>
      <c r="D271" s="187" t="s">
        <v>802</v>
      </c>
      <c r="E271" s="188" t="s">
        <v>578</v>
      </c>
      <c r="F271" s="158">
        <v>296</v>
      </c>
      <c r="G271" s="188"/>
      <c r="H271" s="188">
        <v>370</v>
      </c>
      <c r="I271" s="190">
        <v>370</v>
      </c>
      <c r="J271" s="160" t="s">
        <v>665</v>
      </c>
      <c r="K271" s="161">
        <f t="shared" si="61"/>
        <v>74</v>
      </c>
      <c r="L271" s="162">
        <f t="shared" si="62"/>
        <v>0.25</v>
      </c>
      <c r="M271" s="157" t="s">
        <v>581</v>
      </c>
      <c r="N271" s="163">
        <v>43853</v>
      </c>
      <c r="O271" s="1"/>
      <c r="P271" s="1"/>
      <c r="Q271" s="233"/>
      <c r="R271" s="1"/>
      <c r="S271" s="6" t="s">
        <v>772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5">
        <v>151</v>
      </c>
      <c r="B272" s="186">
        <v>43754</v>
      </c>
      <c r="C272" s="186"/>
      <c r="D272" s="187" t="s">
        <v>803</v>
      </c>
      <c r="E272" s="188" t="s">
        <v>578</v>
      </c>
      <c r="F272" s="158">
        <v>300</v>
      </c>
      <c r="G272" s="188"/>
      <c r="H272" s="188">
        <v>382.5</v>
      </c>
      <c r="I272" s="190">
        <v>344</v>
      </c>
      <c r="J272" s="160" t="s">
        <v>804</v>
      </c>
      <c r="K272" s="161">
        <f t="shared" si="61"/>
        <v>82.5</v>
      </c>
      <c r="L272" s="162">
        <f t="shared" si="62"/>
        <v>0.27500000000000002</v>
      </c>
      <c r="M272" s="157" t="s">
        <v>581</v>
      </c>
      <c r="N272" s="163">
        <v>44238</v>
      </c>
      <c r="O272" s="1"/>
      <c r="P272" s="1"/>
      <c r="Q272" s="233"/>
      <c r="R272" s="1"/>
      <c r="S272" s="6" t="s">
        <v>772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5">
        <v>152</v>
      </c>
      <c r="B273" s="186">
        <v>43832</v>
      </c>
      <c r="C273" s="186"/>
      <c r="D273" s="187" t="s">
        <v>805</v>
      </c>
      <c r="E273" s="188" t="s">
        <v>578</v>
      </c>
      <c r="F273" s="158">
        <v>495</v>
      </c>
      <c r="G273" s="188"/>
      <c r="H273" s="188">
        <v>595</v>
      </c>
      <c r="I273" s="190">
        <v>590</v>
      </c>
      <c r="J273" s="160" t="s">
        <v>601</v>
      </c>
      <c r="K273" s="161">
        <f t="shared" si="61"/>
        <v>100</v>
      </c>
      <c r="L273" s="162">
        <f t="shared" si="62"/>
        <v>0.20202020202020202</v>
      </c>
      <c r="M273" s="157" t="s">
        <v>581</v>
      </c>
      <c r="N273" s="163">
        <v>44589</v>
      </c>
      <c r="O273" s="1"/>
      <c r="P273" s="1"/>
      <c r="Q273" s="233"/>
      <c r="R273" s="1"/>
      <c r="S273" s="6" t="s">
        <v>772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153</v>
      </c>
      <c r="B274" s="186">
        <v>43966</v>
      </c>
      <c r="C274" s="186"/>
      <c r="D274" s="187" t="s">
        <v>76</v>
      </c>
      <c r="E274" s="188" t="s">
        <v>578</v>
      </c>
      <c r="F274" s="158">
        <v>67.5</v>
      </c>
      <c r="G274" s="188"/>
      <c r="H274" s="188">
        <v>86</v>
      </c>
      <c r="I274" s="190">
        <v>86</v>
      </c>
      <c r="J274" s="160" t="s">
        <v>806</v>
      </c>
      <c r="K274" s="161">
        <f t="shared" si="61"/>
        <v>18.5</v>
      </c>
      <c r="L274" s="162">
        <f t="shared" si="62"/>
        <v>0.27407407407407408</v>
      </c>
      <c r="M274" s="157" t="s">
        <v>581</v>
      </c>
      <c r="N274" s="163">
        <v>44008</v>
      </c>
      <c r="O274" s="1"/>
      <c r="P274" s="1"/>
      <c r="Q274" s="233"/>
      <c r="R274" s="1"/>
      <c r="S274" s="6" t="s">
        <v>772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5">
        <v>154</v>
      </c>
      <c r="B275" s="186">
        <v>44035</v>
      </c>
      <c r="C275" s="186"/>
      <c r="D275" s="187" t="s">
        <v>480</v>
      </c>
      <c r="E275" s="188" t="s">
        <v>578</v>
      </c>
      <c r="F275" s="158">
        <v>231</v>
      </c>
      <c r="G275" s="188"/>
      <c r="H275" s="188">
        <v>281</v>
      </c>
      <c r="I275" s="190">
        <v>281</v>
      </c>
      <c r="J275" s="160" t="s">
        <v>665</v>
      </c>
      <c r="K275" s="161">
        <f t="shared" si="61"/>
        <v>50</v>
      </c>
      <c r="L275" s="162">
        <f t="shared" si="62"/>
        <v>0.21645021645021645</v>
      </c>
      <c r="M275" s="157" t="s">
        <v>581</v>
      </c>
      <c r="N275" s="163">
        <v>44358</v>
      </c>
      <c r="O275" s="1"/>
      <c r="P275" s="1"/>
      <c r="Q275" s="233"/>
      <c r="R275" s="1"/>
      <c r="S275" s="6" t="s">
        <v>772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5">
        <v>155</v>
      </c>
      <c r="B276" s="186">
        <v>44092</v>
      </c>
      <c r="C276" s="186"/>
      <c r="D276" s="187" t="s">
        <v>144</v>
      </c>
      <c r="E276" s="188" t="s">
        <v>578</v>
      </c>
      <c r="F276" s="188">
        <v>206</v>
      </c>
      <c r="G276" s="188"/>
      <c r="H276" s="188">
        <v>248</v>
      </c>
      <c r="I276" s="190">
        <v>248</v>
      </c>
      <c r="J276" s="160" t="s">
        <v>665</v>
      </c>
      <c r="K276" s="161">
        <f t="shared" si="61"/>
        <v>42</v>
      </c>
      <c r="L276" s="162">
        <f t="shared" si="62"/>
        <v>0.20388349514563106</v>
      </c>
      <c r="M276" s="157" t="s">
        <v>581</v>
      </c>
      <c r="N276" s="163">
        <v>44214</v>
      </c>
      <c r="O276" s="1"/>
      <c r="P276" s="1"/>
      <c r="Q276" s="233"/>
      <c r="R276" s="1"/>
      <c r="S276" s="6" t="s">
        <v>772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5">
        <v>156</v>
      </c>
      <c r="B277" s="186">
        <v>44140</v>
      </c>
      <c r="C277" s="186"/>
      <c r="D277" s="187" t="s">
        <v>144</v>
      </c>
      <c r="E277" s="188" t="s">
        <v>578</v>
      </c>
      <c r="F277" s="188">
        <v>182.5</v>
      </c>
      <c r="G277" s="188"/>
      <c r="H277" s="188">
        <v>248</v>
      </c>
      <c r="I277" s="190">
        <v>248</v>
      </c>
      <c r="J277" s="160" t="s">
        <v>665</v>
      </c>
      <c r="K277" s="161">
        <f t="shared" si="61"/>
        <v>65.5</v>
      </c>
      <c r="L277" s="162">
        <f t="shared" si="62"/>
        <v>0.35890410958904112</v>
      </c>
      <c r="M277" s="157" t="s">
        <v>581</v>
      </c>
      <c r="N277" s="163">
        <v>44214</v>
      </c>
      <c r="O277" s="1"/>
      <c r="P277" s="1"/>
      <c r="Q277" s="233"/>
      <c r="R277" s="1"/>
      <c r="S277" s="6" t="s">
        <v>772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5">
        <v>157</v>
      </c>
      <c r="B278" s="186">
        <v>44140</v>
      </c>
      <c r="C278" s="186"/>
      <c r="D278" s="187" t="s">
        <v>345</v>
      </c>
      <c r="E278" s="188" t="s">
        <v>578</v>
      </c>
      <c r="F278" s="188">
        <v>247.5</v>
      </c>
      <c r="G278" s="188"/>
      <c r="H278" s="188">
        <v>320</v>
      </c>
      <c r="I278" s="190">
        <v>320</v>
      </c>
      <c r="J278" s="160" t="s">
        <v>665</v>
      </c>
      <c r="K278" s="161">
        <f t="shared" si="61"/>
        <v>72.5</v>
      </c>
      <c r="L278" s="162">
        <f t="shared" si="62"/>
        <v>0.29292929292929293</v>
      </c>
      <c r="M278" s="157" t="s">
        <v>581</v>
      </c>
      <c r="N278" s="163">
        <v>44323</v>
      </c>
      <c r="O278" s="1"/>
      <c r="P278" s="1"/>
      <c r="Q278" s="233"/>
      <c r="R278" s="1"/>
      <c r="S278" s="6" t="s">
        <v>772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5">
        <v>158</v>
      </c>
      <c r="B279" s="186">
        <v>44140</v>
      </c>
      <c r="C279" s="186"/>
      <c r="D279" s="187" t="s">
        <v>203</v>
      </c>
      <c r="E279" s="188" t="s">
        <v>578</v>
      </c>
      <c r="F279" s="158">
        <v>925</v>
      </c>
      <c r="G279" s="188"/>
      <c r="H279" s="188">
        <v>1095</v>
      </c>
      <c r="I279" s="190">
        <v>1093</v>
      </c>
      <c r="J279" s="160" t="s">
        <v>807</v>
      </c>
      <c r="K279" s="161">
        <f t="shared" si="61"/>
        <v>170</v>
      </c>
      <c r="L279" s="162">
        <f t="shared" si="62"/>
        <v>0.18378378378378379</v>
      </c>
      <c r="M279" s="157" t="s">
        <v>581</v>
      </c>
      <c r="N279" s="163">
        <v>44201</v>
      </c>
      <c r="O279" s="1"/>
      <c r="P279" s="1"/>
      <c r="Q279" s="233"/>
      <c r="R279" s="1"/>
      <c r="S279" s="6" t="s">
        <v>772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5">
        <v>159</v>
      </c>
      <c r="B280" s="186">
        <v>44140</v>
      </c>
      <c r="C280" s="186"/>
      <c r="D280" s="187" t="s">
        <v>363</v>
      </c>
      <c r="E280" s="188" t="s">
        <v>578</v>
      </c>
      <c r="F280" s="158">
        <v>332.5</v>
      </c>
      <c r="G280" s="188"/>
      <c r="H280" s="188">
        <v>393</v>
      </c>
      <c r="I280" s="190">
        <v>406</v>
      </c>
      <c r="J280" s="160" t="s">
        <v>808</v>
      </c>
      <c r="K280" s="161">
        <f t="shared" si="61"/>
        <v>60.5</v>
      </c>
      <c r="L280" s="162">
        <f t="shared" si="62"/>
        <v>0.18195488721804512</v>
      </c>
      <c r="M280" s="157" t="s">
        <v>581</v>
      </c>
      <c r="N280" s="163">
        <v>44256</v>
      </c>
      <c r="O280" s="1"/>
      <c r="P280" s="1"/>
      <c r="Q280" s="233"/>
      <c r="R280" s="1"/>
      <c r="S280" s="6" t="s">
        <v>772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5">
        <v>160</v>
      </c>
      <c r="B281" s="186">
        <v>44141</v>
      </c>
      <c r="C281" s="186"/>
      <c r="D281" s="187" t="s">
        <v>480</v>
      </c>
      <c r="E281" s="188" t="s">
        <v>578</v>
      </c>
      <c r="F281" s="158">
        <v>231</v>
      </c>
      <c r="G281" s="188"/>
      <c r="H281" s="188">
        <v>281</v>
      </c>
      <c r="I281" s="190">
        <v>281</v>
      </c>
      <c r="J281" s="160" t="s">
        <v>665</v>
      </c>
      <c r="K281" s="161">
        <f t="shared" si="61"/>
        <v>50</v>
      </c>
      <c r="L281" s="162">
        <f t="shared" si="62"/>
        <v>0.21645021645021645</v>
      </c>
      <c r="M281" s="157" t="s">
        <v>581</v>
      </c>
      <c r="N281" s="163">
        <v>44358</v>
      </c>
      <c r="O281" s="1"/>
      <c r="P281" s="1"/>
      <c r="Q281" s="233"/>
      <c r="R281" s="1"/>
      <c r="S281" s="6" t="s">
        <v>772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5">
        <v>161</v>
      </c>
      <c r="B282" s="186">
        <v>44187</v>
      </c>
      <c r="C282" s="186"/>
      <c r="D282" s="187" t="s">
        <v>809</v>
      </c>
      <c r="E282" s="188" t="s">
        <v>578</v>
      </c>
      <c r="F282" s="158">
        <v>190</v>
      </c>
      <c r="G282" s="188"/>
      <c r="H282" s="188">
        <v>239</v>
      </c>
      <c r="I282" s="190">
        <v>239</v>
      </c>
      <c r="J282" s="160" t="s">
        <v>810</v>
      </c>
      <c r="K282" s="161">
        <f t="shared" si="61"/>
        <v>49</v>
      </c>
      <c r="L282" s="162">
        <f t="shared" si="62"/>
        <v>0.25789473684210529</v>
      </c>
      <c r="M282" s="157" t="s">
        <v>581</v>
      </c>
      <c r="N282" s="163">
        <v>44844</v>
      </c>
      <c r="O282" s="1"/>
      <c r="P282" s="1"/>
      <c r="Q282" s="233"/>
      <c r="R282" s="1"/>
      <c r="S282" s="6" t="s">
        <v>772</v>
      </c>
    </row>
    <row r="283" spans="1:27" ht="12.75" customHeight="1">
      <c r="A283" s="185">
        <v>162</v>
      </c>
      <c r="B283" s="186">
        <v>44258</v>
      </c>
      <c r="C283" s="186"/>
      <c r="D283" s="187" t="s">
        <v>805</v>
      </c>
      <c r="E283" s="188" t="s">
        <v>578</v>
      </c>
      <c r="F283" s="158">
        <v>495</v>
      </c>
      <c r="G283" s="188"/>
      <c r="H283" s="188">
        <v>595</v>
      </c>
      <c r="I283" s="190">
        <v>590</v>
      </c>
      <c r="J283" s="160" t="s">
        <v>601</v>
      </c>
      <c r="K283" s="161">
        <f t="shared" si="61"/>
        <v>100</v>
      </c>
      <c r="L283" s="162">
        <f t="shared" si="62"/>
        <v>0.20202020202020202</v>
      </c>
      <c r="M283" s="157" t="s">
        <v>581</v>
      </c>
      <c r="N283" s="163">
        <v>44589</v>
      </c>
      <c r="O283" s="1"/>
      <c r="P283" s="1"/>
      <c r="Q283" s="233"/>
      <c r="S283" s="6" t="s">
        <v>772</v>
      </c>
    </row>
    <row r="284" spans="1:27" ht="12.75" customHeight="1">
      <c r="A284" s="185">
        <v>163</v>
      </c>
      <c r="B284" s="186">
        <v>44274</v>
      </c>
      <c r="C284" s="186"/>
      <c r="D284" s="187" t="s">
        <v>363</v>
      </c>
      <c r="E284" s="188" t="s">
        <v>578</v>
      </c>
      <c r="F284" s="158">
        <v>355</v>
      </c>
      <c r="G284" s="188"/>
      <c r="H284" s="188">
        <v>422.5</v>
      </c>
      <c r="I284" s="190">
        <v>420</v>
      </c>
      <c r="J284" s="160" t="s">
        <v>811</v>
      </c>
      <c r="K284" s="161">
        <f t="shared" si="61"/>
        <v>67.5</v>
      </c>
      <c r="L284" s="162">
        <f t="shared" si="62"/>
        <v>0.19014084507042253</v>
      </c>
      <c r="M284" s="157" t="s">
        <v>581</v>
      </c>
      <c r="N284" s="163">
        <v>44361</v>
      </c>
      <c r="O284" s="1"/>
      <c r="S284" s="203" t="s">
        <v>772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5">
        <v>164</v>
      </c>
      <c r="B285" s="186">
        <v>44295</v>
      </c>
      <c r="C285" s="186"/>
      <c r="D285" s="187" t="s">
        <v>326</v>
      </c>
      <c r="E285" s="188" t="s">
        <v>578</v>
      </c>
      <c r="F285" s="158">
        <v>555</v>
      </c>
      <c r="G285" s="188"/>
      <c r="H285" s="188">
        <v>663</v>
      </c>
      <c r="I285" s="190">
        <v>663</v>
      </c>
      <c r="J285" s="160" t="s">
        <v>812</v>
      </c>
      <c r="K285" s="161">
        <f t="shared" si="61"/>
        <v>108</v>
      </c>
      <c r="L285" s="162">
        <f t="shared" si="62"/>
        <v>0.19459459459459461</v>
      </c>
      <c r="M285" s="157" t="s">
        <v>581</v>
      </c>
      <c r="N285" s="163">
        <v>44321</v>
      </c>
      <c r="O285" s="1"/>
      <c r="P285" s="1"/>
      <c r="Q285" s="233"/>
      <c r="R285" s="1"/>
      <c r="S285" s="203" t="s">
        <v>772</v>
      </c>
    </row>
    <row r="286" spans="1:27" ht="12.75" customHeight="1">
      <c r="A286" s="185">
        <v>165</v>
      </c>
      <c r="B286" s="186">
        <v>44308</v>
      </c>
      <c r="C286" s="186"/>
      <c r="D286" s="187" t="s">
        <v>776</v>
      </c>
      <c r="E286" s="188" t="s">
        <v>578</v>
      </c>
      <c r="F286" s="158">
        <v>126.5</v>
      </c>
      <c r="G286" s="188"/>
      <c r="H286" s="188">
        <v>155</v>
      </c>
      <c r="I286" s="190">
        <v>155</v>
      </c>
      <c r="J286" s="160" t="s">
        <v>665</v>
      </c>
      <c r="K286" s="161">
        <f t="shared" si="61"/>
        <v>28.5</v>
      </c>
      <c r="L286" s="162">
        <f t="shared" si="62"/>
        <v>0.22529644268774704</v>
      </c>
      <c r="M286" s="157" t="s">
        <v>581</v>
      </c>
      <c r="N286" s="163">
        <v>44362</v>
      </c>
      <c r="O286" s="1"/>
      <c r="S286" s="203" t="s">
        <v>772</v>
      </c>
    </row>
    <row r="287" spans="1:27" ht="12.75" customHeight="1">
      <c r="A287" s="164">
        <v>166</v>
      </c>
      <c r="B287" s="195">
        <v>44368</v>
      </c>
      <c r="C287" s="195"/>
      <c r="D287" s="166" t="s">
        <v>813</v>
      </c>
      <c r="E287" s="168" t="s">
        <v>578</v>
      </c>
      <c r="F287" s="196">
        <v>287.5</v>
      </c>
      <c r="G287" s="168"/>
      <c r="H287" s="168">
        <v>245</v>
      </c>
      <c r="I287" s="169">
        <v>344</v>
      </c>
      <c r="J287" s="170" t="s">
        <v>814</v>
      </c>
      <c r="K287" s="171">
        <f t="shared" si="61"/>
        <v>-42.5</v>
      </c>
      <c r="L287" s="172">
        <f t="shared" si="62"/>
        <v>-0.14782608695652175</v>
      </c>
      <c r="M287" s="168" t="s">
        <v>591</v>
      </c>
      <c r="N287" s="165">
        <v>44508</v>
      </c>
      <c r="O287" s="1"/>
      <c r="S287" s="203" t="s">
        <v>772</v>
      </c>
    </row>
    <row r="288" spans="1:27" ht="12.75" customHeight="1">
      <c r="A288" s="185">
        <v>167</v>
      </c>
      <c r="B288" s="186">
        <v>44368</v>
      </c>
      <c r="C288" s="186"/>
      <c r="D288" s="187" t="s">
        <v>480</v>
      </c>
      <c r="E288" s="188" t="s">
        <v>578</v>
      </c>
      <c r="F288" s="158">
        <v>241</v>
      </c>
      <c r="G288" s="188"/>
      <c r="H288" s="188">
        <v>298</v>
      </c>
      <c r="I288" s="190">
        <v>320</v>
      </c>
      <c r="J288" s="160" t="s">
        <v>665</v>
      </c>
      <c r="K288" s="161">
        <f t="shared" si="61"/>
        <v>57</v>
      </c>
      <c r="L288" s="162">
        <f t="shared" si="62"/>
        <v>0.23651452282157676</v>
      </c>
      <c r="M288" s="157" t="s">
        <v>581</v>
      </c>
      <c r="N288" s="163">
        <v>44802</v>
      </c>
      <c r="O288" s="37"/>
      <c r="S288" s="203" t="s">
        <v>772</v>
      </c>
    </row>
    <row r="289" spans="1:19" ht="12.75" customHeight="1">
      <c r="A289" s="185">
        <v>168</v>
      </c>
      <c r="B289" s="186">
        <v>44406</v>
      </c>
      <c r="C289" s="186"/>
      <c r="D289" s="187" t="s">
        <v>776</v>
      </c>
      <c r="E289" s="188" t="s">
        <v>578</v>
      </c>
      <c r="F289" s="158">
        <v>162.5</v>
      </c>
      <c r="G289" s="188"/>
      <c r="H289" s="188">
        <v>200</v>
      </c>
      <c r="I289" s="190">
        <v>200</v>
      </c>
      <c r="J289" s="160" t="s">
        <v>665</v>
      </c>
      <c r="K289" s="161">
        <f t="shared" si="61"/>
        <v>37.5</v>
      </c>
      <c r="L289" s="162">
        <f t="shared" si="62"/>
        <v>0.23076923076923078</v>
      </c>
      <c r="M289" s="157" t="s">
        <v>581</v>
      </c>
      <c r="N289" s="163">
        <v>44802</v>
      </c>
      <c r="O289" s="1"/>
      <c r="S289" s="203" t="s">
        <v>772</v>
      </c>
    </row>
    <row r="290" spans="1:19" ht="12.75" customHeight="1">
      <c r="A290" s="185">
        <v>169</v>
      </c>
      <c r="B290" s="186">
        <v>44462</v>
      </c>
      <c r="C290" s="186"/>
      <c r="D290" s="187" t="s">
        <v>438</v>
      </c>
      <c r="E290" s="188" t="s">
        <v>578</v>
      </c>
      <c r="F290" s="158">
        <v>1235</v>
      </c>
      <c r="G290" s="188"/>
      <c r="H290" s="188">
        <v>1505</v>
      </c>
      <c r="I290" s="190">
        <v>1500</v>
      </c>
      <c r="J290" s="160" t="s">
        <v>665</v>
      </c>
      <c r="K290" s="161">
        <f t="shared" si="61"/>
        <v>270</v>
      </c>
      <c r="L290" s="162">
        <f t="shared" si="62"/>
        <v>0.21862348178137653</v>
      </c>
      <c r="M290" s="157" t="s">
        <v>581</v>
      </c>
      <c r="N290" s="163">
        <v>44564</v>
      </c>
      <c r="O290" s="1"/>
      <c r="S290" s="203" t="s">
        <v>772</v>
      </c>
    </row>
    <row r="291" spans="1:19" ht="12.75" customHeight="1">
      <c r="A291" s="185">
        <v>170</v>
      </c>
      <c r="B291" s="186">
        <v>44480</v>
      </c>
      <c r="C291" s="186"/>
      <c r="D291" s="187" t="s">
        <v>815</v>
      </c>
      <c r="E291" s="188" t="s">
        <v>578</v>
      </c>
      <c r="F291" s="158">
        <v>58.75</v>
      </c>
      <c r="G291" s="188"/>
      <c r="H291" s="188">
        <v>64.25</v>
      </c>
      <c r="I291" s="190"/>
      <c r="J291" s="160" t="s">
        <v>665</v>
      </c>
      <c r="K291" s="161">
        <f t="shared" ref="K291" si="63">H291-F291</f>
        <v>5.5</v>
      </c>
      <c r="L291" s="162">
        <f t="shared" ref="L291" si="64">K291/F291</f>
        <v>9.3617021276595741E-2</v>
      </c>
      <c r="M291" s="157" t="s">
        <v>581</v>
      </c>
      <c r="N291" s="163">
        <v>45322</v>
      </c>
      <c r="O291" s="37"/>
      <c r="S291" s="203" t="s">
        <v>772</v>
      </c>
    </row>
    <row r="292" spans="1:19" ht="12.75" customHeight="1">
      <c r="A292" s="154">
        <v>171</v>
      </c>
      <c r="B292" s="155">
        <v>44481</v>
      </c>
      <c r="C292" s="155"/>
      <c r="D292" s="156" t="s">
        <v>278</v>
      </c>
      <c r="E292" s="157" t="s">
        <v>578</v>
      </c>
      <c r="F292" s="158">
        <v>315</v>
      </c>
      <c r="G292" s="157"/>
      <c r="H292" s="157">
        <v>335</v>
      </c>
      <c r="I292" s="159">
        <v>380</v>
      </c>
      <c r="J292" s="160" t="s">
        <v>879</v>
      </c>
      <c r="K292" s="161">
        <f t="shared" ref="K292" si="65">H292-F292</f>
        <v>20</v>
      </c>
      <c r="L292" s="162">
        <f t="shared" ref="L292" si="66">K292/F292</f>
        <v>6.3492063492063489E-2</v>
      </c>
      <c r="M292" s="157" t="s">
        <v>581</v>
      </c>
      <c r="N292" s="163">
        <v>45297</v>
      </c>
      <c r="O292" s="37"/>
      <c r="S292" s="203" t="s">
        <v>772</v>
      </c>
    </row>
    <row r="293" spans="1:19" ht="12.75" customHeight="1">
      <c r="A293" s="154">
        <v>172</v>
      </c>
      <c r="B293" s="155">
        <v>44481</v>
      </c>
      <c r="C293" s="155"/>
      <c r="D293" s="156" t="s">
        <v>816</v>
      </c>
      <c r="E293" s="157" t="s">
        <v>578</v>
      </c>
      <c r="F293" s="158">
        <v>45.5</v>
      </c>
      <c r="G293" s="157"/>
      <c r="H293" s="157">
        <v>56.5</v>
      </c>
      <c r="I293" s="159">
        <v>56</v>
      </c>
      <c r="J293" s="160" t="s">
        <v>665</v>
      </c>
      <c r="K293" s="161">
        <f t="shared" ref="K293:K294" si="67">H293-F293</f>
        <v>11</v>
      </c>
      <c r="L293" s="162">
        <f t="shared" ref="L293:L294" si="68">K293/F293</f>
        <v>0.24175824175824176</v>
      </c>
      <c r="M293" s="157" t="s">
        <v>581</v>
      </c>
      <c r="N293" s="163">
        <v>44881</v>
      </c>
      <c r="O293" s="37"/>
      <c r="S293" s="203"/>
    </row>
    <row r="294" spans="1:19" ht="12.75" customHeight="1">
      <c r="A294" s="154">
        <v>173</v>
      </c>
      <c r="B294" s="155">
        <v>44551</v>
      </c>
      <c r="C294" s="155"/>
      <c r="D294" s="156" t="s">
        <v>131</v>
      </c>
      <c r="E294" s="157" t="s">
        <v>578</v>
      </c>
      <c r="F294" s="158">
        <v>2300</v>
      </c>
      <c r="G294" s="157"/>
      <c r="H294" s="157">
        <f>(2820+2200)/2</f>
        <v>2510</v>
      </c>
      <c r="I294" s="159">
        <v>3000</v>
      </c>
      <c r="J294" s="160" t="s">
        <v>817</v>
      </c>
      <c r="K294" s="161">
        <f t="shared" si="67"/>
        <v>210</v>
      </c>
      <c r="L294" s="162">
        <f t="shared" si="68"/>
        <v>9.1304347826086957E-2</v>
      </c>
      <c r="M294" s="157" t="s">
        <v>581</v>
      </c>
      <c r="N294" s="163">
        <v>44649</v>
      </c>
      <c r="O294" s="1"/>
      <c r="S294" s="203"/>
    </row>
    <row r="295" spans="1:19" ht="12.75" customHeight="1">
      <c r="A295" s="154">
        <v>174</v>
      </c>
      <c r="B295" s="155">
        <v>44606</v>
      </c>
      <c r="C295" s="155"/>
      <c r="D295" s="156" t="s">
        <v>428</v>
      </c>
      <c r="E295" s="157" t="s">
        <v>578</v>
      </c>
      <c r="F295" s="158">
        <v>635</v>
      </c>
      <c r="G295" s="157"/>
      <c r="H295" s="157">
        <v>700</v>
      </c>
      <c r="I295" s="159">
        <v>764</v>
      </c>
      <c r="J295" s="160" t="s">
        <v>848</v>
      </c>
      <c r="K295" s="161">
        <f t="shared" ref="K295" si="69">H295-F295</f>
        <v>65</v>
      </c>
      <c r="L295" s="162">
        <f t="shared" ref="L295" si="70">K295/F295</f>
        <v>0.10236220472440945</v>
      </c>
      <c r="M295" s="157" t="s">
        <v>581</v>
      </c>
      <c r="N295" s="163">
        <v>45159</v>
      </c>
      <c r="O295" s="37"/>
      <c r="S295" s="203"/>
    </row>
    <row r="296" spans="1:19" ht="12.75" customHeight="1">
      <c r="A296" s="154">
        <v>175</v>
      </c>
      <c r="B296" s="155">
        <v>44613</v>
      </c>
      <c r="C296" s="155"/>
      <c r="D296" s="156" t="s">
        <v>438</v>
      </c>
      <c r="E296" s="157" t="s">
        <v>578</v>
      </c>
      <c r="F296" s="158">
        <v>1255</v>
      </c>
      <c r="G296" s="157"/>
      <c r="H296" s="157">
        <v>1515</v>
      </c>
      <c r="I296" s="159">
        <v>1510</v>
      </c>
      <c r="J296" s="160" t="s">
        <v>665</v>
      </c>
      <c r="K296" s="161">
        <f>H296-F296</f>
        <v>260</v>
      </c>
      <c r="L296" s="162">
        <f>K296/F296</f>
        <v>0.20717131474103587</v>
      </c>
      <c r="M296" s="157" t="s">
        <v>581</v>
      </c>
      <c r="N296" s="163">
        <v>44834</v>
      </c>
      <c r="O296" s="37"/>
      <c r="S296" s="203"/>
    </row>
    <row r="297" spans="1:19" ht="12.75" customHeight="1">
      <c r="A297">
        <v>176</v>
      </c>
      <c r="B297" s="205">
        <v>44670</v>
      </c>
      <c r="C297" s="205"/>
      <c r="D297" s="53" t="s">
        <v>540</v>
      </c>
      <c r="E297" s="206" t="s">
        <v>578</v>
      </c>
      <c r="F297" s="51" t="s">
        <v>818</v>
      </c>
      <c r="G297" s="51"/>
      <c r="H297" s="51"/>
      <c r="I297" s="51">
        <v>553</v>
      </c>
      <c r="J297" s="51" t="s">
        <v>579</v>
      </c>
      <c r="K297" s="51"/>
      <c r="L297" s="51"/>
      <c r="M297" s="51"/>
      <c r="N297" s="51"/>
      <c r="O297" s="37"/>
      <c r="S297" s="203"/>
    </row>
    <row r="298" spans="1:19" ht="12.75" customHeight="1">
      <c r="A298" s="185">
        <v>177</v>
      </c>
      <c r="B298" s="186">
        <v>44746</v>
      </c>
      <c r="C298" s="186"/>
      <c r="D298" s="187" t="s">
        <v>819</v>
      </c>
      <c r="E298" s="188" t="s">
        <v>578</v>
      </c>
      <c r="F298" s="188">
        <v>207.5</v>
      </c>
      <c r="G298" s="188"/>
      <c r="H298" s="188">
        <v>254</v>
      </c>
      <c r="I298" s="190">
        <v>254</v>
      </c>
      <c r="J298" s="160" t="s">
        <v>665</v>
      </c>
      <c r="K298" s="161">
        <f t="shared" ref="K298:K300" si="71">H298-F298</f>
        <v>46.5</v>
      </c>
      <c r="L298" s="162">
        <f t="shared" ref="L298:L300" si="72">K298/F298</f>
        <v>0.22409638554216868</v>
      </c>
      <c r="M298" s="157" t="s">
        <v>581</v>
      </c>
      <c r="N298" s="163">
        <v>44792</v>
      </c>
      <c r="O298" s="1"/>
      <c r="S298" s="203"/>
    </row>
    <row r="299" spans="1:19" ht="12.75" customHeight="1">
      <c r="A299" s="185">
        <v>178</v>
      </c>
      <c r="B299" s="186">
        <v>44775</v>
      </c>
      <c r="C299" s="186"/>
      <c r="D299" s="187" t="s">
        <v>482</v>
      </c>
      <c r="E299" s="188" t="s">
        <v>578</v>
      </c>
      <c r="F299" s="188">
        <v>31.25</v>
      </c>
      <c r="G299" s="188"/>
      <c r="H299" s="188">
        <v>38.75</v>
      </c>
      <c r="I299" s="190">
        <v>38</v>
      </c>
      <c r="J299" s="160" t="s">
        <v>665</v>
      </c>
      <c r="K299" s="161">
        <f t="shared" si="71"/>
        <v>7.5</v>
      </c>
      <c r="L299" s="162">
        <f t="shared" si="72"/>
        <v>0.24</v>
      </c>
      <c r="M299" s="157" t="s">
        <v>581</v>
      </c>
      <c r="N299" s="163">
        <v>44844</v>
      </c>
      <c r="O299" s="37"/>
      <c r="S299" s="55"/>
    </row>
    <row r="300" spans="1:19" ht="12.75" customHeight="1">
      <c r="A300" s="185">
        <v>179</v>
      </c>
      <c r="B300" s="186">
        <v>44841</v>
      </c>
      <c r="C300" s="186"/>
      <c r="D300" s="187" t="s">
        <v>820</v>
      </c>
      <c r="E300" s="188" t="s">
        <v>578</v>
      </c>
      <c r="F300" s="158">
        <v>665</v>
      </c>
      <c r="G300" s="188"/>
      <c r="H300" s="188">
        <v>807.5</v>
      </c>
      <c r="I300" s="190">
        <v>840</v>
      </c>
      <c r="J300" s="160" t="s">
        <v>817</v>
      </c>
      <c r="K300" s="161">
        <f t="shared" si="71"/>
        <v>142.5</v>
      </c>
      <c r="L300" s="162">
        <f t="shared" si="72"/>
        <v>0.21428571428571427</v>
      </c>
      <c r="M300" s="157" t="s">
        <v>581</v>
      </c>
      <c r="N300" s="163">
        <v>45097</v>
      </c>
      <c r="O300" s="37"/>
      <c r="S300" s="55"/>
    </row>
    <row r="301" spans="1:19" ht="12.75" customHeight="1">
      <c r="A301" s="185">
        <v>180</v>
      </c>
      <c r="B301" s="186">
        <v>44844</v>
      </c>
      <c r="C301" s="186"/>
      <c r="D301" s="187" t="s">
        <v>430</v>
      </c>
      <c r="E301" s="188" t="s">
        <v>578</v>
      </c>
      <c r="F301" s="158">
        <v>227.5</v>
      </c>
      <c r="G301" s="188"/>
      <c r="H301" s="188">
        <v>270</v>
      </c>
      <c r="I301" s="190">
        <v>291</v>
      </c>
      <c r="J301" s="160" t="s">
        <v>850</v>
      </c>
      <c r="K301" s="161">
        <f t="shared" ref="K301" si="73">H301-F301</f>
        <v>42.5</v>
      </c>
      <c r="L301" s="162">
        <f t="shared" ref="L301" si="74">K301/F301</f>
        <v>0.18681318681318682</v>
      </c>
      <c r="M301" s="157" t="s">
        <v>581</v>
      </c>
      <c r="N301" s="163">
        <v>45160</v>
      </c>
      <c r="O301" s="37"/>
      <c r="R301" s="37"/>
      <c r="S301" s="55"/>
    </row>
    <row r="302" spans="1:19" ht="12.75" customHeight="1">
      <c r="A302" s="185">
        <v>181</v>
      </c>
      <c r="B302" s="186">
        <v>44845</v>
      </c>
      <c r="C302" s="186"/>
      <c r="D302" s="187" t="s">
        <v>428</v>
      </c>
      <c r="E302" s="188" t="s">
        <v>578</v>
      </c>
      <c r="F302" s="158">
        <v>555</v>
      </c>
      <c r="G302" s="188"/>
      <c r="H302" s="188">
        <v>700</v>
      </c>
      <c r="I302" s="190">
        <v>765</v>
      </c>
      <c r="J302" s="160" t="s">
        <v>849</v>
      </c>
      <c r="K302" s="161">
        <f t="shared" ref="K302" si="75">H302-F302</f>
        <v>145</v>
      </c>
      <c r="L302" s="162">
        <f t="shared" ref="L302" si="76">K302/F302</f>
        <v>0.26126126126126126</v>
      </c>
      <c r="M302" s="157" t="s">
        <v>581</v>
      </c>
      <c r="N302" s="163">
        <v>45159</v>
      </c>
      <c r="O302" s="37"/>
      <c r="R302" s="37"/>
      <c r="S302" s="55"/>
    </row>
    <row r="303" spans="1:19" ht="12.75" customHeight="1">
      <c r="A303" s="185">
        <v>182</v>
      </c>
      <c r="B303" s="186">
        <v>44981</v>
      </c>
      <c r="C303" s="186"/>
      <c r="D303" s="187" t="s">
        <v>445</v>
      </c>
      <c r="E303" s="188" t="s">
        <v>578</v>
      </c>
      <c r="F303" s="158">
        <v>1675</v>
      </c>
      <c r="G303" s="188"/>
      <c r="H303" s="188">
        <v>2080</v>
      </c>
      <c r="I303" s="190">
        <v>2080</v>
      </c>
      <c r="J303" s="160" t="s">
        <v>665</v>
      </c>
      <c r="K303" s="161">
        <f>H303-F303</f>
        <v>405</v>
      </c>
      <c r="L303" s="162">
        <f>K303/F303</f>
        <v>0.2417910447761194</v>
      </c>
      <c r="M303" s="157" t="s">
        <v>581</v>
      </c>
      <c r="N303" s="163">
        <v>45119</v>
      </c>
      <c r="O303" s="37"/>
      <c r="S303" s="55" t="s">
        <v>846</v>
      </c>
    </row>
    <row r="304" spans="1:19" ht="12.75" customHeight="1">
      <c r="A304" s="185">
        <v>183</v>
      </c>
      <c r="B304" s="186">
        <v>44986</v>
      </c>
      <c r="C304" s="186"/>
      <c r="D304" s="187" t="s">
        <v>482</v>
      </c>
      <c r="E304" s="188" t="s">
        <v>578</v>
      </c>
      <c r="F304" s="158">
        <v>57.5</v>
      </c>
      <c r="G304" s="188"/>
      <c r="H304" s="188">
        <v>120</v>
      </c>
      <c r="I304" s="190">
        <v>120</v>
      </c>
      <c r="J304" s="160" t="s">
        <v>665</v>
      </c>
      <c r="K304" s="161">
        <f>H304-F304</f>
        <v>62.5</v>
      </c>
      <c r="L304" s="162">
        <f>K304/F304</f>
        <v>1.0869565217391304</v>
      </c>
      <c r="M304" s="157" t="s">
        <v>581</v>
      </c>
      <c r="N304" s="163">
        <v>45049</v>
      </c>
      <c r="O304" s="37"/>
      <c r="S304" s="55" t="s">
        <v>846</v>
      </c>
    </row>
    <row r="305" spans="1:39" ht="12.75" customHeight="1">
      <c r="A305" s="185">
        <v>184</v>
      </c>
      <c r="B305" s="186">
        <v>45008</v>
      </c>
      <c r="C305" s="186"/>
      <c r="D305" s="187" t="s">
        <v>499</v>
      </c>
      <c r="E305" s="188" t="s">
        <v>578</v>
      </c>
      <c r="F305" s="158">
        <v>2765</v>
      </c>
      <c r="G305" s="188"/>
      <c r="H305" s="188">
        <v>3547.5</v>
      </c>
      <c r="I305" s="190">
        <v>3523</v>
      </c>
      <c r="J305" s="160" t="s">
        <v>665</v>
      </c>
      <c r="K305" s="161">
        <f>H305-F305</f>
        <v>782.5</v>
      </c>
      <c r="L305" s="162">
        <f>K305/F305</f>
        <v>0.28300180831826399</v>
      </c>
      <c r="M305" s="157" t="s">
        <v>581</v>
      </c>
      <c r="N305" s="163">
        <v>45177</v>
      </c>
      <c r="O305" s="37"/>
      <c r="S305" s="55" t="s">
        <v>846</v>
      </c>
    </row>
    <row r="306" spans="1:39" ht="12.75" customHeight="1">
      <c r="A306" s="185">
        <v>185</v>
      </c>
      <c r="B306" s="186">
        <v>45027</v>
      </c>
      <c r="C306" s="186"/>
      <c r="D306" s="187" t="s">
        <v>821</v>
      </c>
      <c r="E306" s="188" t="s">
        <v>578</v>
      </c>
      <c r="F306" s="188">
        <v>460</v>
      </c>
      <c r="G306" s="188"/>
      <c r="H306" s="188">
        <v>825</v>
      </c>
      <c r="I306" s="190">
        <v>810</v>
      </c>
      <c r="J306" s="160" t="s">
        <v>665</v>
      </c>
      <c r="K306" s="161">
        <f>H306-F306</f>
        <v>365</v>
      </c>
      <c r="L306" s="162">
        <f>K306/F306</f>
        <v>0.79347826086956519</v>
      </c>
      <c r="M306" s="157" t="s">
        <v>581</v>
      </c>
      <c r="N306" s="163">
        <v>45155</v>
      </c>
      <c r="O306" s="37"/>
      <c r="S306" s="55" t="s">
        <v>846</v>
      </c>
    </row>
    <row r="307" spans="1:39" ht="12.75" customHeight="1">
      <c r="A307" s="204">
        <v>186</v>
      </c>
      <c r="B307" s="205">
        <v>45050</v>
      </c>
      <c r="C307" s="53"/>
      <c r="D307" s="53" t="s">
        <v>42</v>
      </c>
      <c r="E307" s="206" t="s">
        <v>578</v>
      </c>
      <c r="F307" s="51" t="s">
        <v>822</v>
      </c>
      <c r="G307" s="51"/>
      <c r="H307" s="51"/>
      <c r="I307" s="51">
        <v>5040</v>
      </c>
      <c r="J307" s="51" t="s">
        <v>579</v>
      </c>
      <c r="K307" s="51"/>
      <c r="L307" s="51"/>
      <c r="M307" s="51"/>
      <c r="N307" s="51"/>
      <c r="O307" s="37"/>
      <c r="S307" s="55" t="s">
        <v>846</v>
      </c>
    </row>
    <row r="308" spans="1:39" ht="12.75" customHeight="1">
      <c r="A308" s="185">
        <v>187</v>
      </c>
      <c r="B308" s="186">
        <v>45075</v>
      </c>
      <c r="C308" s="186"/>
      <c r="D308" s="187" t="s">
        <v>823</v>
      </c>
      <c r="E308" s="188" t="s">
        <v>578</v>
      </c>
      <c r="F308" s="158">
        <v>585</v>
      </c>
      <c r="G308" s="188"/>
      <c r="H308" s="188">
        <v>732</v>
      </c>
      <c r="I308" s="190">
        <v>732</v>
      </c>
      <c r="J308" s="160" t="s">
        <v>665</v>
      </c>
      <c r="K308" s="161">
        <f>H308-F308</f>
        <v>147</v>
      </c>
      <c r="L308" s="162">
        <f>K308/F308</f>
        <v>0.25128205128205128</v>
      </c>
      <c r="M308" s="157" t="s">
        <v>581</v>
      </c>
      <c r="N308" s="163">
        <v>45152</v>
      </c>
      <c r="O308" s="37"/>
      <c r="R308" s="37"/>
      <c r="S308" s="55" t="s">
        <v>846</v>
      </c>
      <c r="U308" s="37"/>
      <c r="W308" s="37"/>
      <c r="X308" s="55"/>
      <c r="Z308" s="37"/>
      <c r="AB308" s="37"/>
      <c r="AC308" s="55"/>
      <c r="AE308" s="37"/>
      <c r="AG308" s="37"/>
      <c r="AH308" s="55"/>
      <c r="AJ308" s="37"/>
      <c r="AL308" s="37"/>
      <c r="AM308" s="55"/>
    </row>
    <row r="309" spans="1:39" ht="12.75" customHeight="1">
      <c r="A309" s="204">
        <v>188</v>
      </c>
      <c r="B309" s="205">
        <v>45078</v>
      </c>
      <c r="C309" s="53"/>
      <c r="D309" s="53" t="s">
        <v>529</v>
      </c>
      <c r="E309" s="206" t="s">
        <v>578</v>
      </c>
      <c r="F309" s="51" t="s">
        <v>824</v>
      </c>
      <c r="G309" s="51"/>
      <c r="H309" s="51"/>
      <c r="I309" s="51">
        <v>4300</v>
      </c>
      <c r="J309" s="51" t="s">
        <v>579</v>
      </c>
      <c r="K309" s="51"/>
      <c r="L309" s="51"/>
      <c r="M309" s="51"/>
      <c r="N309" s="51"/>
      <c r="O309" s="37"/>
      <c r="R309" s="37"/>
      <c r="S309" s="55" t="s">
        <v>846</v>
      </c>
      <c r="U309" s="37"/>
      <c r="W309" s="37"/>
      <c r="X309" s="55"/>
      <c r="Z309" s="37"/>
      <c r="AB309" s="37"/>
      <c r="AC309" s="55"/>
      <c r="AE309" s="37"/>
      <c r="AG309" s="37"/>
      <c r="AH309" s="55"/>
      <c r="AJ309" s="37"/>
      <c r="AL309" s="37"/>
      <c r="AM309" s="55"/>
    </row>
    <row r="310" spans="1:39" ht="12.75" customHeight="1">
      <c r="A310" s="185">
        <v>189</v>
      </c>
      <c r="B310" s="186">
        <v>45103</v>
      </c>
      <c r="C310" s="186"/>
      <c r="D310" s="187" t="s">
        <v>843</v>
      </c>
      <c r="E310" s="188" t="s">
        <v>578</v>
      </c>
      <c r="F310" s="158">
        <v>282.5</v>
      </c>
      <c r="G310" s="188"/>
      <c r="H310" s="188">
        <v>383</v>
      </c>
      <c r="I310" s="190">
        <v>383</v>
      </c>
      <c r="J310" s="160" t="s">
        <v>665</v>
      </c>
      <c r="K310" s="161">
        <f>H310-F310</f>
        <v>100.5</v>
      </c>
      <c r="L310" s="162">
        <f>K310/F310</f>
        <v>0.35575221238938054</v>
      </c>
      <c r="M310" s="157" t="s">
        <v>581</v>
      </c>
      <c r="N310" s="163">
        <v>45265</v>
      </c>
      <c r="O310" s="37"/>
      <c r="R310" s="37"/>
      <c r="S310" s="55" t="s">
        <v>846</v>
      </c>
      <c r="U310" s="37"/>
      <c r="W310" s="37"/>
      <c r="X310" s="55"/>
      <c r="Z310" s="37"/>
      <c r="AB310" s="37"/>
      <c r="AC310" s="55"/>
      <c r="AE310" s="37"/>
      <c r="AG310" s="37"/>
      <c r="AH310" s="55"/>
      <c r="AJ310" s="37"/>
      <c r="AL310" s="37"/>
      <c r="AM310" s="55"/>
    </row>
    <row r="311" spans="1:39" ht="12.75" customHeight="1">
      <c r="A311" s="185">
        <v>190</v>
      </c>
      <c r="B311" s="186">
        <v>45120</v>
      </c>
      <c r="C311" s="186"/>
      <c r="D311" s="187" t="s">
        <v>528</v>
      </c>
      <c r="E311" s="188" t="s">
        <v>578</v>
      </c>
      <c r="F311" s="158">
        <v>2312.5</v>
      </c>
      <c r="G311" s="188"/>
      <c r="H311" s="188">
        <v>2935</v>
      </c>
      <c r="I311" s="190">
        <v>2935</v>
      </c>
      <c r="J311" s="160" t="s">
        <v>665</v>
      </c>
      <c r="K311" s="161">
        <f>H311-F311</f>
        <v>622.5</v>
      </c>
      <c r="L311" s="162">
        <f>K311/F311</f>
        <v>0.26918918918918922</v>
      </c>
      <c r="M311" s="157" t="s">
        <v>581</v>
      </c>
      <c r="N311" s="163">
        <v>45177</v>
      </c>
      <c r="O311" s="37"/>
      <c r="R311" s="37"/>
      <c r="S311" s="55" t="s">
        <v>846</v>
      </c>
      <c r="U311" s="37"/>
      <c r="W311" s="37"/>
      <c r="X311" s="55"/>
      <c r="Z311" s="37"/>
      <c r="AB311" s="37"/>
      <c r="AC311" s="55"/>
      <c r="AE311" s="37"/>
      <c r="AG311" s="37"/>
      <c r="AH311" s="55"/>
      <c r="AJ311" s="37"/>
      <c r="AL311" s="37"/>
      <c r="AM311" s="55"/>
    </row>
    <row r="312" spans="1:39" ht="12.75" customHeight="1">
      <c r="A312" s="185">
        <v>191</v>
      </c>
      <c r="B312" s="186">
        <v>45125</v>
      </c>
      <c r="C312" s="186"/>
      <c r="D312" s="187" t="s">
        <v>203</v>
      </c>
      <c r="E312" s="188" t="s">
        <v>578</v>
      </c>
      <c r="F312" s="158">
        <v>3980</v>
      </c>
      <c r="G312" s="188"/>
      <c r="H312" s="188">
        <v>4895</v>
      </c>
      <c r="I312" s="190">
        <v>4895</v>
      </c>
      <c r="J312" s="160" t="s">
        <v>665</v>
      </c>
      <c r="K312" s="161">
        <f>H312-F312</f>
        <v>915</v>
      </c>
      <c r="L312" s="162">
        <f>K312/F312</f>
        <v>0.22989949748743718</v>
      </c>
      <c r="M312" s="157" t="s">
        <v>581</v>
      </c>
      <c r="N312" s="163">
        <v>45155</v>
      </c>
      <c r="O312" s="37"/>
      <c r="S312" s="55" t="s">
        <v>846</v>
      </c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185">
        <v>192</v>
      </c>
      <c r="B313" s="186">
        <v>45145</v>
      </c>
      <c r="C313" s="186"/>
      <c r="D313" s="187" t="s">
        <v>847</v>
      </c>
      <c r="E313" s="188" t="s">
        <v>578</v>
      </c>
      <c r="F313" s="158">
        <v>565</v>
      </c>
      <c r="G313" s="188"/>
      <c r="H313" s="188">
        <v>725</v>
      </c>
      <c r="I313" s="190">
        <v>725</v>
      </c>
      <c r="J313" s="160" t="s">
        <v>665</v>
      </c>
      <c r="K313" s="161">
        <f>H313-F313</f>
        <v>160</v>
      </c>
      <c r="L313" s="162">
        <f>K313/F313</f>
        <v>0.2831858407079646</v>
      </c>
      <c r="M313" s="157" t="s">
        <v>581</v>
      </c>
      <c r="N313" s="163">
        <v>45169</v>
      </c>
      <c r="O313" s="37"/>
      <c r="S313" s="55" t="s">
        <v>846</v>
      </c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A314" s="277">
        <v>193</v>
      </c>
      <c r="B314" s="278">
        <v>45167</v>
      </c>
      <c r="C314" s="278"/>
      <c r="D314" s="279" t="s">
        <v>851</v>
      </c>
      <c r="E314" s="280" t="s">
        <v>578</v>
      </c>
      <c r="F314" s="158">
        <v>700</v>
      </c>
      <c r="G314" s="280"/>
      <c r="H314" s="280">
        <v>950</v>
      </c>
      <c r="I314" s="281">
        <v>950</v>
      </c>
      <c r="J314" s="282" t="s">
        <v>665</v>
      </c>
      <c r="K314" s="161">
        <f>H314-F314</f>
        <v>250</v>
      </c>
      <c r="L314" s="162">
        <f>K314/F314</f>
        <v>0.35714285714285715</v>
      </c>
      <c r="M314" s="157" t="s">
        <v>581</v>
      </c>
      <c r="N314" s="163">
        <v>45261</v>
      </c>
      <c r="O314" s="37"/>
      <c r="S314" s="55" t="s">
        <v>846</v>
      </c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04">
        <v>194</v>
      </c>
      <c r="B315" s="205">
        <v>45184</v>
      </c>
      <c r="C315" s="53"/>
      <c r="D315" s="53" t="s">
        <v>531</v>
      </c>
      <c r="E315" s="206" t="s">
        <v>578</v>
      </c>
      <c r="F315" s="51" t="s">
        <v>853</v>
      </c>
      <c r="G315" s="51"/>
      <c r="H315" s="51"/>
      <c r="I315" s="51">
        <v>480</v>
      </c>
      <c r="J315" s="51" t="s">
        <v>579</v>
      </c>
      <c r="K315" s="51"/>
      <c r="L315" s="51"/>
      <c r="M315" s="51"/>
      <c r="N315" s="51"/>
      <c r="O315" s="37"/>
      <c r="S315" s="55" t="s">
        <v>846</v>
      </c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04">
        <v>195</v>
      </c>
      <c r="B316" s="205">
        <v>45203</v>
      </c>
      <c r="C316" s="53"/>
      <c r="D316" s="53" t="s">
        <v>176</v>
      </c>
      <c r="E316" s="206" t="s">
        <v>578</v>
      </c>
      <c r="F316" s="51" t="s">
        <v>854</v>
      </c>
      <c r="G316" s="51"/>
      <c r="H316" s="51"/>
      <c r="I316" s="51">
        <v>1198</v>
      </c>
      <c r="J316" s="51" t="s">
        <v>579</v>
      </c>
      <c r="K316" s="51"/>
      <c r="L316" s="51"/>
      <c r="M316" s="51"/>
      <c r="N316" s="51"/>
      <c r="O316" s="37"/>
      <c r="S316" s="55" t="s">
        <v>859</v>
      </c>
      <c r="U316" s="37"/>
      <c r="X316" s="55"/>
      <c r="Z316" s="37"/>
      <c r="AC316" s="55"/>
      <c r="AE316" s="37"/>
      <c r="AH316" s="55"/>
      <c r="AJ316" s="37"/>
      <c r="AM316" s="55"/>
    </row>
    <row r="317" spans="1:39" ht="12.75" customHeight="1">
      <c r="A317" s="204">
        <v>196</v>
      </c>
      <c r="B317" s="205">
        <v>45216</v>
      </c>
      <c r="C317" s="53"/>
      <c r="D317" s="53" t="s">
        <v>107</v>
      </c>
      <c r="E317" s="206" t="s">
        <v>578</v>
      </c>
      <c r="F317" s="51" t="s">
        <v>855</v>
      </c>
      <c r="G317" s="51"/>
      <c r="H317" s="51"/>
      <c r="I317" s="51">
        <v>6870</v>
      </c>
      <c r="J317" s="51" t="s">
        <v>579</v>
      </c>
      <c r="K317" s="51"/>
      <c r="L317" s="51"/>
      <c r="M317" s="51"/>
      <c r="N317" s="51"/>
      <c r="O317" s="37"/>
      <c r="S317" s="55" t="s">
        <v>859</v>
      </c>
      <c r="U317" s="37"/>
      <c r="X317" s="55"/>
      <c r="Z317" s="37"/>
      <c r="AC317" s="55"/>
      <c r="AE317" s="37"/>
      <c r="AH317" s="55"/>
      <c r="AJ317" s="37"/>
      <c r="AM317" s="55"/>
    </row>
    <row r="318" spans="1:39" ht="12.75" customHeight="1">
      <c r="A318" s="277">
        <v>197</v>
      </c>
      <c r="B318" s="278">
        <v>45216</v>
      </c>
      <c r="C318" s="278"/>
      <c r="D318" s="279" t="s">
        <v>856</v>
      </c>
      <c r="E318" s="280" t="s">
        <v>578</v>
      </c>
      <c r="F318" s="158">
        <v>1090</v>
      </c>
      <c r="G318" s="280"/>
      <c r="H318" s="280">
        <v>1415</v>
      </c>
      <c r="I318" s="281">
        <v>1415</v>
      </c>
      <c r="J318" s="282" t="s">
        <v>665</v>
      </c>
      <c r="K318" s="161">
        <f>H318-F318</f>
        <v>325</v>
      </c>
      <c r="L318" s="162">
        <f>K318/F318</f>
        <v>0.29816513761467889</v>
      </c>
      <c r="M318" s="157" t="s">
        <v>581</v>
      </c>
      <c r="N318" s="163">
        <v>45282</v>
      </c>
      <c r="O318" s="37"/>
      <c r="S318" s="55" t="s">
        <v>846</v>
      </c>
      <c r="U318" s="37"/>
      <c r="X318" s="55"/>
      <c r="Z318" s="37"/>
      <c r="AC318" s="55"/>
      <c r="AE318" s="37"/>
      <c r="AH318" s="55"/>
      <c r="AJ318" s="37"/>
      <c r="AM318" s="55"/>
    </row>
    <row r="319" spans="1:39" ht="12.75" customHeight="1">
      <c r="A319" s="277">
        <v>198</v>
      </c>
      <c r="B319" s="278">
        <v>45236</v>
      </c>
      <c r="C319" s="278"/>
      <c r="D319" s="279" t="s">
        <v>861</v>
      </c>
      <c r="E319" s="280" t="s">
        <v>578</v>
      </c>
      <c r="F319" s="158">
        <v>1270</v>
      </c>
      <c r="G319" s="280"/>
      <c r="H319" s="280">
        <v>1613</v>
      </c>
      <c r="I319" s="281">
        <v>1613</v>
      </c>
      <c r="J319" s="282" t="s">
        <v>665</v>
      </c>
      <c r="K319" s="161">
        <f>H319-F319</f>
        <v>343</v>
      </c>
      <c r="L319" s="162">
        <f>K319/F319</f>
        <v>0.27007874015748029</v>
      </c>
      <c r="M319" s="157" t="s">
        <v>581</v>
      </c>
      <c r="N319" s="163">
        <v>45246</v>
      </c>
      <c r="O319" s="37"/>
      <c r="S319" s="55" t="s">
        <v>859</v>
      </c>
      <c r="U319" s="37"/>
      <c r="X319" s="55"/>
      <c r="Z319" s="37"/>
      <c r="AC319" s="55"/>
      <c r="AE319" s="37"/>
      <c r="AH319" s="55"/>
      <c r="AJ319" s="37"/>
      <c r="AM319" s="55"/>
    </row>
    <row r="320" spans="1:39" ht="12.75" customHeight="1">
      <c r="A320" s="204">
        <v>199</v>
      </c>
      <c r="B320" s="205">
        <v>45251</v>
      </c>
      <c r="C320" s="53"/>
      <c r="D320" s="53" t="s">
        <v>863</v>
      </c>
      <c r="E320" s="206" t="s">
        <v>578</v>
      </c>
      <c r="F320" s="51" t="s">
        <v>864</v>
      </c>
      <c r="G320" s="51"/>
      <c r="H320" s="51"/>
      <c r="I320" s="51">
        <v>1490</v>
      </c>
      <c r="J320" s="51" t="s">
        <v>579</v>
      </c>
      <c r="K320" s="51"/>
      <c r="L320" s="51"/>
      <c r="M320" s="51"/>
      <c r="N320" s="51"/>
      <c r="O320" s="37"/>
      <c r="S320" s="55" t="s">
        <v>846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204">
        <v>200</v>
      </c>
      <c r="B321" s="205">
        <v>45254</v>
      </c>
      <c r="C321" s="53"/>
      <c r="D321" s="53" t="s">
        <v>861</v>
      </c>
      <c r="E321" s="206" t="s">
        <v>578</v>
      </c>
      <c r="F321" s="51" t="s">
        <v>866</v>
      </c>
      <c r="G321" s="51"/>
      <c r="H321" s="51"/>
      <c r="I321" s="51">
        <v>1806</v>
      </c>
      <c r="J321" s="51" t="s">
        <v>579</v>
      </c>
      <c r="K321" s="51"/>
      <c r="L321" s="51"/>
      <c r="M321" s="51"/>
      <c r="N321" s="51"/>
      <c r="O321" s="37"/>
      <c r="S321" s="55" t="s">
        <v>859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04">
        <v>201</v>
      </c>
      <c r="B322" s="205">
        <v>45265</v>
      </c>
      <c r="C322" s="53"/>
      <c r="D322" s="221" t="s">
        <v>532</v>
      </c>
      <c r="E322" s="206" t="s">
        <v>578</v>
      </c>
      <c r="F322" s="51" t="s">
        <v>869</v>
      </c>
      <c r="G322" s="51"/>
      <c r="I322" s="51">
        <v>558</v>
      </c>
      <c r="J322" s="51" t="s">
        <v>579</v>
      </c>
      <c r="K322" s="51"/>
      <c r="L322" s="51"/>
      <c r="M322" s="51"/>
      <c r="N322" s="51"/>
      <c r="O322" s="37"/>
      <c r="S322" s="55" t="s">
        <v>846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77">
        <v>202</v>
      </c>
      <c r="B323" s="278">
        <v>45272</v>
      </c>
      <c r="C323" s="278"/>
      <c r="D323" s="279" t="s">
        <v>871</v>
      </c>
      <c r="E323" s="280" t="s">
        <v>578</v>
      </c>
      <c r="F323" s="158">
        <v>4225</v>
      </c>
      <c r="G323" s="280"/>
      <c r="H323" s="280">
        <v>5512</v>
      </c>
      <c r="I323" s="281">
        <v>5512</v>
      </c>
      <c r="J323" s="282" t="s">
        <v>665</v>
      </c>
      <c r="K323" s="161">
        <f>H323-F323</f>
        <v>1287</v>
      </c>
      <c r="L323" s="162">
        <f>K323/F323</f>
        <v>0.30461538461538462</v>
      </c>
      <c r="M323" s="157" t="s">
        <v>581</v>
      </c>
      <c r="N323" s="163">
        <v>45329</v>
      </c>
      <c r="O323" s="37"/>
      <c r="S323" s="55" t="s">
        <v>859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04">
        <v>203</v>
      </c>
      <c r="B324" s="205">
        <v>45292</v>
      </c>
      <c r="C324" s="53"/>
      <c r="D324" s="53" t="s">
        <v>314</v>
      </c>
      <c r="E324" s="206" t="s">
        <v>578</v>
      </c>
      <c r="F324" s="51" t="s">
        <v>876</v>
      </c>
      <c r="G324" s="51"/>
      <c r="H324" s="51"/>
      <c r="I324" s="51">
        <v>4909</v>
      </c>
      <c r="J324" s="51" t="s">
        <v>579</v>
      </c>
      <c r="K324" s="51"/>
      <c r="L324" s="51"/>
      <c r="M324" s="51"/>
      <c r="N324" s="51"/>
      <c r="O324" s="37"/>
      <c r="S324" s="55" t="s">
        <v>859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04">
        <v>204</v>
      </c>
      <c r="B325" s="205">
        <v>45294</v>
      </c>
      <c r="C325" s="53"/>
      <c r="D325" s="53" t="s">
        <v>530</v>
      </c>
      <c r="E325" s="206" t="s">
        <v>578</v>
      </c>
      <c r="F325" s="51" t="s">
        <v>878</v>
      </c>
      <c r="G325" s="51"/>
      <c r="H325" s="51"/>
      <c r="I325" s="51">
        <v>1080</v>
      </c>
      <c r="J325" s="51" t="s">
        <v>579</v>
      </c>
      <c r="K325" s="51"/>
      <c r="L325" s="51"/>
      <c r="M325" s="51"/>
      <c r="N325" s="51"/>
      <c r="O325" s="37"/>
      <c r="S325" s="55" t="s">
        <v>846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04">
        <v>205</v>
      </c>
      <c r="B326" s="205">
        <v>45315</v>
      </c>
      <c r="C326" s="53"/>
      <c r="D326" s="53" t="s">
        <v>315</v>
      </c>
      <c r="E326" s="206" t="s">
        <v>578</v>
      </c>
      <c r="F326" s="51" t="s">
        <v>882</v>
      </c>
      <c r="G326" s="51"/>
      <c r="H326" s="51"/>
      <c r="I326" s="51">
        <v>2077</v>
      </c>
      <c r="J326" s="51" t="s">
        <v>579</v>
      </c>
      <c r="K326" s="51"/>
      <c r="L326" s="51"/>
      <c r="M326" s="51"/>
      <c r="N326" s="51"/>
      <c r="O326" s="37"/>
      <c r="S326" s="55" t="s">
        <v>859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204">
        <v>206</v>
      </c>
      <c r="B327" s="205">
        <v>45320</v>
      </c>
      <c r="C327" s="53"/>
      <c r="D327" s="53" t="s">
        <v>887</v>
      </c>
      <c r="E327" s="206" t="s">
        <v>578</v>
      </c>
      <c r="F327" s="51" t="s">
        <v>888</v>
      </c>
      <c r="G327" s="51"/>
      <c r="H327" s="51"/>
      <c r="I327" s="51">
        <v>2906</v>
      </c>
      <c r="J327" s="51" t="s">
        <v>579</v>
      </c>
      <c r="K327" s="51"/>
      <c r="L327" s="51"/>
      <c r="M327" s="51"/>
      <c r="N327" s="51"/>
      <c r="O327" s="37"/>
      <c r="S327" s="55" t="s">
        <v>846</v>
      </c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04">
        <v>207</v>
      </c>
      <c r="B328" s="205">
        <v>45331</v>
      </c>
      <c r="C328" s="53"/>
      <c r="D328" s="53" t="s">
        <v>528</v>
      </c>
      <c r="E328" s="206" t="s">
        <v>578</v>
      </c>
      <c r="F328" s="51" t="s">
        <v>964</v>
      </c>
      <c r="G328" s="51"/>
      <c r="H328" s="51"/>
      <c r="I328" s="51">
        <v>4096</v>
      </c>
      <c r="J328" s="51" t="s">
        <v>579</v>
      </c>
      <c r="K328" s="51"/>
      <c r="L328" s="51"/>
      <c r="M328" s="51"/>
      <c r="N328" s="51"/>
      <c r="O328" s="37"/>
      <c r="S328" s="55"/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53"/>
      <c r="B329" s="53"/>
      <c r="C329" s="53"/>
      <c r="D329" s="53"/>
      <c r="E329" s="53"/>
      <c r="F329" s="51"/>
      <c r="G329" s="51"/>
      <c r="H329" s="51"/>
      <c r="I329" s="51"/>
      <c r="J329" s="31"/>
      <c r="K329" s="51"/>
      <c r="L329" s="51"/>
      <c r="M329" s="51"/>
      <c r="N329" s="53"/>
      <c r="O329" s="37"/>
      <c r="S329" s="55"/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B330" s="207" t="s">
        <v>825</v>
      </c>
      <c r="F330" s="55"/>
      <c r="G330" s="55"/>
      <c r="H330" s="55"/>
      <c r="I330" s="55"/>
      <c r="J330" s="37"/>
      <c r="K330" s="55"/>
      <c r="L330" s="55"/>
      <c r="M330" s="55"/>
      <c r="O330" s="37"/>
      <c r="S330" s="55"/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A331" s="208"/>
      <c r="F331" s="55"/>
      <c r="G331" s="55"/>
      <c r="H331" s="55"/>
      <c r="I331" s="55"/>
      <c r="J331" s="37"/>
      <c r="K331" s="55"/>
      <c r="L331" s="55"/>
      <c r="M331" s="55"/>
      <c r="O331" s="37"/>
      <c r="S331" s="55"/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08"/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1:39" ht="12.75" customHeight="1">
      <c r="A333" s="51"/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</sheetData>
  <autoFilter ref="S1:S329" xr:uid="{00000000-0009-0000-0000-000005000000}"/>
  <mergeCells count="86">
    <mergeCell ref="A87:A88"/>
    <mergeCell ref="B87:B88"/>
    <mergeCell ref="A85:A86"/>
    <mergeCell ref="B85:B86"/>
    <mergeCell ref="J85:J86"/>
    <mergeCell ref="A62:A63"/>
    <mergeCell ref="B62:B63"/>
    <mergeCell ref="O62:O63"/>
    <mergeCell ref="P62:P63"/>
    <mergeCell ref="J62:J63"/>
    <mergeCell ref="A72:A73"/>
    <mergeCell ref="B72:B73"/>
    <mergeCell ref="J72:J73"/>
    <mergeCell ref="A66:A67"/>
    <mergeCell ref="B66:B67"/>
    <mergeCell ref="J66:J67"/>
    <mergeCell ref="A79:A80"/>
    <mergeCell ref="A81:A82"/>
    <mergeCell ref="A83:A84"/>
    <mergeCell ref="A77:A78"/>
    <mergeCell ref="B77:B78"/>
    <mergeCell ref="B79:B80"/>
    <mergeCell ref="B81:B82"/>
    <mergeCell ref="B83:B84"/>
    <mergeCell ref="P79:P80"/>
    <mergeCell ref="O81:O82"/>
    <mergeCell ref="P81:P82"/>
    <mergeCell ref="J81:J82"/>
    <mergeCell ref="M77:M78"/>
    <mergeCell ref="J77:J78"/>
    <mergeCell ref="P77:P78"/>
    <mergeCell ref="J79:J80"/>
    <mergeCell ref="P87:P88"/>
    <mergeCell ref="P85:P86"/>
    <mergeCell ref="M87:M88"/>
    <mergeCell ref="K87:K88"/>
    <mergeCell ref="O87:O88"/>
    <mergeCell ref="O77:O78"/>
    <mergeCell ref="M81:M82"/>
    <mergeCell ref="O85:O86"/>
    <mergeCell ref="M85:M86"/>
    <mergeCell ref="J87:J88"/>
    <mergeCell ref="M83:M84"/>
    <mergeCell ref="J83:J84"/>
    <mergeCell ref="P89:P90"/>
    <mergeCell ref="G47:G48"/>
    <mergeCell ref="P47:P48"/>
    <mergeCell ref="A47:A48"/>
    <mergeCell ref="B47:B48"/>
    <mergeCell ref="J47:J48"/>
    <mergeCell ref="O83:O84"/>
    <mergeCell ref="P83:P84"/>
    <mergeCell ref="M47:M48"/>
    <mergeCell ref="O47:O48"/>
    <mergeCell ref="M66:M67"/>
    <mergeCell ref="O66:O67"/>
    <mergeCell ref="P66:P67"/>
    <mergeCell ref="M72:M73"/>
    <mergeCell ref="O72:O73"/>
    <mergeCell ref="P72:P73"/>
    <mergeCell ref="P91:P92"/>
    <mergeCell ref="M91:M92"/>
    <mergeCell ref="O91:O92"/>
    <mergeCell ref="A91:A92"/>
    <mergeCell ref="B91:B92"/>
    <mergeCell ref="J91:J92"/>
    <mergeCell ref="O89:O90"/>
    <mergeCell ref="M89:M90"/>
    <mergeCell ref="A94:A95"/>
    <mergeCell ref="B94:B95"/>
    <mergeCell ref="J94:J95"/>
    <mergeCell ref="A89:A90"/>
    <mergeCell ref="B89:B90"/>
    <mergeCell ref="J89:J90"/>
    <mergeCell ref="J96:J97"/>
    <mergeCell ref="P96:P97"/>
    <mergeCell ref="A96:A97"/>
    <mergeCell ref="B96:B97"/>
    <mergeCell ref="O94:O95"/>
    <mergeCell ref="M94:M95"/>
    <mergeCell ref="P94:P95"/>
    <mergeCell ref="A99:A100"/>
    <mergeCell ref="B99:B100"/>
    <mergeCell ref="O99:O100"/>
    <mergeCell ref="P99:P100"/>
    <mergeCell ref="J99:J100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9 K42 K91:K93 K4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2024-02-19T19:16:33Z</dcterms:modified>
</cp:coreProperties>
</file>