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070B038C-D9DF-42DD-97D1-0747911DE3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F&amp;O)'!$S$1:$S$313</definedName>
  </definedNames>
  <calcPr calcId="191029"/>
</workbook>
</file>

<file path=xl/calcChain.xml><?xml version="1.0" encoding="utf-8"?>
<calcChain xmlns="http://schemas.openxmlformats.org/spreadsheetml/2006/main">
  <c r="K57" i="6" l="1"/>
  <c r="M57" i="6" s="1"/>
  <c r="K310" i="6"/>
  <c r="L310" i="6" s="1"/>
  <c r="K92" i="6"/>
  <c r="K91" i="6"/>
  <c r="K67" i="6"/>
  <c r="K68" i="6"/>
  <c r="K54" i="6"/>
  <c r="M54" i="6" s="1"/>
  <c r="M90" i="6"/>
  <c r="K90" i="6"/>
  <c r="K89" i="6"/>
  <c r="M89" i="6" s="1"/>
  <c r="K55" i="6" l="1"/>
  <c r="M55" i="6" s="1"/>
  <c r="K88" i="6"/>
  <c r="M88" i="6" s="1"/>
  <c r="K53" i="6"/>
  <c r="M53" i="6" s="1"/>
  <c r="K52" i="6"/>
  <c r="M52" i="6" s="1"/>
  <c r="K83" i="6"/>
  <c r="K87" i="6"/>
  <c r="K86" i="6"/>
  <c r="L15" i="6"/>
  <c r="K15" i="6"/>
  <c r="L20" i="6"/>
  <c r="K20" i="6"/>
  <c r="K75" i="6"/>
  <c r="K76" i="6"/>
  <c r="M15" i="6" l="1"/>
  <c r="M20" i="6"/>
  <c r="K85" i="6"/>
  <c r="M85" i="6" s="1"/>
  <c r="L45" i="6"/>
  <c r="K45" i="6"/>
  <c r="M45" i="6" l="1"/>
  <c r="L48" i="6"/>
  <c r="K48" i="6"/>
  <c r="K51" i="6"/>
  <c r="M51" i="6" s="1"/>
  <c r="K49" i="6"/>
  <c r="L49" i="6"/>
  <c r="K50" i="6"/>
  <c r="L50" i="6"/>
  <c r="K82" i="6"/>
  <c r="M82" i="6" s="1"/>
  <c r="K84" i="6"/>
  <c r="L47" i="6"/>
  <c r="K47" i="6"/>
  <c r="L44" i="6"/>
  <c r="K44" i="6"/>
  <c r="M48" i="6" l="1"/>
  <c r="M49" i="6"/>
  <c r="M50" i="6"/>
  <c r="M47" i="6"/>
  <c r="M44" i="6"/>
  <c r="P23" i="6" l="1"/>
  <c r="L16" i="6"/>
  <c r="K16" i="6"/>
  <c r="K81" i="6"/>
  <c r="K80" i="6"/>
  <c r="L21" i="6"/>
  <c r="K21" i="6"/>
  <c r="M21" i="6" l="1"/>
  <c r="M16" i="6"/>
  <c r="K79" i="6"/>
  <c r="M79" i="6" s="1"/>
  <c r="L46" i="6"/>
  <c r="K46" i="6"/>
  <c r="L19" i="6"/>
  <c r="K19" i="6"/>
  <c r="K78" i="6"/>
  <c r="K77" i="6"/>
  <c r="M19" i="6" l="1"/>
  <c r="M46" i="6"/>
  <c r="K74" i="6" l="1"/>
  <c r="K73" i="6"/>
  <c r="K71" i="6"/>
  <c r="K70" i="6"/>
  <c r="L42" i="6"/>
  <c r="K42" i="6"/>
  <c r="L43" i="6"/>
  <c r="K43" i="6"/>
  <c r="L40" i="6"/>
  <c r="K40" i="6"/>
  <c r="M42" i="6" l="1"/>
  <c r="M40" i="6"/>
  <c r="M43" i="6"/>
  <c r="K39" i="6" l="1"/>
  <c r="L39" i="6"/>
  <c r="L38" i="6"/>
  <c r="K38" i="6"/>
  <c r="L41" i="6" l="1"/>
  <c r="K41" i="6"/>
  <c r="M41" i="6" l="1"/>
  <c r="K72" i="6"/>
  <c r="M72" i="6" s="1"/>
  <c r="L13" i="6"/>
  <c r="K13" i="6"/>
  <c r="M13" i="6" l="1"/>
  <c r="K65" i="6"/>
  <c r="K69" i="6"/>
  <c r="M69" i="6" s="1"/>
  <c r="L37" i="6"/>
  <c r="K37" i="6"/>
  <c r="P18" i="6"/>
  <c r="M37" i="6" l="1"/>
  <c r="P17" i="6" l="1"/>
  <c r="P14" i="6" l="1"/>
  <c r="P12" i="6" l="1"/>
  <c r="P11" i="6" l="1"/>
  <c r="P10" i="6" l="1"/>
  <c r="K302" i="6" l="1"/>
  <c r="L302" i="6" s="1"/>
  <c r="K296" i="6"/>
  <c r="L296" i="6" s="1"/>
  <c r="K304" i="6" l="1"/>
  <c r="L304" i="6" s="1"/>
  <c r="K292" i="6" l="1"/>
  <c r="L292" i="6" s="1"/>
  <c r="K293" i="6" l="1"/>
  <c r="L293" i="6" s="1"/>
  <c r="K286" i="6"/>
  <c r="L286" i="6" s="1"/>
  <c r="K303" i="6" l="1"/>
  <c r="L303" i="6" s="1"/>
  <c r="K297" i="6"/>
  <c r="L297" i="6" s="1"/>
  <c r="K299" i="6" l="1"/>
  <c r="L299" i="6" s="1"/>
  <c r="L6" i="2" l="1"/>
  <c r="K6" i="3"/>
  <c r="D7" i="5" l="1"/>
  <c r="M7" i="6"/>
  <c r="K294" i="6" l="1"/>
  <c r="L294" i="6" s="1"/>
  <c r="K291" i="6" l="1"/>
  <c r="L291" i="6" s="1"/>
  <c r="K295" i="6" l="1"/>
  <c r="L295" i="6" s="1"/>
  <c r="K290" i="6"/>
  <c r="L290" i="6" s="1"/>
  <c r="K289" i="6"/>
  <c r="L289" i="6" s="1"/>
  <c r="K287" i="6"/>
  <c r="L287" i="6" s="1"/>
  <c r="H285" i="6"/>
  <c r="K285" i="6" s="1"/>
  <c r="L285" i="6" s="1"/>
  <c r="K284" i="6"/>
  <c r="L284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F253" i="6"/>
  <c r="K253" i="6" s="1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F247" i="6"/>
  <c r="K247" i="6" s="1"/>
  <c r="L247" i="6" s="1"/>
  <c r="F246" i="6"/>
  <c r="K246" i="6" s="1"/>
  <c r="L246" i="6" s="1"/>
  <c r="K245" i="6"/>
  <c r="L245" i="6" s="1"/>
  <c r="F244" i="6"/>
  <c r="K244" i="6" s="1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6" i="6"/>
  <c r="L226" i="6" s="1"/>
  <c r="K225" i="6"/>
  <c r="L225" i="6" s="1"/>
  <c r="F224" i="6"/>
  <c r="K224" i="6" s="1"/>
  <c r="L224" i="6" s="1"/>
  <c r="K223" i="6"/>
  <c r="L223" i="6" s="1"/>
  <c r="K220" i="6"/>
  <c r="L220" i="6" s="1"/>
  <c r="K219" i="6"/>
  <c r="L219" i="6" s="1"/>
  <c r="K218" i="6"/>
  <c r="L218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6" i="6"/>
  <c r="L196" i="6" s="1"/>
  <c r="K194" i="6"/>
  <c r="L194" i="6" s="1"/>
  <c r="K192" i="6"/>
  <c r="L192" i="6" s="1"/>
  <c r="K191" i="6"/>
  <c r="L191" i="6" s="1"/>
  <c r="K190" i="6"/>
  <c r="L190" i="6" s="1"/>
  <c r="K188" i="6"/>
  <c r="L188" i="6" s="1"/>
  <c r="K187" i="6"/>
  <c r="L187" i="6" s="1"/>
  <c r="K186" i="6"/>
  <c r="L186" i="6" s="1"/>
  <c r="K185" i="6"/>
  <c r="K184" i="6"/>
  <c r="L184" i="6" s="1"/>
  <c r="K183" i="6"/>
  <c r="L183" i="6" s="1"/>
  <c r="K181" i="6"/>
  <c r="L181" i="6" s="1"/>
  <c r="K180" i="6"/>
  <c r="L180" i="6" s="1"/>
  <c r="K179" i="6"/>
  <c r="L179" i="6" s="1"/>
  <c r="K178" i="6"/>
  <c r="L178" i="6" s="1"/>
  <c r="K177" i="6"/>
  <c r="L177" i="6" s="1"/>
  <c r="F176" i="6"/>
  <c r="K176" i="6" s="1"/>
  <c r="L176" i="6" s="1"/>
  <c r="H175" i="6"/>
  <c r="K175" i="6" s="1"/>
  <c r="L175" i="6" s="1"/>
  <c r="K172" i="6"/>
  <c r="L172" i="6" s="1"/>
  <c r="K171" i="6"/>
  <c r="L171" i="6" s="1"/>
  <c r="K170" i="6"/>
  <c r="L170" i="6" s="1"/>
  <c r="K169" i="6"/>
  <c r="L169" i="6" s="1"/>
  <c r="K168" i="6"/>
  <c r="L168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H141" i="6"/>
  <c r="K141" i="6" s="1"/>
  <c r="L141" i="6" s="1"/>
  <c r="F140" i="6"/>
  <c r="K140" i="6" s="1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6" i="4"/>
</calcChain>
</file>

<file path=xl/sharedStrings.xml><?xml version="1.0" encoding="utf-8"?>
<sst xmlns="http://schemas.openxmlformats.org/spreadsheetml/2006/main" count="3223" uniqueCount="1202">
  <si>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</si>
  <si>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</si>
  <si>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</si>
  <si>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</si>
  <si>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</si>
  <si>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</si>
  <si>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</si>
  <si>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</si>
  <si>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</si>
  <si>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</si>
  <si>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</si>
  <si>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</si>
  <si>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</si>
  <si>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</si>
  <si>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</si>
  <si>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</si>
  <si>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</si>
  <si>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</si>
  <si>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</si>
  <si>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</si>
  <si>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</si>
  <si>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</si>
  <si>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</si>
  <si>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</si>
  <si>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</si>
  <si>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</si>
  <si>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</si>
  <si>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</si>
  <si>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</si>
  <si>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</si>
  <si>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</si>
  <si>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</si>
  <si>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</si>
  <si>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</si>
  <si>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</si>
  <si>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</si>
  <si>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</si>
  <si>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</si>
  <si>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</si>
  <si>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</si>
  <si>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</si>
  <si>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</si>
  <si>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</si>
  <si>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</si>
  <si>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</si>
  <si>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</si>
  <si>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</si>
  <si>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</si>
  <si>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</si>
  <si>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</si>
  <si>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</si>
  <si>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</si>
  <si>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</si>
  <si>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</si>
  <si>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</si>
  <si>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</si>
  <si>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</si>
  <si>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</si>
  <si>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</si>
  <si>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</si>
  <si>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</si>
  <si>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</si>
  <si>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</si>
  <si>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</si>
  <si>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</si>
  <si>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</si>
  <si>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</si>
  <si>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</si>
  <si>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</si>
  <si>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</si>
  <si>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</si>
  <si>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</si>
  <si>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</si>
  <si>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</si>
  <si>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</si>
  <si>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</si>
  <si>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</si>
  <si>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</si>
  <si>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</si>
  <si>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</si>
  <si>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</si>
  <si>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</si>
  <si>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</si>
  <si>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</si>
  <si>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</si>
  <si>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</si>
  <si>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</si>
  <si>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</si>
  <si>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</si>
  <si>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</si>
  <si>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</si>
  <si>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</si>
  <si>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</si>
  <si>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</si>
  <si>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</si>
  <si>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</si>
  <si>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</si>
  <si>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</si>
  <si>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</si>
  <si>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</si>
  <si>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</si>
  <si>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</si>
  <si>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</si>
  <si>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</si>
  <si>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</si>
  <si>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</si>
  <si>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</si>
  <si>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</si>
  <si>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</si>
  <si>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</si>
  <si>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</si>
  <si>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</si>
  <si>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</si>
  <si>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</si>
  <si>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</si>
  <si>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</si>
  <si>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</si>
  <si>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</si>
  <si>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</si>
  <si>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</si>
  <si>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</si>
  <si>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</si>
  <si>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</si>
  <si>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</si>
  <si>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</si>
  <si>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</si>
  <si>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</si>
  <si>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</si>
  <si>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</si>
  <si>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</si>
  <si>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</si>
  <si>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</si>
  <si>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</si>
  <si>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</si>
  <si>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</si>
  <si>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</si>
  <si>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</si>
  <si>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</si>
  <si>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</si>
  <si>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</si>
  <si>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</si>
  <si>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</si>
  <si>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</si>
  <si>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</si>
  <si>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</si>
  <si>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</si>
  <si>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</si>
  <si>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</si>
  <si>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</si>
  <si>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</si>
  <si>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</si>
  <si>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</si>
  <si>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</si>
  <si>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</si>
  <si>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</si>
  <si>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</si>
  <si>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</si>
  <si>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</si>
  <si>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</si>
  <si>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</si>
  <si>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</si>
  <si>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</si>
  <si>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</si>
  <si>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</si>
  <si>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</si>
  <si>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</si>
  <si>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</si>
  <si>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</si>
  <si>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</si>
  <si>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</si>
  <si>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</si>
  <si>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</si>
  <si>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</si>
  <si>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</si>
  <si>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</si>
  <si>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</si>
  <si>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</si>
  <si>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</si>
  <si>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</si>
  <si>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</si>
  <si>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</si>
  <si>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</si>
  <si>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</si>
  <si>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</si>
  <si>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</si>
  <si>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</si>
  <si>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</si>
  <si>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</si>
  <si>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</si>
  <si>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</si>
  <si>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</si>
  <si>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</si>
  <si>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</si>
  <si>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</si>
  <si>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</si>
  <si>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</si>
  <si>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</si>
  <si>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</si>
  <si>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</si>
  <si>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</si>
  <si>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</si>
  <si>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</si>
  <si>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</si>
  <si>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</si>
  <si>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</si>
  <si>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</si>
  <si>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</si>
  <si>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</si>
  <si>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</si>
  <si>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</si>
  <si>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</si>
  <si>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</si>
  <si>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</si>
  <si>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</si>
  <si>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</si>
  <si>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</si>
  <si>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</si>
  <si>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</si>
  <si>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</si>
  <si>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</si>
  <si>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</si>
  <si>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</si>
  <si>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</si>
  <si>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</si>
  <si>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</si>
  <si>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</si>
  <si>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</si>
  <si>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</si>
  <si>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</si>
  <si>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</si>
  <si>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</si>
  <si>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</si>
  <si>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</si>
  <si>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</si>
  <si>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</si>
  <si>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</si>
  <si>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</si>
  <si>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</si>
  <si>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</si>
  <si>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</si>
  <si>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</si>
  <si>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</si>
  <si>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</si>
  <si>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</si>
  <si>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</si>
  <si>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</si>
  <si>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</si>
  <si>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</si>
  <si>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</si>
  <si>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</si>
  <si>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</si>
  <si>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</si>
  <si>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</si>
  <si>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</si>
  <si>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</si>
  <si>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</si>
  <si>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</si>
  <si>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</si>
  <si>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</si>
  <si>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</si>
  <si>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</si>
  <si>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</si>
  <si>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</si>
  <si>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</si>
  <si>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</si>
  <si>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</si>
  <si>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</si>
  <si>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</si>
  <si>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</si>
  <si>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</si>
  <si>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</si>
  <si>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</si>
  <si>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</si>
  <si>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</si>
  <si>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</si>
  <si>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</si>
  <si>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</si>
  <si>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</si>
  <si>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</si>
  <si>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</si>
  <si>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</si>
  <si>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</si>
  <si>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</si>
  <si>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</si>
  <si>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</si>
  <si>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</si>
  <si>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</si>
  <si>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</si>
  <si>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</si>
  <si>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</si>
  <si>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</si>
  <si>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</si>
  <si>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</si>
  <si>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</si>
  <si>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</si>
  <si>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</si>
  <si>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</si>
  <si>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</si>
  <si>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</si>
  <si>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</si>
  <si>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</si>
  <si>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</si>
  <si>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</si>
  <si>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</si>
  <si>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</si>
  <si>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</si>
  <si>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</si>
  <si>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</si>
  <si>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</si>
  <si>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</si>
  <si>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</si>
  <si>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</si>
  <si>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</si>
  <si>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</si>
  <si>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</si>
  <si>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</si>
  <si>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</si>
  <si>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</si>
  <si>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</si>
  <si>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</si>
  <si>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</si>
  <si>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</si>
  <si>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</si>
  <si>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</si>
  <si>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</si>
  <si>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</si>
  <si>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</si>
  <si>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</si>
  <si>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</si>
  <si>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</si>
  <si>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</si>
  <si>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</si>
  <si>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</si>
  <si>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</si>
  <si>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</si>
  <si>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</si>
  <si>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</si>
  <si>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</si>
  <si>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</si>
  <si>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</si>
  <si>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</si>
  <si>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</si>
  <si>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</si>
  <si>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</si>
  <si>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</si>
  <si>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</si>
  <si>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</si>
  <si>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</si>
  <si>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</si>
  <si>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</si>
  <si>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</si>
  <si>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</si>
  <si>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</si>
  <si>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</si>
  <si>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</si>
  <si>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</si>
  <si>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</si>
  <si>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</si>
  <si>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</si>
  <si>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</si>
  <si>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</si>
  <si>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</si>
  <si>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</si>
  <si>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</si>
  <si>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</si>
  <si>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</si>
  <si>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</si>
  <si>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</si>
  <si>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</si>
  <si>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</si>
  <si>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</si>
  <si>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</si>
  <si>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</si>
  <si>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</si>
  <si>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</si>
  <si>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</si>
  <si>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</si>
  <si>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</si>
  <si>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</si>
  <si>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</si>
  <si>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</si>
  <si>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</si>
  <si>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</si>
  <si>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</si>
  <si>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</si>
  <si>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</si>
  <si>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</si>
  <si>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</si>
  <si>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</si>
  <si>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</si>
  <si>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</si>
  <si>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</si>
  <si>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</si>
  <si>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</si>
  <si>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</si>
  <si>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</si>
  <si>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</si>
  <si>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</si>
  <si>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</si>
  <si>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</si>
  <si>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</si>
  <si>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</si>
  <si>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</si>
  <si>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</si>
  <si>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</si>
  <si>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</si>
  <si>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</si>
  <si>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</si>
  <si>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</si>
  <si>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</si>
  <si>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</si>
  <si>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</si>
  <si>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</si>
  <si>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</si>
  <si>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</si>
  <si>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</si>
  <si>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</si>
  <si>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</si>
  <si>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</si>
  <si>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</si>
  <si>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</si>
  <si>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</si>
  <si>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</si>
  <si>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</si>
  <si>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</si>
  <si>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</si>
  <si>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</si>
  <si>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</si>
  <si>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</si>
  <si>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</si>
  <si>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</si>
  <si>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</si>
  <si>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</si>
  <si>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</si>
  <si>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</si>
  <si>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</si>
  <si>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</si>
  <si>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</si>
  <si>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</si>
  <si>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</si>
  <si>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</si>
  <si>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</si>
  <si>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</si>
  <si>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</si>
  <si>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</si>
  <si>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</si>
  <si>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</si>
  <si>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</si>
  <si>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</si>
  <si>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</si>
  <si>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</si>
  <si>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</si>
  <si>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</si>
  <si>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</si>
  <si>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</si>
  <si>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</si>
  <si>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</si>
  <si>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</si>
  <si>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</si>
  <si>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</si>
  <si>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</si>
  <si>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</si>
  <si>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</si>
  <si>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</si>
  <si>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</si>
  <si>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</si>
  <si>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</si>
  <si>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</si>
  <si>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</si>
  <si>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</si>
  <si>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</si>
  <si>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</si>
  <si>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</si>
  <si>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</si>
  <si>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</si>
  <si>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</si>
  <si>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</si>
  <si>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</si>
  <si>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</si>
  <si>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</si>
  <si>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</si>
  <si>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</si>
  <si>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</si>
  <si>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</si>
  <si>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</si>
  <si>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</si>
  <si>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</si>
  <si>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</si>
  <si>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</si>
  <si>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</si>
  <si>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</si>
  <si>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</si>
  <si>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</si>
  <si>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</si>
  <si>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</si>
  <si>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</si>
  <si>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</si>
  <si>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</si>
  <si>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</si>
  <si>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</si>
  <si>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</si>
  <si>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</si>
  <si>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</si>
  <si>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</si>
  <si>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</si>
  <si>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</si>
  <si>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</si>
  <si>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</si>
  <si>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</si>
  <si>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</si>
  <si>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</si>
  <si>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</si>
  <si>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</si>
  <si>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</si>
  <si>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</si>
  <si>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</si>
  <si>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</si>
  <si>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</si>
  <si>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</si>
  <si>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</si>
  <si>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</si>
  <si>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</si>
  <si>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</si>
  <si>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</si>
  <si>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</si>
  <si>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</si>
  <si>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</si>
  <si>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</si>
  <si>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</si>
  <si>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</si>
  <si>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</si>
  <si>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</si>
  <si>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</si>
  <si>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</si>
  <si>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</si>
  <si>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</si>
  <si>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</si>
  <si>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</si>
  <si>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</si>
  <si>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</si>
  <si>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</si>
  <si>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</si>
  <si>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</si>
  <si>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</si>
  <si>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</si>
  <si>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</si>
  <si>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</si>
  <si>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</si>
  <si>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</si>
  <si>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</si>
  <si>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</si>
  <si>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</si>
  <si>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</si>
  <si>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</si>
  <si>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</si>
  <si>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</si>
  <si>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</si>
  <si>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</si>
  <si>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</si>
  <si>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</si>
  <si>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</si>
  <si>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</si>
  <si>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</si>
  <si>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</si>
  <si>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</si>
  <si>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</si>
  <si>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</si>
  <si>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</si>
  <si>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</si>
  <si>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</si>
  <si>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</si>
  <si>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</si>
  <si>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</si>
  <si>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</si>
  <si>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</si>
  <si>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</si>
  <si>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</si>
  <si>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</si>
  <si>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</si>
  <si>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</si>
  <si>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</si>
  <si>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</si>
  <si>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</si>
  <si>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</si>
  <si>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</si>
  <si>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</si>
  <si>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</si>
  <si>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</si>
  <si>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</si>
  <si>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</si>
  <si>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</si>
  <si>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</si>
  <si>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</si>
  <si>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</si>
  <si>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</si>
  <si>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</si>
  <si>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</si>
  <si>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</si>
  <si>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</si>
  <si>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</si>
  <si>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</si>
  <si>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</si>
  <si>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</si>
  <si>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</si>
  <si>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</si>
  <si>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</si>
  <si>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</si>
  <si>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</si>
  <si>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</si>
  <si>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</si>
  <si>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</si>
  <si>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</si>
  <si>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</si>
  <si>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</si>
  <si>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</si>
  <si>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</si>
  <si>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</si>
  <si>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</si>
  <si>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</si>
  <si>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</si>
  <si>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</si>
  <si>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</si>
  <si>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</si>
  <si>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</si>
  <si>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</si>
  <si>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</si>
  <si>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</si>
  <si>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</si>
  <si>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</si>
  <si>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</si>
  <si>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</si>
  <si>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</si>
  <si>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</si>
  <si>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</si>
  <si>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</si>
  <si>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</si>
  <si>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</si>
  <si>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</si>
  <si>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</si>
  <si>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</si>
  <si>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</si>
  <si>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</si>
  <si>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</si>
  <si>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</si>
  <si>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</si>
  <si>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</si>
  <si>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</si>
  <si>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</si>
  <si>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</si>
  <si>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</si>
  <si>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</si>
  <si>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</si>
  <si>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</si>
  <si>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</si>
  <si>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</si>
  <si>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</si>
  <si>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</si>
  <si>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</si>
  <si>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</si>
  <si>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</si>
  <si>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</si>
  <si>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</si>
  <si>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</si>
  <si>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</si>
  <si>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</si>
  <si>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</si>
  <si>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</si>
  <si>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</si>
  <si>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</si>
  <si>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</si>
  <si>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</si>
  <si>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</si>
  <si>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</si>
  <si>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</si>
  <si>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</si>
  <si>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</si>
  <si>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</si>
  <si>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</si>
  <si>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</si>
  <si>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</si>
  <si>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</si>
  <si>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</si>
  <si>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</si>
  <si>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</si>
  <si>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</si>
  <si>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</si>
  <si>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</si>
  <si>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</si>
  <si>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</si>
  <si>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</si>
  <si>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</si>
  <si>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</si>
  <si>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</si>
  <si>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</si>
  <si>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</si>
  <si>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</si>
  <si>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</si>
  <si>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</si>
  <si>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</si>
  <si>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</si>
  <si>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</si>
  <si>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</si>
  <si>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</si>
  <si>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</si>
  <si>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</si>
  <si>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</si>
  <si>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</si>
  <si>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</si>
  <si>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</si>
  <si>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</si>
  <si>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</si>
  <si>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</si>
  <si>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</si>
  <si>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</si>
  <si>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</si>
  <si>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</si>
  <si>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</si>
  <si>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</si>
  <si>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</si>
  <si>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</si>
  <si>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</si>
  <si>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</si>
  <si>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</si>
  <si>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</si>
  <si>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</si>
  <si>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</si>
  <si>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</si>
  <si>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</si>
  <si>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</si>
  <si>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</si>
  <si>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</si>
  <si>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</si>
  <si>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</si>
  <si>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</si>
  <si>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</si>
  <si>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</si>
  <si>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</si>
  <si>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</si>
  <si>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</si>
  <si>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</si>
  <si>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</si>
  <si>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</si>
  <si>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</si>
  <si>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</si>
  <si>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</si>
  <si>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</si>
  <si>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</si>
  <si>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</si>
  <si>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</si>
  <si>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</si>
  <si>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</si>
  <si>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</si>
  <si>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</si>
  <si>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</si>
  <si>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</si>
  <si>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</si>
  <si>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</si>
  <si>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</si>
  <si>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</si>
  <si>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</si>
  <si>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</si>
  <si>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</si>
  <si>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</si>
  <si>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</si>
  <si>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</si>
  <si>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</si>
  <si>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</si>
  <si>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</si>
  <si>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</si>
  <si>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</si>
  <si>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</si>
  <si>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</si>
  <si>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</si>
  <si>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</si>
  <si>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</si>
  <si>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</si>
  <si>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</si>
  <si>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</si>
  <si>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</si>
  <si>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</si>
  <si>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</si>
  <si>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</si>
  <si>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</si>
  <si>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</si>
  <si>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</si>
  <si>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</si>
  <si>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</si>
  <si>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</si>
  <si>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</si>
  <si>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</si>
  <si>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</si>
  <si>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</si>
  <si>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</si>
  <si>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</si>
  <si>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</si>
  <si>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</si>
  <si>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</si>
  <si>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</si>
  <si>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</si>
  <si>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</si>
  <si>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</si>
  <si>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</si>
  <si>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</si>
  <si>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</si>
  <si>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</si>
  <si>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</si>
  <si>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</si>
  <si>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</si>
  <si>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</si>
  <si>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</si>
  <si>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</si>
  <si>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</si>
  <si>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</si>
  <si>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</si>
  <si>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</si>
  <si>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</si>
  <si>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</si>
  <si>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</si>
  <si>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</si>
  <si>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</si>
  <si>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</si>
  <si>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</si>
  <si>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</si>
  <si>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</si>
  <si>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</si>
  <si>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</si>
  <si>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</si>
  <si>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</si>
  <si>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</si>
  <si>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</si>
  <si>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</si>
  <si>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</si>
  <si>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</si>
  <si>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</si>
  <si>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</si>
  <si>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</si>
  <si>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</si>
  <si>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</si>
  <si>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</si>
  <si>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</si>
  <si>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</si>
  <si>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</si>
  <si>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</si>
  <si>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</si>
  <si>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</si>
  <si>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</si>
  <si>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</si>
  <si>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</si>
  <si>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</si>
  <si>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</si>
  <si>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</si>
  <si>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</si>
  <si>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</si>
  <si>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</si>
  <si>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</si>
  <si>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</si>
  <si>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</si>
  <si>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</si>
  <si>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</si>
  <si>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</si>
  <si>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</si>
  <si>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</si>
  <si>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</si>
  <si>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</si>
  <si>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</si>
  <si>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</si>
  <si>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</si>
  <si>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</si>
  <si>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</si>
  <si>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</si>
  <si>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</si>
  <si>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</si>
  <si>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</si>
  <si>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380-425</t>
  </si>
  <si>
    <t>5700-6000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</si>
  <si>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</si>
  <si>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</si>
  <si>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</si>
  <si>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</si>
  <si>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</si>
  <si>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</si>
  <si>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</si>
  <si>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</si>
  <si>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</si>
  <si>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132-140</t>
  </si>
  <si>
    <t>3800-4000</t>
  </si>
  <si>
    <t>5400-5450</t>
  </si>
  <si>
    <t>CAPLIPOINT</t>
  </si>
  <si>
    <t>1085-1095</t>
  </si>
  <si>
    <t>245-265</t>
  </si>
  <si>
    <t>465-495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</si>
  <si>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</si>
  <si>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</si>
  <si>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</si>
  <si>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</si>
  <si>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</si>
  <si>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</si>
  <si>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</si>
  <si>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</si>
  <si>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</si>
  <si>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</si>
  <si>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</si>
  <si>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</si>
  <si>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</si>
  <si>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</si>
  <si>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</si>
  <si>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1035-1060</t>
  </si>
  <si>
    <t>1120-1180</t>
  </si>
  <si>
    <t>Profit of Rs.41/-</t>
  </si>
  <si>
    <t>TATACONSUM 925 CE 30-NOV</t>
  </si>
  <si>
    <t>TATACONSUM 940 CE 30-NOV</t>
  </si>
  <si>
    <t>Loss of Rs.5/-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</si>
  <si>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</si>
  <si>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</si>
  <si>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</si>
  <si>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</si>
  <si>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</si>
  <si>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</si>
  <si>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</si>
  <si>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</si>
  <si>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</si>
  <si>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</si>
  <si>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</si>
  <si>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</si>
  <si>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</si>
  <si>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</si>
  <si>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</si>
  <si>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</si>
  <si>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</si>
  <si>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</si>
  <si>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</si>
  <si>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</si>
  <si>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</si>
  <si>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</si>
  <si>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</si>
  <si>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</si>
  <si>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</si>
  <si>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COALINDIA NOV FUT</t>
  </si>
  <si>
    <t>320-325</t>
  </si>
  <si>
    <t>COFORGE NOV FUT</t>
  </si>
  <si>
    <t>5190-5260</t>
  </si>
  <si>
    <t>88-94</t>
  </si>
  <si>
    <t>375-400</t>
  </si>
  <si>
    <t>181.5-189.5</t>
  </si>
  <si>
    <t>204-214</t>
  </si>
  <si>
    <t>FINNIFTY 19500 PE 07-NOV</t>
  </si>
  <si>
    <t>GODHA</t>
  </si>
  <si>
    <t>Godha Cabcon Insulat Ltd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</si>
  <si>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</si>
  <si>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</si>
  <si>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</si>
  <si>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</si>
  <si>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</si>
  <si>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</si>
  <si>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</si>
  <si>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</si>
  <si>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</si>
  <si>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Profit of Rs.38.5/-</t>
  </si>
  <si>
    <t>Profit of Rs.26.5/-</t>
  </si>
  <si>
    <t>FINNIFTY 19550 CE 13-NOV</t>
  </si>
  <si>
    <t>120-150</t>
  </si>
  <si>
    <t>GRANULES NOV FUT</t>
  </si>
  <si>
    <t>366-371</t>
  </si>
  <si>
    <t>107.50-112.50</t>
  </si>
  <si>
    <t>119-125</t>
  </si>
  <si>
    <t>Profit of Rs.65/-</t>
  </si>
  <si>
    <t>NIFTY 19550 CE 16-NOV</t>
  </si>
  <si>
    <t>NIFTY 19550 CE 09-NOV</t>
  </si>
  <si>
    <t>Profit of Rs.6/-</t>
  </si>
  <si>
    <t>CUMMINSIND NOV FUT</t>
  </si>
  <si>
    <t>1790-1825</t>
  </si>
  <si>
    <t>LUPIN NOV FUT</t>
  </si>
  <si>
    <t>1231-1244</t>
  </si>
  <si>
    <t>PETRONET NOV FUT</t>
  </si>
  <si>
    <t>198-194</t>
  </si>
  <si>
    <t>Loss of Rs.50/-</t>
  </si>
  <si>
    <t>Profit of Rs.7.5/-</t>
  </si>
  <si>
    <t>NIFTY NOV FUT</t>
  </si>
  <si>
    <t>19550-19650</t>
  </si>
  <si>
    <t>Profit of Rs.50/-</t>
  </si>
  <si>
    <t>Loss of Rs.12/-</t>
  </si>
  <si>
    <t>Loss of Rs.70/-</t>
  </si>
  <si>
    <t>HDFCLIFE NOV FUT</t>
  </si>
  <si>
    <t>632-642</t>
  </si>
  <si>
    <t>50-70</t>
  </si>
  <si>
    <t>SIEMENS NOV FUT</t>
  </si>
  <si>
    <t>3451-3489</t>
  </si>
  <si>
    <t>BANKNIFTY 43800 PE 15-NOV</t>
  </si>
  <si>
    <t>BANKNIFTY 44100 CE 15-NOV</t>
  </si>
  <si>
    <t>624.2-644.2</t>
  </si>
  <si>
    <t>Accu &lt;&gt;</t>
  </si>
  <si>
    <t>3441-3541</t>
  </si>
  <si>
    <t>MANSI SHARE &amp; STOCK ADVISORS PRIVATE LIMITED</t>
  </si>
  <si>
    <t>PROTEAN</t>
  </si>
  <si>
    <t>NK SECURITIES RESEARCH PVT. LTD.</t>
  </si>
  <si>
    <t>TOPGAIN FINANCE PRIVATE LIMITED</t>
  </si>
  <si>
    <t>URSUGAR</t>
  </si>
  <si>
    <t>LIBAS</t>
  </si>
  <si>
    <t>Libas Consu Products Ltd</t>
  </si>
  <si>
    <t>JAI VINAYAK SECURITIES</t>
  </si>
  <si>
    <t>QE SECURITIES LLP</t>
  </si>
  <si>
    <t>HRTI PRIVATE LIMITED</t>
  </si>
  <si>
    <t>SETU SECURITIES PVT LTD</t>
  </si>
  <si>
    <t>YUGA STOCKS AND COMMODITIES PRIVATE LIMITED  .</t>
  </si>
  <si>
    <t>WOCKPHARMA</t>
  </si>
  <si>
    <t>Wockhardt Ltd.</t>
  </si>
  <si>
    <t>Profit of Rs.3/-</t>
  </si>
  <si>
    <t>Profit of Rs.15/-</t>
  </si>
  <si>
    <t>Profit of Rs.26/-</t>
  </si>
  <si>
    <t>Loss of Rs.11.5/-</t>
  </si>
  <si>
    <t>Profit of Rs.29/-</t>
  </si>
  <si>
    <t>Profit of Rs.9.5/-</t>
  </si>
  <si>
    <t>4093-4145</t>
  </si>
  <si>
    <t>BANKNIFTY 44300 CE 15-NOV</t>
  </si>
  <si>
    <t>72-120</t>
  </si>
  <si>
    <t>Loss of Rs.36/-</t>
  </si>
  <si>
    <t>FINNIFTY 19750 CE 21-NOV</t>
  </si>
  <si>
    <t>145-180</t>
  </si>
  <si>
    <t>3435-3445</t>
  </si>
  <si>
    <t>Profit of Rs.90/-</t>
  </si>
  <si>
    <t>ABB NOV FUT</t>
  </si>
  <si>
    <t>4260-4270</t>
  </si>
  <si>
    <t>4349-4433</t>
  </si>
  <si>
    <t>EMPOWER</t>
  </si>
  <si>
    <t>AVANCE VENTURES PRIVATE LIMITED</t>
  </si>
  <si>
    <t>GENNEX</t>
  </si>
  <si>
    <t>INNOVATIVE</t>
  </si>
  <si>
    <t>KAVVERITEL</t>
  </si>
  <si>
    <t>SEACOAST</t>
  </si>
  <si>
    <t>MANISH RAICHAND SHAH</t>
  </si>
  <si>
    <t>SHELTER</t>
  </si>
  <si>
    <t>TIGERLOGS</t>
  </si>
  <si>
    <t>VPL</t>
  </si>
  <si>
    <t>BANG</t>
  </si>
  <si>
    <t>Bang Overseas Limited</t>
  </si>
  <si>
    <t>CAPACITE</t>
  </si>
  <si>
    <t>Capacite Infraproject Ltd</t>
  </si>
  <si>
    <t>PERUNDEVI KRISHNAN</t>
  </si>
  <si>
    <t>MICROPRO</t>
  </si>
  <si>
    <t>Micropro Software Sol L</t>
  </si>
  <si>
    <t>SHAH</t>
  </si>
  <si>
    <t>Shah Metacorp Limited</t>
  </si>
  <si>
    <t>HI GROWTH CORPORATE SERVICES PVT LTD</t>
  </si>
  <si>
    <t>SSFL</t>
  </si>
  <si>
    <t>Srivari Spices N Foods L</t>
  </si>
  <si>
    <t>BHAVESHKUMAR NATVARLAL SHETH</t>
  </si>
  <si>
    <t>MUDUPULAVEMULA SURENDRANADHA REDDY</t>
  </si>
  <si>
    <t>WOMANCART</t>
  </si>
  <si>
    <t>Womancart Limited</t>
  </si>
  <si>
    <t>NEOMILE GROWTH FUND - SERIES I</t>
  </si>
  <si>
    <t>Loss of Rs.39/-</t>
  </si>
  <si>
    <t>NIFTY 19700 PE 16-NOV</t>
  </si>
  <si>
    <t>DIXON 5350 CE 30-NOV</t>
  </si>
  <si>
    <t>DIXON 5500 CE 30-NOV</t>
  </si>
  <si>
    <t>NAUKRI NOV FUT</t>
  </si>
  <si>
    <t>POWERGRID NOV FUT</t>
  </si>
  <si>
    <t>40-60</t>
  </si>
  <si>
    <t>Loss of Rs.22.5/-</t>
  </si>
  <si>
    <t>Profit of Rs22./-</t>
  </si>
  <si>
    <t>Profit of Rs.24.5/-</t>
  </si>
  <si>
    <t>4805-4875</t>
  </si>
  <si>
    <t>207.5-208.5</t>
  </si>
  <si>
    <t>211-214</t>
  </si>
  <si>
    <t>ALKOSIGN</t>
  </si>
  <si>
    <t>PRIYANKA UNIL DOSANI</t>
  </si>
  <si>
    <t>KIFS ENTERPRISE</t>
  </si>
  <si>
    <t>ALSTONE</t>
  </si>
  <si>
    <t>PELICON FINANCE AND LEASING LIMITED</t>
  </si>
  <si>
    <t>PASCHIM FINANCE AND CHIT FUND PVT LTD</t>
  </si>
  <si>
    <t>BURNPUR</t>
  </si>
  <si>
    <t>GREEN PEAKS ENTERPRISES LLP</t>
  </si>
  <si>
    <t>CAPPIPES</t>
  </si>
  <si>
    <t>SKSE SECURITIES LIMITED CORP CM/TM PROP A/C</t>
  </si>
  <si>
    <t>CHARMS</t>
  </si>
  <si>
    <t>VANDANA BAJAJ</t>
  </si>
  <si>
    <t>CHOTHANI</t>
  </si>
  <si>
    <t>AVIRAT ENTERPRISE</t>
  </si>
  <si>
    <t>POONAM LAMBA</t>
  </si>
  <si>
    <t>COMCL</t>
  </si>
  <si>
    <t>JR SEAMLESS PRIVATE LIMITED</t>
  </si>
  <si>
    <t>COMPEAU</t>
  </si>
  <si>
    <t>RAMAN SEHGAL</t>
  </si>
  <si>
    <t>CONTAINE</t>
  </si>
  <si>
    <t>NAGESHWARRAO SRIKRISHNA DUVVURI</t>
  </si>
  <si>
    <t>DAIKAFFI</t>
  </si>
  <si>
    <t>DEVLAB</t>
  </si>
  <si>
    <t>DPL</t>
  </si>
  <si>
    <t>DIPNA KEYUR SHAH</t>
  </si>
  <si>
    <t>JMS MINING PRIVATE LIMITED</t>
  </si>
  <si>
    <t>AJAY KUMAR PANDEY</t>
  </si>
  <si>
    <t>OMPRAKASH AGRAWAL SHYAMADEVI</t>
  </si>
  <si>
    <t>ADHUNIK DEALCOM PRIVATE LIMITED</t>
  </si>
  <si>
    <t>ANAND OMPRAKASH AGRAWAL</t>
  </si>
  <si>
    <t>RAJU OMPRAKASH AGRAWAL</t>
  </si>
  <si>
    <t>GOPAIST</t>
  </si>
  <si>
    <t>VINITA AGRAWAL</t>
  </si>
  <si>
    <t>VISHAL BHANDARI</t>
  </si>
  <si>
    <t>NANDANI</t>
  </si>
  <si>
    <t>MISHTANN</t>
  </si>
  <si>
    <t>ARUNA R JAIN</t>
  </si>
  <si>
    <t>NAVIGANT</t>
  </si>
  <si>
    <t>AJESH DALAL</t>
  </si>
  <si>
    <t>NAVODAYENT</t>
  </si>
  <si>
    <t>BHASKAR BHAVIKDAS LOHAKARE</t>
  </si>
  <si>
    <t>PBAINFRA</t>
  </si>
  <si>
    <t>SECURE SHANTI ADVISORY LLP</t>
  </si>
  <si>
    <t>PNC</t>
  </si>
  <si>
    <t>DB (INTL) OWN TRADING</t>
  </si>
  <si>
    <t>RGF</t>
  </si>
  <si>
    <t>KARVA AUTOMART LIMITED</t>
  </si>
  <si>
    <t>SALIM KASAMBHAI FULANI</t>
  </si>
  <si>
    <t>SHARPLINE</t>
  </si>
  <si>
    <t>HASMUKHBHAI HARKHJIBHAI BHORANIA</t>
  </si>
  <si>
    <t>YUGA STOCKS AND COMMODITIES PRIVATE LIMITED .</t>
  </si>
  <si>
    <t>TERASOFT</t>
  </si>
  <si>
    <t>SANDEEP PRAKASHCHANDRA JAIN (HUF)</t>
  </si>
  <si>
    <t>TIGER SOFTECH INDIA PRIVATE LIMITED</t>
  </si>
  <si>
    <t>TRANSPACT</t>
  </si>
  <si>
    <t>DIVESH KUMAR AGARWAL</t>
  </si>
  <si>
    <t>KIRTAN VITHALBHAI DOBARIYA</t>
  </si>
  <si>
    <t>AKSHAR</t>
  </si>
  <si>
    <t>Akshar Spintex Limited</t>
  </si>
  <si>
    <t>NIKHIL RAJESH SINGH</t>
  </si>
  <si>
    <t>APOLLO</t>
  </si>
  <si>
    <t>Apollo Micro Systems Ltd</t>
  </si>
  <si>
    <t>ARPIT JAIN HUF</t>
  </si>
  <si>
    <t>ASHWIN STOCKS AND INVESTMENT PRIVATE LIMITED</t>
  </si>
  <si>
    <t>SAURASHTRA FINSTOCK PRIVATE LIMITED</t>
  </si>
  <si>
    <t>NK SECURITIES RESEARCH PRIVATE LIMITED</t>
  </si>
  <si>
    <t>BIRLAMONEY</t>
  </si>
  <si>
    <t>Aditya Birla Money Ltd</t>
  </si>
  <si>
    <t>Burnpur Cement Limited</t>
  </si>
  <si>
    <t>PRITHVI  FINMART  PRIVATE LIMITED</t>
  </si>
  <si>
    <t>COMPINFO</t>
  </si>
  <si>
    <t>Compuage Infocom Ltd</t>
  </si>
  <si>
    <t>DBREALTY</t>
  </si>
  <si>
    <t>D B Realty Limited</t>
  </si>
  <si>
    <t>AUTHUM INVESTMENT &amp; INFRASTRUCTURE LIMITED</t>
  </si>
  <si>
    <t>DESTINY</t>
  </si>
  <si>
    <t>Destiny Logistics &amp; I Ltd</t>
  </si>
  <si>
    <t>HETALBEN  HARSHADBHAI  SHETH</t>
  </si>
  <si>
    <t>DISHTV</t>
  </si>
  <si>
    <t>Dish TV India Limited</t>
  </si>
  <si>
    <t>CITADEL SECURITIES INDIA MARKETS PRIVATE LIMITED</t>
  </si>
  <si>
    <t>GLOBALPET</t>
  </si>
  <si>
    <t>Global Pet Industries Ltd</t>
  </si>
  <si>
    <t>GEETA DILIPKUMAR SHAH</t>
  </si>
  <si>
    <t>ANKITA VISHAL SHAH</t>
  </si>
  <si>
    <t>HITECHGEAR</t>
  </si>
  <si>
    <t>Hi-Tech Gears Ltd</t>
  </si>
  <si>
    <t>INSPIRISYS</t>
  </si>
  <si>
    <t>Accel Frontline Limited</t>
  </si>
  <si>
    <t>INTLCONV</t>
  </si>
  <si>
    <t>Intl Conveyors Limited</t>
  </si>
  <si>
    <t>Kavveri Telecom Products</t>
  </si>
  <si>
    <t>MCLEODRUSS</t>
  </si>
  <si>
    <t>Mcleod Russel India Limit</t>
  </si>
  <si>
    <t>NIRAJ RAJNIKANT SHAH</t>
  </si>
  <si>
    <t>MINDTECK</t>
  </si>
  <si>
    <t>Mindteck (India) Limited</t>
  </si>
  <si>
    <t>MONARCH</t>
  </si>
  <si>
    <t>Monarch Networth Cap Ltd</t>
  </si>
  <si>
    <t>SKSE SECURITIES LTD</t>
  </si>
  <si>
    <t>PANSARI</t>
  </si>
  <si>
    <t>Pansari Developers Ltd</t>
  </si>
  <si>
    <t>SITARAM MADANLAL CHANDAK (HUF)</t>
  </si>
  <si>
    <t>PENIND</t>
  </si>
  <si>
    <t>Pritish Nandy Comm. Ltd.</t>
  </si>
  <si>
    <t>SHAMAL KOLEKAR</t>
  </si>
  <si>
    <t>DB INTERNATIONAL STOCK BROKERS LIMITED</t>
  </si>
  <si>
    <t>SAH</t>
  </si>
  <si>
    <t>Sah Polymers Limited</t>
  </si>
  <si>
    <t>SKA ASSET SOLUTIONS LLP</t>
  </si>
  <si>
    <t>SHRENIK</t>
  </si>
  <si>
    <t>Shrenik Limited</t>
  </si>
  <si>
    <t>RAJESH KUMAR</t>
  </si>
  <si>
    <t>Tera Software Limited</t>
  </si>
  <si>
    <t>SILVER LINE VENTURES PRIVATE LIMITED</t>
  </si>
  <si>
    <t>TFCILTD</t>
  </si>
  <si>
    <t>Tourism Finance Corp</t>
  </si>
  <si>
    <t>SHARE INDIA SECURITIES LIMITED</t>
  </si>
  <si>
    <t>VPRPL</t>
  </si>
  <si>
    <t>Vishnu Prakash R Pungli L</t>
  </si>
  <si>
    <t>AAKRAYA RESEARCH LLP</t>
  </si>
  <si>
    <t>AMIT KUMAR JAIN HUF</t>
  </si>
  <si>
    <t>AUROIMPEX</t>
  </si>
  <si>
    <t>Auro Impex  &amp; Chemicals L</t>
  </si>
  <si>
    <t>GUPTA SPARES INDUSTRIES PRIVATE LIMITED</t>
  </si>
  <si>
    <t>RAJ GOSHAR</t>
  </si>
  <si>
    <t>COFFEEDAY</t>
  </si>
  <si>
    <t>Coffee Day Enterprise Ltd</t>
  </si>
  <si>
    <t>SANTOSH INDUSTRIES LTD</t>
  </si>
  <si>
    <t>NEELKAMAL TOWER CONSTRUCTION LLP</t>
  </si>
  <si>
    <t>B.W.TRADERS</t>
  </si>
  <si>
    <t>KAUSHAL CHANDRAKANT CHANDARANA</t>
  </si>
  <si>
    <t>RITEZONE</t>
  </si>
  <si>
    <t>Rite Zone Chemcon Ind Ltd</t>
  </si>
  <si>
    <t>CHANDAN  GARG</t>
  </si>
  <si>
    <t>CHANCHAL DEVI LODHA</t>
  </si>
  <si>
    <t>VARDMNPOLY</t>
  </si>
  <si>
    <t>Vardhman Polytex Limited</t>
  </si>
  <si>
    <t>MARWAHA KOMAL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</si>
</sst>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99CC0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3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0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/>
    <xf numFmtId="0" fontId="36" fillId="12" borderId="51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1" xfId="0" applyFont="1" applyFill="1" applyBorder="1"/>
    <xf numFmtId="0" fontId="37" fillId="11" borderId="41" xfId="0" applyFont="1" applyFill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0" fontId="36" fillId="0" borderId="30" xfId="0" applyNumberFormat="1" applyFont="1" applyBorder="1" applyAlignment="1">
      <alignment horizontal="center" vertical="center" wrapText="1"/>
    </xf>
    <xf numFmtId="16" fontId="37" fillId="0" borderId="52" xfId="0" applyNumberFormat="1" applyFont="1" applyBorder="1" applyAlignment="1">
      <alignment horizontal="center" vertical="center"/>
    </xf>
    <xf numFmtId="16" fontId="36" fillId="0" borderId="52" xfId="0" applyNumberFormat="1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1" fontId="3" fillId="47" borderId="2" xfId="0" applyNumberFormat="1" applyFont="1" applyFill="1" applyBorder="1" applyAlignment="1">
      <alignment horizontal="center" vertical="center" wrapText="1"/>
    </xf>
    <xf numFmtId="167" fontId="3" fillId="47" borderId="2" xfId="0" applyNumberFormat="1" applyFont="1" applyFill="1" applyBorder="1" applyAlignment="1">
      <alignment horizontal="center" vertical="center"/>
    </xf>
    <xf numFmtId="0" fontId="15" fillId="11" borderId="2" xfId="0" applyFont="1" applyFill="1" applyBorder="1"/>
    <xf numFmtId="0" fontId="15" fillId="11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48" borderId="4" xfId="0" applyFont="1" applyFill="1" applyBorder="1" applyAlignment="1">
      <alignment horizontal="center"/>
    </xf>
    <xf numFmtId="2" fontId="3" fillId="48" borderId="2" xfId="0" applyNumberFormat="1" applyFont="1" applyFill="1" applyBorder="1" applyAlignment="1">
      <alignment horizontal="center" vertical="center" wrapText="1"/>
    </xf>
    <xf numFmtId="10" fontId="3" fillId="48" borderId="2" xfId="0" applyNumberFormat="1" applyFont="1" applyFill="1" applyBorder="1" applyAlignment="1">
      <alignment horizontal="center" vertical="center" wrapText="1"/>
    </xf>
    <xf numFmtId="0" fontId="3" fillId="48" borderId="2" xfId="0" applyFont="1" applyFill="1" applyBorder="1" applyAlignment="1">
      <alignment horizontal="center"/>
    </xf>
    <xf numFmtId="167" fontId="3" fillId="48" borderId="2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166" fontId="36" fillId="6" borderId="48" xfId="0" applyNumberFormat="1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0" fillId="0" borderId="41" xfId="0" applyBorder="1"/>
    <xf numFmtId="166" fontId="36" fillId="6" borderId="45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1" borderId="48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26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1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45247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45247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9" t="s">
        <v>16</v>
      </c>
      <c r="B9" s="391" t="s">
        <v>17</v>
      </c>
      <c r="C9" s="391" t="s">
        <v>18</v>
      </c>
      <c r="D9" s="391" t="s">
        <v>19</v>
      </c>
      <c r="E9" s="26" t="s">
        <v>20</v>
      </c>
      <c r="F9" s="26" t="s">
        <v>21</v>
      </c>
      <c r="G9" s="386" t="s">
        <v>22</v>
      </c>
      <c r="H9" s="387"/>
      <c r="I9" s="388"/>
      <c r="J9" s="386" t="s">
        <v>23</v>
      </c>
      <c r="K9" s="387"/>
      <c r="L9" s="388"/>
      <c r="M9" s="26"/>
      <c r="N9" s="27"/>
      <c r="O9" s="27"/>
      <c r="P9" s="27"/>
    </row>
    <row r="10" spans="1:16" ht="40.200000000000003">
      <c r="A10" s="390"/>
      <c r="B10" s="392"/>
      <c r="C10" s="392"/>
      <c r="D10" s="392"/>
      <c r="E10" s="28" t="s">
        <v>24</v>
      </c>
      <c r="F10" s="28" t="s">
        <v>24</v>
      </c>
      <c r="G10" s="257" t="s">
        <v>25</v>
      </c>
      <c r="H10" s="257" t="s">
        <v>26</v>
      </c>
      <c r="I10" s="257" t="s">
        <v>27</v>
      </c>
      <c r="J10" s="257" t="s">
        <v>28</v>
      </c>
      <c r="K10" s="257" t="s">
        <v>29</v>
      </c>
      <c r="L10" s="257" t="s">
        <v>30</v>
      </c>
      <c r="M10" s="257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4">
        <v>1</v>
      </c>
      <c r="B11" s="277" t="s">
        <v>34</v>
      </c>
      <c r="C11" s="253" t="s">
        <v>35</v>
      </c>
      <c r="D11" s="268">
        <v>45260</v>
      </c>
      <c r="E11" s="253">
        <v>19829.7</v>
      </c>
      <c r="F11" s="253">
        <v>19819.849999999999</v>
      </c>
      <c r="G11" s="252">
        <v>19705.699999999997</v>
      </c>
      <c r="H11" s="252">
        <v>19581.699999999997</v>
      </c>
      <c r="I11" s="252">
        <v>19467.549999999996</v>
      </c>
      <c r="J11" s="252">
        <v>19943.849999999999</v>
      </c>
      <c r="K11" s="252">
        <v>20058</v>
      </c>
      <c r="L11" s="252">
        <v>20182</v>
      </c>
      <c r="M11" s="251">
        <v>19934</v>
      </c>
      <c r="N11" s="251">
        <v>19695.849999999999</v>
      </c>
      <c r="O11" s="251">
        <v>12697200</v>
      </c>
      <c r="P11" s="254">
        <v>-1.4506251891866719E-2</v>
      </c>
    </row>
    <row r="12" spans="1:16" ht="12.75" customHeight="1">
      <c r="A12" s="264">
        <v>2</v>
      </c>
      <c r="B12" s="277" t="s">
        <v>34</v>
      </c>
      <c r="C12" s="253" t="s">
        <v>36</v>
      </c>
      <c r="D12" s="268">
        <v>45260</v>
      </c>
      <c r="E12" s="253">
        <v>44293.9</v>
      </c>
      <c r="F12" s="253">
        <v>44350.616666666669</v>
      </c>
      <c r="G12" s="252">
        <v>44148.28333333334</v>
      </c>
      <c r="H12" s="252">
        <v>44002.666666666672</v>
      </c>
      <c r="I12" s="252">
        <v>43800.333333333343</v>
      </c>
      <c r="J12" s="252">
        <v>44496.233333333337</v>
      </c>
      <c r="K12" s="252">
        <v>44698.566666666666</v>
      </c>
      <c r="L12" s="252">
        <v>44844.183333333334</v>
      </c>
      <c r="M12" s="251">
        <v>44552.95</v>
      </c>
      <c r="N12" s="251">
        <v>44205</v>
      </c>
      <c r="O12" s="251">
        <v>2380545</v>
      </c>
      <c r="P12" s="254">
        <v>-8.0147915447079082E-2</v>
      </c>
    </row>
    <row r="13" spans="1:16" ht="12.75" customHeight="1">
      <c r="A13" s="264">
        <v>3</v>
      </c>
      <c r="B13" s="277" t="s">
        <v>34</v>
      </c>
      <c r="C13" s="276" t="s">
        <v>37</v>
      </c>
      <c r="D13" s="270">
        <v>45258</v>
      </c>
      <c r="E13" s="269">
        <v>19778.349999999999</v>
      </c>
      <c r="F13" s="269">
        <v>19795.783333333333</v>
      </c>
      <c r="G13" s="271">
        <v>19692.566666666666</v>
      </c>
      <c r="H13" s="271">
        <v>19606.783333333333</v>
      </c>
      <c r="I13" s="271">
        <v>19503.566666666666</v>
      </c>
      <c r="J13" s="271">
        <v>19881.566666666666</v>
      </c>
      <c r="K13" s="271">
        <v>19984.783333333333</v>
      </c>
      <c r="L13" s="271">
        <v>20070.566666666666</v>
      </c>
      <c r="M13" s="272">
        <v>19899</v>
      </c>
      <c r="N13" s="272">
        <v>19710</v>
      </c>
      <c r="O13" s="272">
        <v>74880</v>
      </c>
      <c r="P13" s="273">
        <v>-1.3178703215603585E-2</v>
      </c>
    </row>
    <row r="14" spans="1:16" ht="12.75" customHeight="1">
      <c r="A14" s="264">
        <v>4</v>
      </c>
      <c r="B14" s="277" t="s">
        <v>34</v>
      </c>
      <c r="C14" s="276" t="s">
        <v>38</v>
      </c>
      <c r="D14" s="270">
        <v>45254</v>
      </c>
      <c r="E14" s="269">
        <v>9434.7000000000007</v>
      </c>
      <c r="F14" s="269">
        <v>9406.7833333333328</v>
      </c>
      <c r="G14" s="271">
        <v>9335.3166666666657</v>
      </c>
      <c r="H14" s="271">
        <v>9235.9333333333325</v>
      </c>
      <c r="I14" s="271">
        <v>9164.4666666666653</v>
      </c>
      <c r="J14" s="271">
        <v>9506.1666666666661</v>
      </c>
      <c r="K14" s="271">
        <v>9577.6333333333332</v>
      </c>
      <c r="L14" s="271">
        <v>9677.0166666666664</v>
      </c>
      <c r="M14" s="272">
        <v>9478.25</v>
      </c>
      <c r="N14" s="272">
        <v>9307.4</v>
      </c>
      <c r="O14" s="272">
        <v>763050</v>
      </c>
      <c r="P14" s="273">
        <v>8.7779322142628027E-2</v>
      </c>
    </row>
    <row r="15" spans="1:16" ht="12.75" customHeight="1">
      <c r="A15" s="264">
        <v>5</v>
      </c>
      <c r="B15" s="277" t="s">
        <v>39</v>
      </c>
      <c r="C15" s="269" t="s">
        <v>40</v>
      </c>
      <c r="D15" s="270">
        <v>45260</v>
      </c>
      <c r="E15" s="269">
        <v>526.5</v>
      </c>
      <c r="F15" s="269">
        <v>528.15</v>
      </c>
      <c r="G15" s="271">
        <v>521.19999999999993</v>
      </c>
      <c r="H15" s="271">
        <v>515.9</v>
      </c>
      <c r="I15" s="271">
        <v>508.94999999999993</v>
      </c>
      <c r="J15" s="271">
        <v>533.44999999999993</v>
      </c>
      <c r="K15" s="271">
        <v>540.4</v>
      </c>
      <c r="L15" s="271">
        <v>545.69999999999993</v>
      </c>
      <c r="M15" s="272">
        <v>535.1</v>
      </c>
      <c r="N15" s="272">
        <v>522.85</v>
      </c>
      <c r="O15" s="272">
        <v>13962000</v>
      </c>
      <c r="P15" s="273">
        <v>4.0697674418604654E-2</v>
      </c>
    </row>
    <row r="16" spans="1:16" ht="12.75" customHeight="1">
      <c r="A16" s="264">
        <v>6</v>
      </c>
      <c r="B16" s="277" t="s">
        <v>41</v>
      </c>
      <c r="C16" s="274" t="s">
        <v>42</v>
      </c>
      <c r="D16" s="270">
        <v>45260</v>
      </c>
      <c r="E16" s="269">
        <v>4244.45</v>
      </c>
      <c r="F16" s="269">
        <v>4245.2333333333327</v>
      </c>
      <c r="G16" s="271">
        <v>4217.8166666666657</v>
      </c>
      <c r="H16" s="271">
        <v>4191.1833333333334</v>
      </c>
      <c r="I16" s="271">
        <v>4163.7666666666664</v>
      </c>
      <c r="J16" s="271">
        <v>4271.866666666665</v>
      </c>
      <c r="K16" s="271">
        <v>4299.283333333331</v>
      </c>
      <c r="L16" s="271">
        <v>4325.9166666666642</v>
      </c>
      <c r="M16" s="272">
        <v>4272.6499999999996</v>
      </c>
      <c r="N16" s="272">
        <v>4218.6000000000004</v>
      </c>
      <c r="O16" s="272">
        <v>1488750</v>
      </c>
      <c r="P16" s="273">
        <v>1.1550874808900968E-2</v>
      </c>
    </row>
    <row r="17" spans="1:16" ht="12.75" customHeight="1">
      <c r="A17" s="264">
        <v>7</v>
      </c>
      <c r="B17" s="277" t="s">
        <v>43</v>
      </c>
      <c r="C17" s="274" t="s">
        <v>44</v>
      </c>
      <c r="D17" s="270">
        <v>45260</v>
      </c>
      <c r="E17" s="269">
        <v>23379.45</v>
      </c>
      <c r="F17" s="269">
        <v>23266.316666666666</v>
      </c>
      <c r="G17" s="271">
        <v>23093.633333333331</v>
      </c>
      <c r="H17" s="271">
        <v>22807.816666666666</v>
      </c>
      <c r="I17" s="271">
        <v>22635.133333333331</v>
      </c>
      <c r="J17" s="271">
        <v>23552.133333333331</v>
      </c>
      <c r="K17" s="271">
        <v>23724.816666666666</v>
      </c>
      <c r="L17" s="271">
        <v>24010.633333333331</v>
      </c>
      <c r="M17" s="272">
        <v>23439</v>
      </c>
      <c r="N17" s="272">
        <v>22980.5</v>
      </c>
      <c r="O17" s="272">
        <v>70400</v>
      </c>
      <c r="P17" s="273">
        <v>3.4685479129923577E-2</v>
      </c>
    </row>
    <row r="18" spans="1:16" ht="12.75" customHeight="1">
      <c r="A18" s="264">
        <v>8</v>
      </c>
      <c r="B18" s="277" t="s">
        <v>45</v>
      </c>
      <c r="C18" s="275" t="s">
        <v>46</v>
      </c>
      <c r="D18" s="270">
        <v>45260</v>
      </c>
      <c r="E18" s="269">
        <v>182</v>
      </c>
      <c r="F18" s="269">
        <v>182.1</v>
      </c>
      <c r="G18" s="271">
        <v>181.04999999999998</v>
      </c>
      <c r="H18" s="271">
        <v>180.1</v>
      </c>
      <c r="I18" s="271">
        <v>179.04999999999998</v>
      </c>
      <c r="J18" s="271">
        <v>183.04999999999998</v>
      </c>
      <c r="K18" s="271">
        <v>184.1</v>
      </c>
      <c r="L18" s="271">
        <v>185.04999999999998</v>
      </c>
      <c r="M18" s="272">
        <v>183.15</v>
      </c>
      <c r="N18" s="272">
        <v>181.15</v>
      </c>
      <c r="O18" s="272">
        <v>49107600</v>
      </c>
      <c r="P18" s="273">
        <v>5.8621833867934965E-3</v>
      </c>
    </row>
    <row r="19" spans="1:16" ht="12.75" customHeight="1">
      <c r="A19" s="264">
        <v>9</v>
      </c>
      <c r="B19" s="277" t="s">
        <v>47</v>
      </c>
      <c r="C19" s="272" t="s">
        <v>48</v>
      </c>
      <c r="D19" s="270">
        <v>45260</v>
      </c>
      <c r="E19" s="269">
        <v>216.15</v>
      </c>
      <c r="F19" s="269">
        <v>216.13333333333333</v>
      </c>
      <c r="G19" s="271">
        <v>214.66666666666666</v>
      </c>
      <c r="H19" s="271">
        <v>213.18333333333334</v>
      </c>
      <c r="I19" s="271">
        <v>211.71666666666667</v>
      </c>
      <c r="J19" s="271">
        <v>217.61666666666665</v>
      </c>
      <c r="K19" s="271">
        <v>219.08333333333334</v>
      </c>
      <c r="L19" s="271">
        <v>220.56666666666663</v>
      </c>
      <c r="M19" s="272">
        <v>217.6</v>
      </c>
      <c r="N19" s="272">
        <v>214.65</v>
      </c>
      <c r="O19" s="272">
        <v>32962800</v>
      </c>
      <c r="P19" s="273">
        <v>-1.1539061281771401E-2</v>
      </c>
    </row>
    <row r="20" spans="1:16" ht="12.75" customHeight="1">
      <c r="A20" s="264">
        <v>10</v>
      </c>
      <c r="B20" s="277" t="s">
        <v>49</v>
      </c>
      <c r="C20" s="269" t="s">
        <v>50</v>
      </c>
      <c r="D20" s="270">
        <v>45260</v>
      </c>
      <c r="E20" s="269">
        <v>1846.95</v>
      </c>
      <c r="F20" s="269">
        <v>1847.0333333333335</v>
      </c>
      <c r="G20" s="271">
        <v>1836.916666666667</v>
      </c>
      <c r="H20" s="271">
        <v>1826.8833333333334</v>
      </c>
      <c r="I20" s="271">
        <v>1816.7666666666669</v>
      </c>
      <c r="J20" s="271">
        <v>1857.0666666666671</v>
      </c>
      <c r="K20" s="271">
        <v>1867.1833333333334</v>
      </c>
      <c r="L20" s="271">
        <v>1877.2166666666672</v>
      </c>
      <c r="M20" s="272">
        <v>1857.15</v>
      </c>
      <c r="N20" s="272">
        <v>1837</v>
      </c>
      <c r="O20" s="272">
        <v>5039700</v>
      </c>
      <c r="P20" s="273">
        <v>5.9281437125748501E-3</v>
      </c>
    </row>
    <row r="21" spans="1:16" ht="12.75" customHeight="1">
      <c r="A21" s="264">
        <v>11</v>
      </c>
      <c r="B21" s="277" t="s">
        <v>45</v>
      </c>
      <c r="C21" s="269" t="s">
        <v>51</v>
      </c>
      <c r="D21" s="270">
        <v>45260</v>
      </c>
      <c r="E21" s="269">
        <v>2212.85</v>
      </c>
      <c r="F21" s="269">
        <v>2218.4500000000003</v>
      </c>
      <c r="G21" s="271">
        <v>2195.8000000000006</v>
      </c>
      <c r="H21" s="271">
        <v>2178.7500000000005</v>
      </c>
      <c r="I21" s="271">
        <v>2156.1000000000008</v>
      </c>
      <c r="J21" s="271">
        <v>2235.5000000000005</v>
      </c>
      <c r="K21" s="271">
        <v>2258.15</v>
      </c>
      <c r="L21" s="271">
        <v>2275.2000000000003</v>
      </c>
      <c r="M21" s="272">
        <v>2241.1</v>
      </c>
      <c r="N21" s="272">
        <v>2201.4</v>
      </c>
      <c r="O21" s="272">
        <v>10028700</v>
      </c>
      <c r="P21" s="273">
        <v>2.2387374988531057E-2</v>
      </c>
    </row>
    <row r="22" spans="1:16" ht="12.75" customHeight="1">
      <c r="A22" s="264">
        <v>12</v>
      </c>
      <c r="B22" s="277" t="s">
        <v>45</v>
      </c>
      <c r="C22" s="269" t="s">
        <v>52</v>
      </c>
      <c r="D22" s="270">
        <v>45260</v>
      </c>
      <c r="E22" s="269">
        <v>815.6</v>
      </c>
      <c r="F22" s="269">
        <v>815.35</v>
      </c>
      <c r="G22" s="271">
        <v>810.25</v>
      </c>
      <c r="H22" s="271">
        <v>804.9</v>
      </c>
      <c r="I22" s="271">
        <v>799.8</v>
      </c>
      <c r="J22" s="271">
        <v>820.7</v>
      </c>
      <c r="K22" s="271">
        <v>825.80000000000018</v>
      </c>
      <c r="L22" s="271">
        <v>831.15000000000009</v>
      </c>
      <c r="M22" s="272">
        <v>820.45</v>
      </c>
      <c r="N22" s="272">
        <v>810</v>
      </c>
      <c r="O22" s="272">
        <v>57871200</v>
      </c>
      <c r="P22" s="273">
        <v>-4.7739592218584044E-3</v>
      </c>
    </row>
    <row r="23" spans="1:16" ht="12.75" customHeight="1">
      <c r="A23" s="264">
        <v>13</v>
      </c>
      <c r="B23" s="277" t="s">
        <v>43</v>
      </c>
      <c r="C23" s="269" t="s">
        <v>53</v>
      </c>
      <c r="D23" s="270">
        <v>45260</v>
      </c>
      <c r="E23" s="269">
        <v>4379.6499999999996</v>
      </c>
      <c r="F23" s="269">
        <v>4376.0166666666664</v>
      </c>
      <c r="G23" s="271">
        <v>4354.4333333333325</v>
      </c>
      <c r="H23" s="271">
        <v>4329.2166666666662</v>
      </c>
      <c r="I23" s="271">
        <v>4307.6333333333323</v>
      </c>
      <c r="J23" s="271">
        <v>4401.2333333333327</v>
      </c>
      <c r="K23" s="271">
        <v>4422.8166666666666</v>
      </c>
      <c r="L23" s="271">
        <v>4448.0333333333328</v>
      </c>
      <c r="M23" s="272">
        <v>4397.6000000000004</v>
      </c>
      <c r="N23" s="272">
        <v>4350.8</v>
      </c>
      <c r="O23" s="272">
        <v>957400</v>
      </c>
      <c r="P23" s="273">
        <v>4.2692223916358095E-2</v>
      </c>
    </row>
    <row r="24" spans="1:16" ht="12.75" customHeight="1">
      <c r="A24" s="264">
        <v>14</v>
      </c>
      <c r="B24" s="277" t="s">
        <v>49</v>
      </c>
      <c r="C24" s="269" t="s">
        <v>54</v>
      </c>
      <c r="D24" s="270">
        <v>45260</v>
      </c>
      <c r="E24" s="269">
        <v>420.95</v>
      </c>
      <c r="F24" s="269">
        <v>420.31666666666666</v>
      </c>
      <c r="G24" s="271">
        <v>418.68333333333334</v>
      </c>
      <c r="H24" s="271">
        <v>416.41666666666669</v>
      </c>
      <c r="I24" s="271">
        <v>414.78333333333336</v>
      </c>
      <c r="J24" s="271">
        <v>422.58333333333331</v>
      </c>
      <c r="K24" s="271">
        <v>424.21666666666664</v>
      </c>
      <c r="L24" s="271">
        <v>426.48333333333329</v>
      </c>
      <c r="M24" s="272">
        <v>421.95</v>
      </c>
      <c r="N24" s="272">
        <v>418.05</v>
      </c>
      <c r="O24" s="272">
        <v>60568200</v>
      </c>
      <c r="P24" s="273">
        <v>7.8473657411567369E-3</v>
      </c>
    </row>
    <row r="25" spans="1:16" ht="12.75" customHeight="1">
      <c r="A25" s="264">
        <v>15</v>
      </c>
      <c r="B25" s="277" t="s">
        <v>45</v>
      </c>
      <c r="C25" s="269" t="s">
        <v>55</v>
      </c>
      <c r="D25" s="270">
        <v>45260</v>
      </c>
      <c r="E25" s="269">
        <v>5345.05</v>
      </c>
      <c r="F25" s="269">
        <v>5310.6500000000005</v>
      </c>
      <c r="G25" s="271">
        <v>5248.4000000000015</v>
      </c>
      <c r="H25" s="271">
        <v>5151.7500000000009</v>
      </c>
      <c r="I25" s="271">
        <v>5089.5000000000018</v>
      </c>
      <c r="J25" s="271">
        <v>5407.3000000000011</v>
      </c>
      <c r="K25" s="271">
        <v>5469.5499999999993</v>
      </c>
      <c r="L25" s="271">
        <v>5566.2000000000007</v>
      </c>
      <c r="M25" s="272">
        <v>5372.9</v>
      </c>
      <c r="N25" s="272">
        <v>5214</v>
      </c>
      <c r="O25" s="272">
        <v>2310875</v>
      </c>
      <c r="P25" s="273">
        <v>-6.9295229909755052E-3</v>
      </c>
    </row>
    <row r="26" spans="1:16" ht="12.75" customHeight="1">
      <c r="A26" s="264">
        <v>16</v>
      </c>
      <c r="B26" s="277" t="s">
        <v>56</v>
      </c>
      <c r="C26" s="269" t="s">
        <v>57</v>
      </c>
      <c r="D26" s="270">
        <v>45260</v>
      </c>
      <c r="E26" s="269">
        <v>428.9</v>
      </c>
      <c r="F26" s="269">
        <v>429.41666666666669</v>
      </c>
      <c r="G26" s="271">
        <v>425.43333333333339</v>
      </c>
      <c r="H26" s="271">
        <v>421.9666666666667</v>
      </c>
      <c r="I26" s="271">
        <v>417.98333333333341</v>
      </c>
      <c r="J26" s="271">
        <v>432.88333333333338</v>
      </c>
      <c r="K26" s="271">
        <v>436.86666666666662</v>
      </c>
      <c r="L26" s="271">
        <v>440.33333333333337</v>
      </c>
      <c r="M26" s="272">
        <v>433.4</v>
      </c>
      <c r="N26" s="272">
        <v>425.95</v>
      </c>
      <c r="O26" s="272">
        <v>13759800</v>
      </c>
      <c r="P26" s="273">
        <v>-2.5758305247953781E-2</v>
      </c>
    </row>
    <row r="27" spans="1:16" ht="12.75" customHeight="1">
      <c r="A27" s="264">
        <v>17</v>
      </c>
      <c r="B27" s="277" t="s">
        <v>56</v>
      </c>
      <c r="C27" s="269" t="s">
        <v>58</v>
      </c>
      <c r="D27" s="270">
        <v>45260</v>
      </c>
      <c r="E27" s="269">
        <v>174.9</v>
      </c>
      <c r="F27" s="269">
        <v>175.4</v>
      </c>
      <c r="G27" s="271">
        <v>174.05</v>
      </c>
      <c r="H27" s="271">
        <v>173.20000000000002</v>
      </c>
      <c r="I27" s="271">
        <v>171.85000000000002</v>
      </c>
      <c r="J27" s="271">
        <v>176.25</v>
      </c>
      <c r="K27" s="271">
        <v>177.59999999999997</v>
      </c>
      <c r="L27" s="271">
        <v>178.45</v>
      </c>
      <c r="M27" s="272">
        <v>176.75</v>
      </c>
      <c r="N27" s="272">
        <v>174.55</v>
      </c>
      <c r="O27" s="272">
        <v>78070000</v>
      </c>
      <c r="P27" s="273">
        <v>2.6224120933289519E-2</v>
      </c>
    </row>
    <row r="28" spans="1:16" ht="12.75" customHeight="1">
      <c r="A28" s="264">
        <v>18</v>
      </c>
      <c r="B28" s="277" t="s">
        <v>59</v>
      </c>
      <c r="C28" s="269" t="s">
        <v>60</v>
      </c>
      <c r="D28" s="270">
        <v>45260</v>
      </c>
      <c r="E28" s="269">
        <v>3136.9</v>
      </c>
      <c r="F28" s="269">
        <v>3130.4500000000003</v>
      </c>
      <c r="G28" s="271">
        <v>3109.0500000000006</v>
      </c>
      <c r="H28" s="271">
        <v>3081.2000000000003</v>
      </c>
      <c r="I28" s="271">
        <v>3059.8000000000006</v>
      </c>
      <c r="J28" s="271">
        <v>3158.3000000000006</v>
      </c>
      <c r="K28" s="271">
        <v>3179.7000000000003</v>
      </c>
      <c r="L28" s="271">
        <v>3207.5500000000006</v>
      </c>
      <c r="M28" s="272">
        <v>3151.85</v>
      </c>
      <c r="N28" s="272">
        <v>3102.6</v>
      </c>
      <c r="O28" s="272">
        <v>5398400</v>
      </c>
      <c r="P28" s="273">
        <v>-1.2042018959774532E-2</v>
      </c>
    </row>
    <row r="29" spans="1:16" ht="12.75" customHeight="1">
      <c r="A29" s="264">
        <v>19</v>
      </c>
      <c r="B29" s="277" t="s">
        <v>45</v>
      </c>
      <c r="C29" s="269" t="s">
        <v>61</v>
      </c>
      <c r="D29" s="270">
        <v>45260</v>
      </c>
      <c r="E29" s="269">
        <v>1898.05</v>
      </c>
      <c r="F29" s="269">
        <v>1895.7166666666665</v>
      </c>
      <c r="G29" s="271">
        <v>1884.7833333333328</v>
      </c>
      <c r="H29" s="271">
        <v>1871.5166666666664</v>
      </c>
      <c r="I29" s="271">
        <v>1860.5833333333328</v>
      </c>
      <c r="J29" s="271">
        <v>1908.9833333333329</v>
      </c>
      <c r="K29" s="271">
        <v>1919.9166666666667</v>
      </c>
      <c r="L29" s="271">
        <v>1933.1833333333329</v>
      </c>
      <c r="M29" s="272">
        <v>1906.65</v>
      </c>
      <c r="N29" s="272">
        <v>1882.45</v>
      </c>
      <c r="O29" s="272">
        <v>3245748</v>
      </c>
      <c r="P29" s="273">
        <v>4.201203588054956E-3</v>
      </c>
    </row>
    <row r="30" spans="1:16" ht="12.75" customHeight="1">
      <c r="A30" s="264">
        <v>20</v>
      </c>
      <c r="B30" s="277" t="s">
        <v>45</v>
      </c>
      <c r="C30" s="274" t="s">
        <v>62</v>
      </c>
      <c r="D30" s="270">
        <v>45260</v>
      </c>
      <c r="E30" s="269">
        <v>6741</v>
      </c>
      <c r="F30" s="269">
        <v>6727.55</v>
      </c>
      <c r="G30" s="271">
        <v>6680.1</v>
      </c>
      <c r="H30" s="271">
        <v>6619.2</v>
      </c>
      <c r="I30" s="271">
        <v>6571.75</v>
      </c>
      <c r="J30" s="271">
        <v>6788.4500000000007</v>
      </c>
      <c r="K30" s="271">
        <v>6835.9</v>
      </c>
      <c r="L30" s="271">
        <v>6896.8000000000011</v>
      </c>
      <c r="M30" s="272">
        <v>6775</v>
      </c>
      <c r="N30" s="272">
        <v>6666.65</v>
      </c>
      <c r="O30" s="272">
        <v>370875</v>
      </c>
      <c r="P30" s="273">
        <v>-3.0772246177969424E-2</v>
      </c>
    </row>
    <row r="31" spans="1:16" ht="12.75" customHeight="1">
      <c r="A31" s="264">
        <v>21</v>
      </c>
      <c r="B31" s="277" t="s">
        <v>63</v>
      </c>
      <c r="C31" s="269" t="s">
        <v>64</v>
      </c>
      <c r="D31" s="270">
        <v>45260</v>
      </c>
      <c r="E31" s="269">
        <v>731.15</v>
      </c>
      <c r="F31" s="269">
        <v>729.20000000000016</v>
      </c>
      <c r="G31" s="271">
        <v>723.15000000000032</v>
      </c>
      <c r="H31" s="271">
        <v>715.1500000000002</v>
      </c>
      <c r="I31" s="271">
        <v>709.10000000000036</v>
      </c>
      <c r="J31" s="271">
        <v>737.20000000000027</v>
      </c>
      <c r="K31" s="271">
        <v>743.25000000000023</v>
      </c>
      <c r="L31" s="271">
        <v>751.25000000000023</v>
      </c>
      <c r="M31" s="272">
        <v>735.25</v>
      </c>
      <c r="N31" s="272">
        <v>721.2</v>
      </c>
      <c r="O31" s="272">
        <v>15525000</v>
      </c>
      <c r="P31" s="273">
        <v>4.5292785506308641E-3</v>
      </c>
    </row>
    <row r="32" spans="1:16" ht="12.75" customHeight="1">
      <c r="A32" s="264">
        <v>22</v>
      </c>
      <c r="B32" s="277" t="s">
        <v>43</v>
      </c>
      <c r="C32" s="269" t="s">
        <v>65</v>
      </c>
      <c r="D32" s="270">
        <v>45260</v>
      </c>
      <c r="E32" s="269">
        <v>977.3</v>
      </c>
      <c r="F32" s="269">
        <v>972.68333333333339</v>
      </c>
      <c r="G32" s="271">
        <v>964.41666666666674</v>
      </c>
      <c r="H32" s="271">
        <v>951.5333333333333</v>
      </c>
      <c r="I32" s="271">
        <v>943.26666666666665</v>
      </c>
      <c r="J32" s="271">
        <v>985.56666666666683</v>
      </c>
      <c r="K32" s="271">
        <v>993.83333333333348</v>
      </c>
      <c r="L32" s="271">
        <v>1006.7166666666669</v>
      </c>
      <c r="M32" s="272">
        <v>980.95</v>
      </c>
      <c r="N32" s="272">
        <v>959.8</v>
      </c>
      <c r="O32" s="272">
        <v>18851800</v>
      </c>
      <c r="P32" s="273">
        <v>2.7458033573141485E-2</v>
      </c>
    </row>
    <row r="33" spans="1:16" ht="12.75" customHeight="1">
      <c r="A33" s="264">
        <v>23</v>
      </c>
      <c r="B33" s="277" t="s">
        <v>63</v>
      </c>
      <c r="C33" s="269" t="s">
        <v>66</v>
      </c>
      <c r="D33" s="270">
        <v>45260</v>
      </c>
      <c r="E33" s="269">
        <v>1029.55</v>
      </c>
      <c r="F33" s="269">
        <v>1033.4666666666667</v>
      </c>
      <c r="G33" s="271">
        <v>1022.1833333333334</v>
      </c>
      <c r="H33" s="271">
        <v>1014.8166666666666</v>
      </c>
      <c r="I33" s="271">
        <v>1003.5333333333333</v>
      </c>
      <c r="J33" s="271">
        <v>1040.8333333333335</v>
      </c>
      <c r="K33" s="271">
        <v>1052.1166666666668</v>
      </c>
      <c r="L33" s="271">
        <v>1059.4833333333336</v>
      </c>
      <c r="M33" s="272">
        <v>1044.75</v>
      </c>
      <c r="N33" s="272">
        <v>1026.0999999999999</v>
      </c>
      <c r="O33" s="272">
        <v>46160000</v>
      </c>
      <c r="P33" s="273">
        <v>-1.5870054765680174E-2</v>
      </c>
    </row>
    <row r="34" spans="1:16" ht="12.75" customHeight="1">
      <c r="A34" s="264">
        <v>24</v>
      </c>
      <c r="B34" s="277" t="s">
        <v>56</v>
      </c>
      <c r="C34" s="269" t="s">
        <v>67</v>
      </c>
      <c r="D34" s="270">
        <v>45260</v>
      </c>
      <c r="E34" s="269">
        <v>5572.15</v>
      </c>
      <c r="F34" s="269">
        <v>5561.6333333333341</v>
      </c>
      <c r="G34" s="271">
        <v>5522.0166666666682</v>
      </c>
      <c r="H34" s="271">
        <v>5471.8833333333341</v>
      </c>
      <c r="I34" s="271">
        <v>5432.2666666666682</v>
      </c>
      <c r="J34" s="271">
        <v>5611.7666666666682</v>
      </c>
      <c r="K34" s="271">
        <v>5651.383333333335</v>
      </c>
      <c r="L34" s="271">
        <v>5701.5166666666682</v>
      </c>
      <c r="M34" s="272">
        <v>5601.25</v>
      </c>
      <c r="N34" s="272">
        <v>5511.5</v>
      </c>
      <c r="O34" s="272">
        <v>2559375</v>
      </c>
      <c r="P34" s="273">
        <v>2.2114616613418531E-2</v>
      </c>
    </row>
    <row r="35" spans="1:16" ht="12.75" customHeight="1">
      <c r="A35" s="264">
        <v>25</v>
      </c>
      <c r="B35" s="277" t="s">
        <v>68</v>
      </c>
      <c r="C35" s="269" t="s">
        <v>69</v>
      </c>
      <c r="D35" s="270">
        <v>45260</v>
      </c>
      <c r="E35" s="269">
        <v>1627.1</v>
      </c>
      <c r="F35" s="269">
        <v>1600.25</v>
      </c>
      <c r="G35" s="271">
        <v>1566.45</v>
      </c>
      <c r="H35" s="271">
        <v>1505.8</v>
      </c>
      <c r="I35" s="271">
        <v>1472</v>
      </c>
      <c r="J35" s="271">
        <v>1660.9</v>
      </c>
      <c r="K35" s="271">
        <v>1694.7000000000003</v>
      </c>
      <c r="L35" s="271">
        <v>1755.3500000000001</v>
      </c>
      <c r="M35" s="272">
        <v>1634.05</v>
      </c>
      <c r="N35" s="272">
        <v>1539.6</v>
      </c>
      <c r="O35" s="272">
        <v>8785500</v>
      </c>
      <c r="P35" s="273">
        <v>3.7555358724534985E-2</v>
      </c>
    </row>
    <row r="36" spans="1:16" ht="12.75" customHeight="1">
      <c r="A36" s="264">
        <v>26</v>
      </c>
      <c r="B36" s="277" t="s">
        <v>68</v>
      </c>
      <c r="C36" s="269" t="s">
        <v>70</v>
      </c>
      <c r="D36" s="270">
        <v>45260</v>
      </c>
      <c r="E36" s="269">
        <v>7382.7</v>
      </c>
      <c r="F36" s="269">
        <v>7243.3499999999995</v>
      </c>
      <c r="G36" s="271">
        <v>7085.2499999999991</v>
      </c>
      <c r="H36" s="271">
        <v>6787.7999999999993</v>
      </c>
      <c r="I36" s="271">
        <v>6629.6999999999989</v>
      </c>
      <c r="J36" s="271">
        <v>7540.7999999999993</v>
      </c>
      <c r="K36" s="271">
        <v>7698.9</v>
      </c>
      <c r="L36" s="271">
        <v>7996.3499999999995</v>
      </c>
      <c r="M36" s="272">
        <v>7401.45</v>
      </c>
      <c r="N36" s="272">
        <v>6945.9</v>
      </c>
      <c r="O36" s="272">
        <v>5928250</v>
      </c>
      <c r="P36" s="273">
        <v>-5.6191554493227663E-3</v>
      </c>
    </row>
    <row r="37" spans="1:16" ht="12.75" customHeight="1">
      <c r="A37" s="264">
        <v>27</v>
      </c>
      <c r="B37" s="277" t="s">
        <v>56</v>
      </c>
      <c r="C37" s="269" t="s">
        <v>71</v>
      </c>
      <c r="D37" s="270">
        <v>45260</v>
      </c>
      <c r="E37" s="269">
        <v>2659.2</v>
      </c>
      <c r="F37" s="269">
        <v>2657.7333333333331</v>
      </c>
      <c r="G37" s="271">
        <v>2634.3666666666663</v>
      </c>
      <c r="H37" s="271">
        <v>2609.5333333333333</v>
      </c>
      <c r="I37" s="271">
        <v>2586.1666666666665</v>
      </c>
      <c r="J37" s="271">
        <v>2682.5666666666662</v>
      </c>
      <c r="K37" s="271">
        <v>2705.9333333333329</v>
      </c>
      <c r="L37" s="271">
        <v>2730.766666666666</v>
      </c>
      <c r="M37" s="272">
        <v>2681.1</v>
      </c>
      <c r="N37" s="272">
        <v>2632.9</v>
      </c>
      <c r="O37" s="272">
        <v>1870500</v>
      </c>
      <c r="P37" s="273">
        <v>6.5629806870620408E-2</v>
      </c>
    </row>
    <row r="38" spans="1:16" ht="12.75" customHeight="1">
      <c r="A38" s="264">
        <v>28</v>
      </c>
      <c r="B38" s="277" t="s">
        <v>45</v>
      </c>
      <c r="C38" s="275" t="s">
        <v>72</v>
      </c>
      <c r="D38" s="270">
        <v>45260</v>
      </c>
      <c r="E38" s="269">
        <v>432.9</v>
      </c>
      <c r="F38" s="269">
        <v>433.18333333333334</v>
      </c>
      <c r="G38" s="271">
        <v>429.36666666666667</v>
      </c>
      <c r="H38" s="271">
        <v>425.83333333333331</v>
      </c>
      <c r="I38" s="271">
        <v>422.01666666666665</v>
      </c>
      <c r="J38" s="271">
        <v>436.7166666666667</v>
      </c>
      <c r="K38" s="271">
        <v>440.53333333333342</v>
      </c>
      <c r="L38" s="271">
        <v>444.06666666666672</v>
      </c>
      <c r="M38" s="272">
        <v>437</v>
      </c>
      <c r="N38" s="272">
        <v>429.65</v>
      </c>
      <c r="O38" s="272">
        <v>11118400</v>
      </c>
      <c r="P38" s="273">
        <v>-1.1499209429351731E-3</v>
      </c>
    </row>
    <row r="39" spans="1:16" ht="12.75" customHeight="1">
      <c r="A39" s="264">
        <v>29</v>
      </c>
      <c r="B39" s="277" t="s">
        <v>63</v>
      </c>
      <c r="C39" s="269" t="s">
        <v>73</v>
      </c>
      <c r="D39" s="270">
        <v>45260</v>
      </c>
      <c r="E39" s="269">
        <v>222.9</v>
      </c>
      <c r="F39" s="269">
        <v>223.20000000000002</v>
      </c>
      <c r="G39" s="271">
        <v>221.80000000000004</v>
      </c>
      <c r="H39" s="271">
        <v>220.70000000000002</v>
      </c>
      <c r="I39" s="271">
        <v>219.30000000000004</v>
      </c>
      <c r="J39" s="271">
        <v>224.30000000000004</v>
      </c>
      <c r="K39" s="271">
        <v>225.70000000000002</v>
      </c>
      <c r="L39" s="271">
        <v>226.80000000000004</v>
      </c>
      <c r="M39" s="272">
        <v>224.6</v>
      </c>
      <c r="N39" s="272">
        <v>222.1</v>
      </c>
      <c r="O39" s="272">
        <v>60815000</v>
      </c>
      <c r="P39" s="273">
        <v>-5.8441293064694106E-3</v>
      </c>
    </row>
    <row r="40" spans="1:16" ht="12.75" customHeight="1">
      <c r="A40" s="264">
        <v>30</v>
      </c>
      <c r="B40" s="277" t="s">
        <v>63</v>
      </c>
      <c r="C40" s="269" t="s">
        <v>74</v>
      </c>
      <c r="D40" s="270">
        <v>45260</v>
      </c>
      <c r="E40" s="269">
        <v>198.7</v>
      </c>
      <c r="F40" s="269">
        <v>198.81666666666669</v>
      </c>
      <c r="G40" s="271">
        <v>197.13333333333338</v>
      </c>
      <c r="H40" s="271">
        <v>195.56666666666669</v>
      </c>
      <c r="I40" s="271">
        <v>193.88333333333338</v>
      </c>
      <c r="J40" s="271">
        <v>200.38333333333338</v>
      </c>
      <c r="K40" s="271">
        <v>202.06666666666672</v>
      </c>
      <c r="L40" s="271">
        <v>203.63333333333338</v>
      </c>
      <c r="M40" s="272">
        <v>200.5</v>
      </c>
      <c r="N40" s="272">
        <v>197.25</v>
      </c>
      <c r="O40" s="272">
        <v>141221925</v>
      </c>
      <c r="P40" s="273">
        <v>-2.2592465129461302E-2</v>
      </c>
    </row>
    <row r="41" spans="1:16" ht="12.75" customHeight="1">
      <c r="A41" s="264">
        <v>31</v>
      </c>
      <c r="B41" s="277" t="s">
        <v>59</v>
      </c>
      <c r="C41" s="269" t="s">
        <v>75</v>
      </c>
      <c r="D41" s="270">
        <v>45260</v>
      </c>
      <c r="E41" s="269">
        <v>1595.7</v>
      </c>
      <c r="F41" s="269">
        <v>1593.7666666666667</v>
      </c>
      <c r="G41" s="271">
        <v>1584.8333333333333</v>
      </c>
      <c r="H41" s="271">
        <v>1573.9666666666667</v>
      </c>
      <c r="I41" s="271">
        <v>1565.0333333333333</v>
      </c>
      <c r="J41" s="271">
        <v>1604.6333333333332</v>
      </c>
      <c r="K41" s="271">
        <v>1613.5666666666666</v>
      </c>
      <c r="L41" s="271">
        <v>1624.4333333333332</v>
      </c>
      <c r="M41" s="272">
        <v>1602.7</v>
      </c>
      <c r="N41" s="272">
        <v>1582.9</v>
      </c>
      <c r="O41" s="272">
        <v>2268375</v>
      </c>
      <c r="P41" s="273">
        <v>6.1543579507651368E-3</v>
      </c>
    </row>
    <row r="42" spans="1:16" ht="12.75" customHeight="1">
      <c r="A42" s="264">
        <v>32</v>
      </c>
      <c r="B42" s="277" t="s">
        <v>41</v>
      </c>
      <c r="C42" s="269" t="s">
        <v>76</v>
      </c>
      <c r="D42" s="270">
        <v>45260</v>
      </c>
      <c r="E42" s="269">
        <v>143.15</v>
      </c>
      <c r="F42" s="269">
        <v>143.61666666666667</v>
      </c>
      <c r="G42" s="271">
        <v>142.33333333333334</v>
      </c>
      <c r="H42" s="271">
        <v>141.51666666666668</v>
      </c>
      <c r="I42" s="271">
        <v>140.23333333333335</v>
      </c>
      <c r="J42" s="271">
        <v>144.43333333333334</v>
      </c>
      <c r="K42" s="271">
        <v>145.71666666666664</v>
      </c>
      <c r="L42" s="271">
        <v>146.53333333333333</v>
      </c>
      <c r="M42" s="272">
        <v>144.9</v>
      </c>
      <c r="N42" s="272">
        <v>142.80000000000001</v>
      </c>
      <c r="O42" s="272">
        <v>59223000</v>
      </c>
      <c r="P42" s="273">
        <v>4.0248297957549056E-2</v>
      </c>
    </row>
    <row r="43" spans="1:16" ht="12.75" customHeight="1">
      <c r="A43" s="264">
        <v>33</v>
      </c>
      <c r="B43" s="277" t="s">
        <v>59</v>
      </c>
      <c r="C43" s="269" t="s">
        <v>77</v>
      </c>
      <c r="D43" s="270">
        <v>45260</v>
      </c>
      <c r="E43" s="269">
        <v>579.5</v>
      </c>
      <c r="F43" s="269">
        <v>578.51666666666677</v>
      </c>
      <c r="G43" s="271">
        <v>576.38333333333355</v>
      </c>
      <c r="H43" s="271">
        <v>573.26666666666677</v>
      </c>
      <c r="I43" s="271">
        <v>571.13333333333355</v>
      </c>
      <c r="J43" s="271">
        <v>581.63333333333355</v>
      </c>
      <c r="K43" s="271">
        <v>583.76666666666677</v>
      </c>
      <c r="L43" s="271">
        <v>586.88333333333355</v>
      </c>
      <c r="M43" s="272">
        <v>580.65</v>
      </c>
      <c r="N43" s="272">
        <v>575.4</v>
      </c>
      <c r="O43" s="272">
        <v>8772720</v>
      </c>
      <c r="P43" s="273">
        <v>1.4346764346764346E-2</v>
      </c>
    </row>
    <row r="44" spans="1:16" ht="12.75" customHeight="1">
      <c r="A44" s="264">
        <v>34</v>
      </c>
      <c r="B44" s="277" t="s">
        <v>56</v>
      </c>
      <c r="C44" s="269" t="s">
        <v>78</v>
      </c>
      <c r="D44" s="270">
        <v>45260</v>
      </c>
      <c r="E44" s="269">
        <v>1058.95</v>
      </c>
      <c r="F44" s="269">
        <v>1059.6166666666666</v>
      </c>
      <c r="G44" s="271">
        <v>1052.2333333333331</v>
      </c>
      <c r="H44" s="271">
        <v>1045.5166666666667</v>
      </c>
      <c r="I44" s="271">
        <v>1038.1333333333332</v>
      </c>
      <c r="J44" s="271">
        <v>1066.333333333333</v>
      </c>
      <c r="K44" s="271">
        <v>1073.7166666666667</v>
      </c>
      <c r="L44" s="271">
        <v>1080.4333333333329</v>
      </c>
      <c r="M44" s="272">
        <v>1067</v>
      </c>
      <c r="N44" s="272">
        <v>1052.9000000000001</v>
      </c>
      <c r="O44" s="272">
        <v>7291000</v>
      </c>
      <c r="P44" s="273">
        <v>1.3553902828942796E-2</v>
      </c>
    </row>
    <row r="45" spans="1:16" ht="12.75" customHeight="1">
      <c r="A45" s="264">
        <v>35</v>
      </c>
      <c r="B45" s="277" t="s">
        <v>79</v>
      </c>
      <c r="C45" s="269" t="s">
        <v>80</v>
      </c>
      <c r="D45" s="270">
        <v>45260</v>
      </c>
      <c r="E45" s="269">
        <v>952.85</v>
      </c>
      <c r="F45" s="269">
        <v>951.6</v>
      </c>
      <c r="G45" s="271">
        <v>946.85</v>
      </c>
      <c r="H45" s="271">
        <v>940.85</v>
      </c>
      <c r="I45" s="271">
        <v>936.1</v>
      </c>
      <c r="J45" s="271">
        <v>957.6</v>
      </c>
      <c r="K45" s="271">
        <v>962.35</v>
      </c>
      <c r="L45" s="271">
        <v>968.35</v>
      </c>
      <c r="M45" s="272">
        <v>956.35</v>
      </c>
      <c r="N45" s="272">
        <v>945.6</v>
      </c>
      <c r="O45" s="272">
        <v>35587000</v>
      </c>
      <c r="P45" s="273">
        <v>5.6091241753251952E-4</v>
      </c>
    </row>
    <row r="46" spans="1:16" ht="12.75" customHeight="1">
      <c r="A46" s="264">
        <v>36</v>
      </c>
      <c r="B46" s="277" t="s">
        <v>41</v>
      </c>
      <c r="C46" s="269" t="s">
        <v>81</v>
      </c>
      <c r="D46" s="270">
        <v>45260</v>
      </c>
      <c r="E46" s="269">
        <v>138.80000000000001</v>
      </c>
      <c r="F46" s="269">
        <v>139.20000000000002</v>
      </c>
      <c r="G46" s="271">
        <v>137.15000000000003</v>
      </c>
      <c r="H46" s="271">
        <v>135.50000000000003</v>
      </c>
      <c r="I46" s="271">
        <v>133.45000000000005</v>
      </c>
      <c r="J46" s="271">
        <v>140.85000000000002</v>
      </c>
      <c r="K46" s="271">
        <v>142.90000000000003</v>
      </c>
      <c r="L46" s="271">
        <v>144.55000000000001</v>
      </c>
      <c r="M46" s="272">
        <v>141.25</v>
      </c>
      <c r="N46" s="272">
        <v>137.55000000000001</v>
      </c>
      <c r="O46" s="272">
        <v>110659500</v>
      </c>
      <c r="P46" s="273">
        <v>-1.8349478390461998E-2</v>
      </c>
    </row>
    <row r="47" spans="1:16" ht="12.75" customHeight="1">
      <c r="A47" s="264">
        <v>37</v>
      </c>
      <c r="B47" s="277" t="s">
        <v>43</v>
      </c>
      <c r="C47" s="269" t="s">
        <v>82</v>
      </c>
      <c r="D47" s="270">
        <v>45260</v>
      </c>
      <c r="E47" s="269">
        <v>232.9</v>
      </c>
      <c r="F47" s="269">
        <v>232.25</v>
      </c>
      <c r="G47" s="271">
        <v>229.65</v>
      </c>
      <c r="H47" s="271">
        <v>226.4</v>
      </c>
      <c r="I47" s="271">
        <v>223.8</v>
      </c>
      <c r="J47" s="271">
        <v>235.5</v>
      </c>
      <c r="K47" s="271">
        <v>238.10000000000002</v>
      </c>
      <c r="L47" s="271">
        <v>241.35</v>
      </c>
      <c r="M47" s="272">
        <v>234.85</v>
      </c>
      <c r="N47" s="272">
        <v>229</v>
      </c>
      <c r="O47" s="272">
        <v>39792500</v>
      </c>
      <c r="P47" s="273">
        <v>-3.3634873413878941E-2</v>
      </c>
    </row>
    <row r="48" spans="1:16" ht="12.75" customHeight="1">
      <c r="A48" s="264">
        <v>38</v>
      </c>
      <c r="B48" s="277" t="s">
        <v>56</v>
      </c>
      <c r="C48" s="269" t="s">
        <v>83</v>
      </c>
      <c r="D48" s="270">
        <v>45260</v>
      </c>
      <c r="E48" s="269">
        <v>20660.3</v>
      </c>
      <c r="F48" s="269">
        <v>20397.850000000002</v>
      </c>
      <c r="G48" s="271">
        <v>20020.700000000004</v>
      </c>
      <c r="H48" s="271">
        <v>19381.100000000002</v>
      </c>
      <c r="I48" s="271">
        <v>19003.950000000004</v>
      </c>
      <c r="J48" s="271">
        <v>21037.450000000004</v>
      </c>
      <c r="K48" s="271">
        <v>21414.600000000006</v>
      </c>
      <c r="L48" s="271">
        <v>22054.200000000004</v>
      </c>
      <c r="M48" s="272">
        <v>20775</v>
      </c>
      <c r="N48" s="272">
        <v>19758.25</v>
      </c>
      <c r="O48" s="272">
        <v>159100</v>
      </c>
      <c r="P48" s="273">
        <v>4.0209218698921217E-2</v>
      </c>
    </row>
    <row r="49" spans="1:16" ht="12.75" customHeight="1">
      <c r="A49" s="264">
        <v>39</v>
      </c>
      <c r="B49" s="277" t="s">
        <v>84</v>
      </c>
      <c r="C49" s="269" t="s">
        <v>85</v>
      </c>
      <c r="D49" s="270">
        <v>45260</v>
      </c>
      <c r="E49" s="269">
        <v>399.75</v>
      </c>
      <c r="F49" s="269">
        <v>398.41666666666669</v>
      </c>
      <c r="G49" s="271">
        <v>394.83333333333337</v>
      </c>
      <c r="H49" s="271">
        <v>389.91666666666669</v>
      </c>
      <c r="I49" s="271">
        <v>386.33333333333337</v>
      </c>
      <c r="J49" s="271">
        <v>403.33333333333337</v>
      </c>
      <c r="K49" s="271">
        <v>406.91666666666674</v>
      </c>
      <c r="L49" s="271">
        <v>411.83333333333337</v>
      </c>
      <c r="M49" s="272">
        <v>402</v>
      </c>
      <c r="N49" s="272">
        <v>393.5</v>
      </c>
      <c r="O49" s="272">
        <v>28008000</v>
      </c>
      <c r="P49" s="273">
        <v>-8.3477814165542924E-4</v>
      </c>
    </row>
    <row r="50" spans="1:16" ht="12.75" customHeight="1">
      <c r="A50" s="264">
        <v>40</v>
      </c>
      <c r="B50" s="277" t="s">
        <v>59</v>
      </c>
      <c r="C50" s="269" t="s">
        <v>86</v>
      </c>
      <c r="D50" s="270">
        <v>45260</v>
      </c>
      <c r="E50" s="269">
        <v>4706.45</v>
      </c>
      <c r="F50" s="269">
        <v>4709.9333333333334</v>
      </c>
      <c r="G50" s="271">
        <v>4686.666666666667</v>
      </c>
      <c r="H50" s="271">
        <v>4666.8833333333332</v>
      </c>
      <c r="I50" s="271">
        <v>4643.6166666666668</v>
      </c>
      <c r="J50" s="271">
        <v>4729.7166666666672</v>
      </c>
      <c r="K50" s="271">
        <v>4752.9833333333336</v>
      </c>
      <c r="L50" s="271">
        <v>4772.7666666666673</v>
      </c>
      <c r="M50" s="272">
        <v>4733.2</v>
      </c>
      <c r="N50" s="272">
        <v>4690.1499999999996</v>
      </c>
      <c r="O50" s="272">
        <v>2027800</v>
      </c>
      <c r="P50" s="273">
        <v>-1.0249902381882078E-2</v>
      </c>
    </row>
    <row r="51" spans="1:16" ht="12.75" customHeight="1">
      <c r="A51" s="264">
        <v>41</v>
      </c>
      <c r="B51" s="277" t="s">
        <v>87</v>
      </c>
      <c r="C51" s="274" t="s">
        <v>88</v>
      </c>
      <c r="D51" s="270">
        <v>45260</v>
      </c>
      <c r="E51" s="269">
        <v>620.85</v>
      </c>
      <c r="F51" s="269">
        <v>617.5</v>
      </c>
      <c r="G51" s="271">
        <v>609</v>
      </c>
      <c r="H51" s="271">
        <v>597.15</v>
      </c>
      <c r="I51" s="271">
        <v>588.65</v>
      </c>
      <c r="J51" s="271">
        <v>629.35</v>
      </c>
      <c r="K51" s="271">
        <v>637.85</v>
      </c>
      <c r="L51" s="271">
        <v>649.70000000000005</v>
      </c>
      <c r="M51" s="272">
        <v>626</v>
      </c>
      <c r="N51" s="272">
        <v>605.65</v>
      </c>
      <c r="O51" s="272">
        <v>6334000</v>
      </c>
      <c r="P51" s="273">
        <v>-4.0448416906529311E-2</v>
      </c>
    </row>
    <row r="52" spans="1:16" ht="12.75" customHeight="1">
      <c r="A52" s="264">
        <v>42</v>
      </c>
      <c r="B52" s="277" t="s">
        <v>63</v>
      </c>
      <c r="C52" s="269" t="s">
        <v>89</v>
      </c>
      <c r="D52" s="270">
        <v>45260</v>
      </c>
      <c r="E52" s="269">
        <v>406.6</v>
      </c>
      <c r="F52" s="269">
        <v>407.01666666666665</v>
      </c>
      <c r="G52" s="271">
        <v>403.88333333333333</v>
      </c>
      <c r="H52" s="271">
        <v>401.16666666666669</v>
      </c>
      <c r="I52" s="271">
        <v>398.03333333333336</v>
      </c>
      <c r="J52" s="271">
        <v>409.73333333333329</v>
      </c>
      <c r="K52" s="271">
        <v>412.86666666666662</v>
      </c>
      <c r="L52" s="271">
        <v>415.58333333333326</v>
      </c>
      <c r="M52" s="272">
        <v>410.15</v>
      </c>
      <c r="N52" s="272">
        <v>404.3</v>
      </c>
      <c r="O52" s="272">
        <v>46494000</v>
      </c>
      <c r="P52" s="273">
        <v>-2.3754181076024717E-2</v>
      </c>
    </row>
    <row r="53" spans="1:16" ht="12.75" customHeight="1">
      <c r="A53" s="264">
        <v>43</v>
      </c>
      <c r="B53" s="277" t="s">
        <v>68</v>
      </c>
      <c r="C53" s="276" t="s">
        <v>90</v>
      </c>
      <c r="D53" s="270">
        <v>45260</v>
      </c>
      <c r="E53" s="269">
        <v>752.05</v>
      </c>
      <c r="F53" s="269">
        <v>753.69999999999993</v>
      </c>
      <c r="G53" s="271">
        <v>748.69999999999982</v>
      </c>
      <c r="H53" s="271">
        <v>745.34999999999991</v>
      </c>
      <c r="I53" s="271">
        <v>740.3499999999998</v>
      </c>
      <c r="J53" s="271">
        <v>757.04999999999984</v>
      </c>
      <c r="K53" s="271">
        <v>762.05000000000007</v>
      </c>
      <c r="L53" s="271">
        <v>765.39999999999986</v>
      </c>
      <c r="M53" s="272">
        <v>758.7</v>
      </c>
      <c r="N53" s="272">
        <v>750.35</v>
      </c>
      <c r="O53" s="272">
        <v>3547050</v>
      </c>
      <c r="P53" s="273">
        <v>2.1336327905670971E-2</v>
      </c>
    </row>
    <row r="54" spans="1:16" ht="12.75" customHeight="1">
      <c r="A54" s="264">
        <v>44</v>
      </c>
      <c r="B54" s="277" t="s">
        <v>45</v>
      </c>
      <c r="C54" s="274" t="s">
        <v>91</v>
      </c>
      <c r="D54" s="270">
        <v>45260</v>
      </c>
      <c r="E54" s="269">
        <v>309.25</v>
      </c>
      <c r="F54" s="269">
        <v>311.15000000000003</v>
      </c>
      <c r="G54" s="271">
        <v>303.70000000000005</v>
      </c>
      <c r="H54" s="271">
        <v>298.15000000000003</v>
      </c>
      <c r="I54" s="271">
        <v>290.70000000000005</v>
      </c>
      <c r="J54" s="271">
        <v>316.70000000000005</v>
      </c>
      <c r="K54" s="271">
        <v>324.14999999999998</v>
      </c>
      <c r="L54" s="271">
        <v>329.70000000000005</v>
      </c>
      <c r="M54" s="272">
        <v>318.60000000000002</v>
      </c>
      <c r="N54" s="272">
        <v>305.60000000000002</v>
      </c>
      <c r="O54" s="272">
        <v>15678800</v>
      </c>
      <c r="P54" s="273">
        <v>1.9898652824125573E-2</v>
      </c>
    </row>
    <row r="55" spans="1:16" ht="12.75" customHeight="1">
      <c r="A55" s="264">
        <v>45</v>
      </c>
      <c r="B55" s="277" t="s">
        <v>68</v>
      </c>
      <c r="C55" s="269" t="s">
        <v>92</v>
      </c>
      <c r="D55" s="270">
        <v>45260</v>
      </c>
      <c r="E55" s="269">
        <v>1168.55</v>
      </c>
      <c r="F55" s="269">
        <v>1171.6833333333334</v>
      </c>
      <c r="G55" s="271">
        <v>1157.4166666666667</v>
      </c>
      <c r="H55" s="271">
        <v>1146.2833333333333</v>
      </c>
      <c r="I55" s="271">
        <v>1132.0166666666667</v>
      </c>
      <c r="J55" s="271">
        <v>1182.8166666666668</v>
      </c>
      <c r="K55" s="271">
        <v>1197.0833333333333</v>
      </c>
      <c r="L55" s="271">
        <v>1208.2166666666669</v>
      </c>
      <c r="M55" s="272">
        <v>1185.95</v>
      </c>
      <c r="N55" s="272">
        <v>1160.55</v>
      </c>
      <c r="O55" s="272">
        <v>13283750</v>
      </c>
      <c r="P55" s="273">
        <v>1.5092176903238132E-2</v>
      </c>
    </row>
    <row r="56" spans="1:16" ht="12.75" customHeight="1">
      <c r="A56" s="264">
        <v>46</v>
      </c>
      <c r="B56" s="277" t="s">
        <v>43</v>
      </c>
      <c r="C56" s="269" t="s">
        <v>93</v>
      </c>
      <c r="D56" s="270">
        <v>45260</v>
      </c>
      <c r="E56" s="269">
        <v>1239.3499999999999</v>
      </c>
      <c r="F56" s="269">
        <v>1241.6499999999999</v>
      </c>
      <c r="G56" s="271">
        <v>1235.2499999999998</v>
      </c>
      <c r="H56" s="271">
        <v>1231.1499999999999</v>
      </c>
      <c r="I56" s="271">
        <v>1224.7499999999998</v>
      </c>
      <c r="J56" s="271">
        <v>1245.7499999999998</v>
      </c>
      <c r="K56" s="271">
        <v>1252.1499999999999</v>
      </c>
      <c r="L56" s="271">
        <v>1256.2499999999998</v>
      </c>
      <c r="M56" s="272">
        <v>1248.05</v>
      </c>
      <c r="N56" s="272">
        <v>1237.55</v>
      </c>
      <c r="O56" s="272">
        <v>9078550</v>
      </c>
      <c r="P56" s="273">
        <v>2.6834289075136009E-2</v>
      </c>
    </row>
    <row r="57" spans="1:16" ht="12.75" customHeight="1">
      <c r="A57" s="264">
        <v>47</v>
      </c>
      <c r="B57" s="277" t="s">
        <v>45</v>
      </c>
      <c r="C57" s="269" t="s">
        <v>94</v>
      </c>
      <c r="D57" s="270">
        <v>45260</v>
      </c>
      <c r="E57" s="269">
        <v>346.3</v>
      </c>
      <c r="F57" s="269">
        <v>348.66666666666669</v>
      </c>
      <c r="G57" s="271">
        <v>342.88333333333338</v>
      </c>
      <c r="H57" s="271">
        <v>339.4666666666667</v>
      </c>
      <c r="I57" s="271">
        <v>333.68333333333339</v>
      </c>
      <c r="J57" s="271">
        <v>352.08333333333337</v>
      </c>
      <c r="K57" s="271">
        <v>357.86666666666667</v>
      </c>
      <c r="L57" s="271">
        <v>361.28333333333336</v>
      </c>
      <c r="M57" s="272">
        <v>354.45</v>
      </c>
      <c r="N57" s="272">
        <v>345.25</v>
      </c>
      <c r="O57" s="272">
        <v>60622800</v>
      </c>
      <c r="P57" s="273">
        <v>-2.8111638555028112E-2</v>
      </c>
    </row>
    <row r="58" spans="1:16" ht="12.75" customHeight="1">
      <c r="A58" s="264">
        <v>48</v>
      </c>
      <c r="B58" s="277" t="s">
        <v>87</v>
      </c>
      <c r="C58" s="269" t="s">
        <v>95</v>
      </c>
      <c r="D58" s="270">
        <v>45260</v>
      </c>
      <c r="E58" s="269">
        <v>5690.9</v>
      </c>
      <c r="F58" s="269">
        <v>5578.3</v>
      </c>
      <c r="G58" s="271">
        <v>5418.6</v>
      </c>
      <c r="H58" s="271">
        <v>5146.3</v>
      </c>
      <c r="I58" s="271">
        <v>4986.6000000000004</v>
      </c>
      <c r="J58" s="271">
        <v>5850.6</v>
      </c>
      <c r="K58" s="271">
        <v>6010.2999999999993</v>
      </c>
      <c r="L58" s="271">
        <v>6282.6</v>
      </c>
      <c r="M58" s="272">
        <v>5738</v>
      </c>
      <c r="N58" s="272">
        <v>5306</v>
      </c>
      <c r="O58" s="272">
        <v>1197000</v>
      </c>
      <c r="P58" s="273">
        <v>0.15201385881333912</v>
      </c>
    </row>
    <row r="59" spans="1:16" ht="12.75" customHeight="1">
      <c r="A59" s="264">
        <v>49</v>
      </c>
      <c r="B59" s="277" t="s">
        <v>59</v>
      </c>
      <c r="C59" s="269" t="s">
        <v>96</v>
      </c>
      <c r="D59" s="270">
        <v>45260</v>
      </c>
      <c r="E59" s="269">
        <v>2134.9</v>
      </c>
      <c r="F59" s="269">
        <v>2134.5499999999997</v>
      </c>
      <c r="G59" s="271">
        <v>2126.5999999999995</v>
      </c>
      <c r="H59" s="271">
        <v>2118.2999999999997</v>
      </c>
      <c r="I59" s="271">
        <v>2110.3499999999995</v>
      </c>
      <c r="J59" s="271">
        <v>2142.8499999999995</v>
      </c>
      <c r="K59" s="271">
        <v>2150.7999999999993</v>
      </c>
      <c r="L59" s="271">
        <v>2159.0999999999995</v>
      </c>
      <c r="M59" s="272">
        <v>2142.5</v>
      </c>
      <c r="N59" s="272">
        <v>2126.25</v>
      </c>
      <c r="O59" s="272">
        <v>3495100</v>
      </c>
      <c r="P59" s="273">
        <v>1.1752786220871328E-2</v>
      </c>
    </row>
    <row r="60" spans="1:16" ht="12.75" customHeight="1">
      <c r="A60" s="264">
        <v>50</v>
      </c>
      <c r="B60" s="277" t="s">
        <v>45</v>
      </c>
      <c r="C60" s="269" t="s">
        <v>97</v>
      </c>
      <c r="D60" s="270">
        <v>45260</v>
      </c>
      <c r="E60" s="269">
        <v>754.75</v>
      </c>
      <c r="F60" s="269">
        <v>755.38333333333333</v>
      </c>
      <c r="G60" s="271">
        <v>752.01666666666665</v>
      </c>
      <c r="H60" s="271">
        <v>749.2833333333333</v>
      </c>
      <c r="I60" s="271">
        <v>745.91666666666663</v>
      </c>
      <c r="J60" s="271">
        <v>758.11666666666667</v>
      </c>
      <c r="K60" s="271">
        <v>761.48333333333323</v>
      </c>
      <c r="L60" s="271">
        <v>764.2166666666667</v>
      </c>
      <c r="M60" s="272">
        <v>758.75</v>
      </c>
      <c r="N60" s="272">
        <v>752.65</v>
      </c>
      <c r="O60" s="272">
        <v>6127000</v>
      </c>
      <c r="P60" s="273">
        <v>2.4410633673298779E-2</v>
      </c>
    </row>
    <row r="61" spans="1:16" ht="12.75" customHeight="1">
      <c r="A61" s="264">
        <v>51</v>
      </c>
      <c r="B61" s="277" t="s">
        <v>45</v>
      </c>
      <c r="C61" s="276" t="s">
        <v>98</v>
      </c>
      <c r="D61" s="270">
        <v>45260</v>
      </c>
      <c r="E61" s="269">
        <v>1123.8499999999999</v>
      </c>
      <c r="F61" s="269">
        <v>1118.8666666666668</v>
      </c>
      <c r="G61" s="271">
        <v>1108.2833333333335</v>
      </c>
      <c r="H61" s="271">
        <v>1092.7166666666667</v>
      </c>
      <c r="I61" s="271">
        <v>1082.1333333333334</v>
      </c>
      <c r="J61" s="271">
        <v>1134.4333333333336</v>
      </c>
      <c r="K61" s="271">
        <v>1145.0166666666667</v>
      </c>
      <c r="L61" s="271">
        <v>1160.5833333333337</v>
      </c>
      <c r="M61" s="272">
        <v>1129.45</v>
      </c>
      <c r="N61" s="272">
        <v>1103.3</v>
      </c>
      <c r="O61" s="272">
        <v>1477700</v>
      </c>
      <c r="P61" s="273">
        <v>-5.0809352517985615E-2</v>
      </c>
    </row>
    <row r="62" spans="1:16" ht="12.75" customHeight="1">
      <c r="A62" s="264">
        <v>52</v>
      </c>
      <c r="B62" s="277" t="s">
        <v>41</v>
      </c>
      <c r="C62" s="274" t="s">
        <v>99</v>
      </c>
      <c r="D62" s="270">
        <v>45260</v>
      </c>
      <c r="E62" s="269">
        <v>286.2</v>
      </c>
      <c r="F62" s="269">
        <v>285.26666666666665</v>
      </c>
      <c r="G62" s="271">
        <v>282.83333333333331</v>
      </c>
      <c r="H62" s="271">
        <v>279.46666666666664</v>
      </c>
      <c r="I62" s="271">
        <v>277.0333333333333</v>
      </c>
      <c r="J62" s="271">
        <v>288.63333333333333</v>
      </c>
      <c r="K62" s="271">
        <v>291.06666666666672</v>
      </c>
      <c r="L62" s="271">
        <v>294.43333333333334</v>
      </c>
      <c r="M62" s="272">
        <v>287.7</v>
      </c>
      <c r="N62" s="272">
        <v>281.89999999999998</v>
      </c>
      <c r="O62" s="272">
        <v>12317400</v>
      </c>
      <c r="P62" s="273">
        <v>-6.8214804063860667E-3</v>
      </c>
    </row>
    <row r="63" spans="1:16" ht="12.75" customHeight="1">
      <c r="A63" s="264">
        <v>53</v>
      </c>
      <c r="B63" s="277" t="s">
        <v>63</v>
      </c>
      <c r="C63" s="269" t="s">
        <v>100</v>
      </c>
      <c r="D63" s="270">
        <v>45260</v>
      </c>
      <c r="E63" s="269">
        <v>147.30000000000001</v>
      </c>
      <c r="F63" s="269">
        <v>146.13333333333333</v>
      </c>
      <c r="G63" s="271">
        <v>144.26666666666665</v>
      </c>
      <c r="H63" s="271">
        <v>141.23333333333332</v>
      </c>
      <c r="I63" s="271">
        <v>139.36666666666665</v>
      </c>
      <c r="J63" s="271">
        <v>149.16666666666666</v>
      </c>
      <c r="K63" s="271">
        <v>151.03333333333333</v>
      </c>
      <c r="L63" s="271">
        <v>154.06666666666666</v>
      </c>
      <c r="M63" s="272">
        <v>148</v>
      </c>
      <c r="N63" s="272">
        <v>143.1</v>
      </c>
      <c r="O63" s="272">
        <v>35130000</v>
      </c>
      <c r="P63" s="273">
        <v>6.1970979443772674E-2</v>
      </c>
    </row>
    <row r="64" spans="1:16" ht="12.75" customHeight="1">
      <c r="A64" s="264">
        <v>54</v>
      </c>
      <c r="B64" s="277" t="s">
        <v>41</v>
      </c>
      <c r="C64" s="269" t="s">
        <v>101</v>
      </c>
      <c r="D64" s="270">
        <v>45260</v>
      </c>
      <c r="E64" s="269">
        <v>1843</v>
      </c>
      <c r="F64" s="269">
        <v>1842.5833333333333</v>
      </c>
      <c r="G64" s="271">
        <v>1827.1666666666665</v>
      </c>
      <c r="H64" s="271">
        <v>1811.3333333333333</v>
      </c>
      <c r="I64" s="271">
        <v>1795.9166666666665</v>
      </c>
      <c r="J64" s="271">
        <v>1858.4166666666665</v>
      </c>
      <c r="K64" s="271">
        <v>1873.833333333333</v>
      </c>
      <c r="L64" s="271">
        <v>1889.6666666666665</v>
      </c>
      <c r="M64" s="272">
        <v>1858</v>
      </c>
      <c r="N64" s="272">
        <v>1826.75</v>
      </c>
      <c r="O64" s="272">
        <v>3931200</v>
      </c>
      <c r="P64" s="273">
        <v>-2.2308438409311349E-2</v>
      </c>
    </row>
    <row r="65" spans="1:16" ht="12.75" customHeight="1">
      <c r="A65" s="264">
        <v>55</v>
      </c>
      <c r="B65" s="277" t="s">
        <v>59</v>
      </c>
      <c r="C65" s="269" t="s">
        <v>102</v>
      </c>
      <c r="D65" s="270">
        <v>45260</v>
      </c>
      <c r="E65" s="269">
        <v>535.5</v>
      </c>
      <c r="F65" s="269">
        <v>532.93333333333328</v>
      </c>
      <c r="G65" s="271">
        <v>529.86666666666656</v>
      </c>
      <c r="H65" s="271">
        <v>524.23333333333323</v>
      </c>
      <c r="I65" s="271">
        <v>521.16666666666652</v>
      </c>
      <c r="J65" s="271">
        <v>538.56666666666661</v>
      </c>
      <c r="K65" s="271">
        <v>541.63333333333344</v>
      </c>
      <c r="L65" s="271">
        <v>547.26666666666665</v>
      </c>
      <c r="M65" s="272">
        <v>536</v>
      </c>
      <c r="N65" s="272">
        <v>527.29999999999995</v>
      </c>
      <c r="O65" s="272">
        <v>20973750</v>
      </c>
      <c r="P65" s="273">
        <v>-1.1313417005479937E-2</v>
      </c>
    </row>
    <row r="66" spans="1:16" ht="12.75" customHeight="1">
      <c r="A66" s="264">
        <v>56</v>
      </c>
      <c r="B66" s="277" t="s">
        <v>49</v>
      </c>
      <c r="C66" s="274" t="s">
        <v>103</v>
      </c>
      <c r="D66" s="270">
        <v>45260</v>
      </c>
      <c r="E66" s="269">
        <v>2163.15</v>
      </c>
      <c r="F66" s="269">
        <v>2148.65</v>
      </c>
      <c r="G66" s="271">
        <v>2127.7000000000003</v>
      </c>
      <c r="H66" s="271">
        <v>2092.25</v>
      </c>
      <c r="I66" s="271">
        <v>2071.3000000000002</v>
      </c>
      <c r="J66" s="271">
        <v>2184.1000000000004</v>
      </c>
      <c r="K66" s="271">
        <v>2205.0500000000002</v>
      </c>
      <c r="L66" s="271">
        <v>2240.5000000000005</v>
      </c>
      <c r="M66" s="272">
        <v>2169.6</v>
      </c>
      <c r="N66" s="272">
        <v>2113.1999999999998</v>
      </c>
      <c r="O66" s="272">
        <v>2193250</v>
      </c>
      <c r="P66" s="273">
        <v>1.1413419414341711E-2</v>
      </c>
    </row>
    <row r="67" spans="1:16" ht="12.75" customHeight="1">
      <c r="A67" s="264">
        <v>57</v>
      </c>
      <c r="B67" s="277" t="s">
        <v>39</v>
      </c>
      <c r="C67" s="269" t="s">
        <v>104</v>
      </c>
      <c r="D67" s="270">
        <v>45260</v>
      </c>
      <c r="E67" s="269">
        <v>2156.9</v>
      </c>
      <c r="F67" s="269">
        <v>2151.5666666666666</v>
      </c>
      <c r="G67" s="271">
        <v>2128.2833333333333</v>
      </c>
      <c r="H67" s="271">
        <v>2099.6666666666665</v>
      </c>
      <c r="I67" s="271">
        <v>2076.3833333333332</v>
      </c>
      <c r="J67" s="271">
        <v>2180.1833333333334</v>
      </c>
      <c r="K67" s="271">
        <v>2203.4666666666662</v>
      </c>
      <c r="L67" s="271">
        <v>2232.0833333333335</v>
      </c>
      <c r="M67" s="272">
        <v>2174.85</v>
      </c>
      <c r="N67" s="272">
        <v>2122.9499999999998</v>
      </c>
      <c r="O67" s="272">
        <v>2406900</v>
      </c>
      <c r="P67" s="273">
        <v>-1.5462019879739846E-2</v>
      </c>
    </row>
    <row r="68" spans="1:16" ht="12.75" customHeight="1">
      <c r="A68" s="264">
        <v>58</v>
      </c>
      <c r="B68" s="277" t="s">
        <v>45</v>
      </c>
      <c r="C68" s="274" t="s">
        <v>105</v>
      </c>
      <c r="D68" s="270">
        <v>45260</v>
      </c>
      <c r="E68" s="269">
        <v>141</v>
      </c>
      <c r="F68" s="269">
        <v>141.11666666666667</v>
      </c>
      <c r="G68" s="271">
        <v>140.23333333333335</v>
      </c>
      <c r="H68" s="271">
        <v>139.46666666666667</v>
      </c>
      <c r="I68" s="271">
        <v>138.58333333333334</v>
      </c>
      <c r="J68" s="271">
        <v>141.88333333333335</v>
      </c>
      <c r="K68" s="271">
        <v>142.76666666666668</v>
      </c>
      <c r="L68" s="271">
        <v>143.53333333333336</v>
      </c>
      <c r="M68" s="272">
        <v>142</v>
      </c>
      <c r="N68" s="272">
        <v>140.35</v>
      </c>
      <c r="O68" s="272">
        <v>16440200</v>
      </c>
      <c r="P68" s="273">
        <v>-7.6178288584122077E-3</v>
      </c>
    </row>
    <row r="69" spans="1:16" ht="12.75" customHeight="1">
      <c r="A69" s="264">
        <v>59</v>
      </c>
      <c r="B69" s="277" t="s">
        <v>43</v>
      </c>
      <c r="C69" s="269" t="s">
        <v>106</v>
      </c>
      <c r="D69" s="270">
        <v>45260</v>
      </c>
      <c r="E69" s="269">
        <v>3561.55</v>
      </c>
      <c r="F69" s="269">
        <v>3557</v>
      </c>
      <c r="G69" s="271">
        <v>3535.8</v>
      </c>
      <c r="H69" s="271">
        <v>3510.05</v>
      </c>
      <c r="I69" s="271">
        <v>3488.8500000000004</v>
      </c>
      <c r="J69" s="271">
        <v>3582.75</v>
      </c>
      <c r="K69" s="271">
        <v>3603.95</v>
      </c>
      <c r="L69" s="271">
        <v>3629.7</v>
      </c>
      <c r="M69" s="272">
        <v>3578.2</v>
      </c>
      <c r="N69" s="272">
        <v>3531.25</v>
      </c>
      <c r="O69" s="272">
        <v>2718800</v>
      </c>
      <c r="P69" s="273">
        <v>3.6175710594315244E-3</v>
      </c>
    </row>
    <row r="70" spans="1:16" ht="12.75" customHeight="1">
      <c r="A70" s="264">
        <v>60</v>
      </c>
      <c r="B70" s="277" t="s">
        <v>45</v>
      </c>
      <c r="C70" s="276" t="s">
        <v>107</v>
      </c>
      <c r="D70" s="270">
        <v>45260</v>
      </c>
      <c r="E70" s="269">
        <v>5434.25</v>
      </c>
      <c r="F70" s="269">
        <v>5376.333333333333</v>
      </c>
      <c r="G70" s="271">
        <v>5286.2666666666664</v>
      </c>
      <c r="H70" s="271">
        <v>5138.2833333333338</v>
      </c>
      <c r="I70" s="271">
        <v>5048.2166666666672</v>
      </c>
      <c r="J70" s="271">
        <v>5524.3166666666657</v>
      </c>
      <c r="K70" s="271">
        <v>5614.3833333333332</v>
      </c>
      <c r="L70" s="271">
        <v>5762.366666666665</v>
      </c>
      <c r="M70" s="272">
        <v>5466.4</v>
      </c>
      <c r="N70" s="272">
        <v>5228.3500000000004</v>
      </c>
      <c r="O70" s="272">
        <v>1178700</v>
      </c>
      <c r="P70" s="273">
        <v>7.6942805847653242E-3</v>
      </c>
    </row>
    <row r="71" spans="1:16" ht="12.75" customHeight="1">
      <c r="A71" s="264">
        <v>61</v>
      </c>
      <c r="B71" s="277" t="s">
        <v>108</v>
      </c>
      <c r="C71" s="269" t="s">
        <v>109</v>
      </c>
      <c r="D71" s="270">
        <v>45260</v>
      </c>
      <c r="E71" s="269">
        <v>630.9</v>
      </c>
      <c r="F71" s="269">
        <v>628.69999999999993</v>
      </c>
      <c r="G71" s="271">
        <v>623.69999999999982</v>
      </c>
      <c r="H71" s="271">
        <v>616.49999999999989</v>
      </c>
      <c r="I71" s="271">
        <v>611.49999999999977</v>
      </c>
      <c r="J71" s="271">
        <v>635.89999999999986</v>
      </c>
      <c r="K71" s="271">
        <v>640.90000000000009</v>
      </c>
      <c r="L71" s="271">
        <v>648.09999999999991</v>
      </c>
      <c r="M71" s="272">
        <v>633.70000000000005</v>
      </c>
      <c r="N71" s="272">
        <v>621.5</v>
      </c>
      <c r="O71" s="272">
        <v>39370650</v>
      </c>
      <c r="P71" s="273">
        <v>5.9443507588532885E-3</v>
      </c>
    </row>
    <row r="72" spans="1:16" ht="12.75" customHeight="1">
      <c r="A72" s="264">
        <v>62</v>
      </c>
      <c r="B72" s="277" t="s">
        <v>43</v>
      </c>
      <c r="C72" s="269" t="s">
        <v>110</v>
      </c>
      <c r="D72" s="270">
        <v>45260</v>
      </c>
      <c r="E72" s="269">
        <v>5560.5</v>
      </c>
      <c r="F72" s="269">
        <v>5530.3833333333341</v>
      </c>
      <c r="G72" s="271">
        <v>5472.7666666666682</v>
      </c>
      <c r="H72" s="271">
        <v>5385.0333333333338</v>
      </c>
      <c r="I72" s="271">
        <v>5327.4166666666679</v>
      </c>
      <c r="J72" s="271">
        <v>5618.1166666666686</v>
      </c>
      <c r="K72" s="271">
        <v>5675.7333333333354</v>
      </c>
      <c r="L72" s="271">
        <v>5763.466666666669</v>
      </c>
      <c r="M72" s="272">
        <v>5588</v>
      </c>
      <c r="N72" s="272">
        <v>5442.65</v>
      </c>
      <c r="O72" s="272">
        <v>3213875</v>
      </c>
      <c r="P72" s="273">
        <v>2.2609441390870465E-3</v>
      </c>
    </row>
    <row r="73" spans="1:16" ht="12.75" customHeight="1">
      <c r="A73" s="264">
        <v>63</v>
      </c>
      <c r="B73" s="277" t="s">
        <v>56</v>
      </c>
      <c r="C73" s="269" t="s">
        <v>111</v>
      </c>
      <c r="D73" s="270">
        <v>45260</v>
      </c>
      <c r="E73" s="269">
        <v>3842.55</v>
      </c>
      <c r="F73" s="269">
        <v>3845.9833333333336</v>
      </c>
      <c r="G73" s="271">
        <v>3814.1166666666672</v>
      </c>
      <c r="H73" s="271">
        <v>3785.6833333333338</v>
      </c>
      <c r="I73" s="271">
        <v>3753.8166666666675</v>
      </c>
      <c r="J73" s="271">
        <v>3874.416666666667</v>
      </c>
      <c r="K73" s="271">
        <v>3906.2833333333338</v>
      </c>
      <c r="L73" s="271">
        <v>3934.7166666666667</v>
      </c>
      <c r="M73" s="272">
        <v>3877.85</v>
      </c>
      <c r="N73" s="272">
        <v>3817.55</v>
      </c>
      <c r="O73" s="272">
        <v>3094350</v>
      </c>
      <c r="P73" s="273">
        <v>-1.2564918746858771E-2</v>
      </c>
    </row>
    <row r="74" spans="1:16" ht="12.75" customHeight="1">
      <c r="A74" s="264">
        <v>64</v>
      </c>
      <c r="B74" s="277" t="s">
        <v>56</v>
      </c>
      <c r="C74" s="269" t="s">
        <v>112</v>
      </c>
      <c r="D74" s="270">
        <v>45260</v>
      </c>
      <c r="E74" s="269">
        <v>3184.85</v>
      </c>
      <c r="F74" s="269">
        <v>3179.0333333333328</v>
      </c>
      <c r="G74" s="271">
        <v>3155.1166666666659</v>
      </c>
      <c r="H74" s="271">
        <v>3125.3833333333332</v>
      </c>
      <c r="I74" s="271">
        <v>3101.4666666666662</v>
      </c>
      <c r="J74" s="271">
        <v>3208.7666666666655</v>
      </c>
      <c r="K74" s="271">
        <v>3232.6833333333325</v>
      </c>
      <c r="L74" s="271">
        <v>3262.4166666666652</v>
      </c>
      <c r="M74" s="272">
        <v>3202.95</v>
      </c>
      <c r="N74" s="272">
        <v>3149.3</v>
      </c>
      <c r="O74" s="272">
        <v>1943425</v>
      </c>
      <c r="P74" s="273">
        <v>-6.4469155414350013E-2</v>
      </c>
    </row>
    <row r="75" spans="1:16" ht="12.75" customHeight="1">
      <c r="A75" s="264">
        <v>65</v>
      </c>
      <c r="B75" s="277" t="s">
        <v>56</v>
      </c>
      <c r="C75" s="269" t="s">
        <v>113</v>
      </c>
      <c r="D75" s="270">
        <v>45260</v>
      </c>
      <c r="E75" s="269">
        <v>273.14999999999998</v>
      </c>
      <c r="F75" s="269">
        <v>273.06666666666666</v>
      </c>
      <c r="G75" s="271">
        <v>271.43333333333334</v>
      </c>
      <c r="H75" s="271">
        <v>269.7166666666667</v>
      </c>
      <c r="I75" s="271">
        <v>268.08333333333337</v>
      </c>
      <c r="J75" s="271">
        <v>274.7833333333333</v>
      </c>
      <c r="K75" s="271">
        <v>276.41666666666663</v>
      </c>
      <c r="L75" s="271">
        <v>278.13333333333327</v>
      </c>
      <c r="M75" s="272">
        <v>274.7</v>
      </c>
      <c r="N75" s="272">
        <v>271.35000000000002</v>
      </c>
      <c r="O75" s="272">
        <v>15721200</v>
      </c>
      <c r="P75" s="273">
        <v>-1.1767368182846799E-2</v>
      </c>
    </row>
    <row r="76" spans="1:16" ht="12.75" customHeight="1">
      <c r="A76" s="264">
        <v>66</v>
      </c>
      <c r="B76" s="277" t="s">
        <v>63</v>
      </c>
      <c r="C76" s="269" t="s">
        <v>114</v>
      </c>
      <c r="D76" s="270">
        <v>45260</v>
      </c>
      <c r="E76" s="269">
        <v>150.75</v>
      </c>
      <c r="F76" s="269">
        <v>150.83333333333334</v>
      </c>
      <c r="G76" s="271">
        <v>150.01666666666668</v>
      </c>
      <c r="H76" s="271">
        <v>149.28333333333333</v>
      </c>
      <c r="I76" s="271">
        <v>148.46666666666667</v>
      </c>
      <c r="J76" s="271">
        <v>151.56666666666669</v>
      </c>
      <c r="K76" s="271">
        <v>152.38333333333335</v>
      </c>
      <c r="L76" s="271">
        <v>153.1166666666667</v>
      </c>
      <c r="M76" s="272">
        <v>151.65</v>
      </c>
      <c r="N76" s="272">
        <v>150.1</v>
      </c>
      <c r="O76" s="272">
        <v>104280000</v>
      </c>
      <c r="P76" s="273">
        <v>-7.7076791321724234E-3</v>
      </c>
    </row>
    <row r="77" spans="1:16" ht="12.75" customHeight="1">
      <c r="A77" s="264">
        <v>67</v>
      </c>
      <c r="B77" s="277" t="s">
        <v>84</v>
      </c>
      <c r="C77" s="269" t="s">
        <v>115</v>
      </c>
      <c r="D77" s="270">
        <v>45260</v>
      </c>
      <c r="E77" s="269">
        <v>126.9</v>
      </c>
      <c r="F77" s="269">
        <v>127.25</v>
      </c>
      <c r="G77" s="271">
        <v>126.25</v>
      </c>
      <c r="H77" s="271">
        <v>125.6</v>
      </c>
      <c r="I77" s="271">
        <v>124.6</v>
      </c>
      <c r="J77" s="271">
        <v>127.9</v>
      </c>
      <c r="K77" s="271">
        <v>128.9</v>
      </c>
      <c r="L77" s="271">
        <v>129.55000000000001</v>
      </c>
      <c r="M77" s="272">
        <v>128.25</v>
      </c>
      <c r="N77" s="272">
        <v>126.6</v>
      </c>
      <c r="O77" s="272">
        <v>140818500</v>
      </c>
      <c r="P77" s="273">
        <v>1.4702973561020637E-2</v>
      </c>
    </row>
    <row r="78" spans="1:16" ht="12.75" customHeight="1">
      <c r="A78" s="264">
        <v>68</v>
      </c>
      <c r="B78" s="277" t="s">
        <v>43</v>
      </c>
      <c r="C78" s="269" t="s">
        <v>116</v>
      </c>
      <c r="D78" s="270">
        <v>45260</v>
      </c>
      <c r="E78" s="269">
        <v>773.85</v>
      </c>
      <c r="F78" s="269">
        <v>770.06666666666661</v>
      </c>
      <c r="G78" s="271">
        <v>753.78333333333319</v>
      </c>
      <c r="H78" s="271">
        <v>733.71666666666658</v>
      </c>
      <c r="I78" s="271">
        <v>717.43333333333317</v>
      </c>
      <c r="J78" s="271">
        <v>790.13333333333321</v>
      </c>
      <c r="K78" s="271">
        <v>806.41666666666652</v>
      </c>
      <c r="L78" s="271">
        <v>826.48333333333323</v>
      </c>
      <c r="M78" s="272">
        <v>786.35</v>
      </c>
      <c r="N78" s="272">
        <v>750</v>
      </c>
      <c r="O78" s="272">
        <v>10756825</v>
      </c>
      <c r="P78" s="273">
        <v>-3.3672007294516089E-2</v>
      </c>
    </row>
    <row r="79" spans="1:16" ht="12.75" customHeight="1">
      <c r="A79" s="264">
        <v>69</v>
      </c>
      <c r="B79" s="277" t="s">
        <v>117</v>
      </c>
      <c r="C79" s="269" t="s">
        <v>118</v>
      </c>
      <c r="D79" s="270">
        <v>45260</v>
      </c>
      <c r="E79" s="269">
        <v>57.8</v>
      </c>
      <c r="F79" s="269">
        <v>57.966666666666669</v>
      </c>
      <c r="G79" s="271">
        <v>57.483333333333334</v>
      </c>
      <c r="H79" s="271">
        <v>57.166666666666664</v>
      </c>
      <c r="I79" s="271">
        <v>56.68333333333333</v>
      </c>
      <c r="J79" s="271">
        <v>58.283333333333339</v>
      </c>
      <c r="K79" s="271">
        <v>58.766666666666673</v>
      </c>
      <c r="L79" s="271">
        <v>59.083333333333343</v>
      </c>
      <c r="M79" s="272">
        <v>58.45</v>
      </c>
      <c r="N79" s="272">
        <v>57.65</v>
      </c>
      <c r="O79" s="272">
        <v>127113750</v>
      </c>
      <c r="P79" s="273">
        <v>1.77320684457842E-3</v>
      </c>
    </row>
    <row r="80" spans="1:16" ht="12.75" customHeight="1">
      <c r="A80" s="264">
        <v>70</v>
      </c>
      <c r="B80" s="277" t="s">
        <v>45</v>
      </c>
      <c r="C80" s="275" t="s">
        <v>119</v>
      </c>
      <c r="D80" s="270">
        <v>45260</v>
      </c>
      <c r="E80" s="269">
        <v>708.8</v>
      </c>
      <c r="F80" s="269">
        <v>711.35</v>
      </c>
      <c r="G80" s="271">
        <v>700.7</v>
      </c>
      <c r="H80" s="271">
        <v>692.6</v>
      </c>
      <c r="I80" s="271">
        <v>681.95</v>
      </c>
      <c r="J80" s="271">
        <v>719.45</v>
      </c>
      <c r="K80" s="271">
        <v>730.09999999999991</v>
      </c>
      <c r="L80" s="271">
        <v>738.2</v>
      </c>
      <c r="M80" s="272">
        <v>722</v>
      </c>
      <c r="N80" s="272">
        <v>703.25</v>
      </c>
      <c r="O80" s="272">
        <v>9032400</v>
      </c>
      <c r="P80" s="273">
        <v>-3.0962343096234309E-2</v>
      </c>
    </row>
    <row r="81" spans="1:16" ht="12.75" customHeight="1">
      <c r="A81" s="264">
        <v>71</v>
      </c>
      <c r="B81" s="277" t="s">
        <v>59</v>
      </c>
      <c r="C81" s="269" t="s">
        <v>120</v>
      </c>
      <c r="D81" s="270">
        <v>45260</v>
      </c>
      <c r="E81" s="269">
        <v>982.8</v>
      </c>
      <c r="F81" s="269">
        <v>984.16666666666663</v>
      </c>
      <c r="G81" s="271">
        <v>976.33333333333326</v>
      </c>
      <c r="H81" s="271">
        <v>969.86666666666667</v>
      </c>
      <c r="I81" s="271">
        <v>962.0333333333333</v>
      </c>
      <c r="J81" s="271">
        <v>990.63333333333321</v>
      </c>
      <c r="K81" s="271">
        <v>998.46666666666647</v>
      </c>
      <c r="L81" s="271">
        <v>1004.9333333333332</v>
      </c>
      <c r="M81" s="272">
        <v>992</v>
      </c>
      <c r="N81" s="272">
        <v>977.7</v>
      </c>
      <c r="O81" s="272">
        <v>8726000</v>
      </c>
      <c r="P81" s="273">
        <v>5.9369416104674624E-3</v>
      </c>
    </row>
    <row r="82" spans="1:16" ht="12.75" customHeight="1">
      <c r="A82" s="264">
        <v>72</v>
      </c>
      <c r="B82" s="277" t="s">
        <v>108</v>
      </c>
      <c r="C82" s="269" t="s">
        <v>121</v>
      </c>
      <c r="D82" s="270">
        <v>45260</v>
      </c>
      <c r="E82" s="269">
        <v>1858.75</v>
      </c>
      <c r="F82" s="269">
        <v>1859.7333333333333</v>
      </c>
      <c r="G82" s="271">
        <v>1843.5666666666666</v>
      </c>
      <c r="H82" s="271">
        <v>1828.3833333333332</v>
      </c>
      <c r="I82" s="271">
        <v>1812.2166666666665</v>
      </c>
      <c r="J82" s="271">
        <v>1874.9166666666667</v>
      </c>
      <c r="K82" s="271">
        <v>1891.0833333333333</v>
      </c>
      <c r="L82" s="271">
        <v>1906.2666666666669</v>
      </c>
      <c r="M82" s="272">
        <v>1875.9</v>
      </c>
      <c r="N82" s="272">
        <v>1844.55</v>
      </c>
      <c r="O82" s="272">
        <v>3536850</v>
      </c>
      <c r="P82" s="273">
        <v>1.4794889038332213E-3</v>
      </c>
    </row>
    <row r="83" spans="1:16" ht="12.75" customHeight="1">
      <c r="A83" s="264">
        <v>73</v>
      </c>
      <c r="B83" s="277" t="s">
        <v>43</v>
      </c>
      <c r="C83" s="269" t="s">
        <v>122</v>
      </c>
      <c r="D83" s="270">
        <v>45260</v>
      </c>
      <c r="E83" s="269">
        <v>368.05</v>
      </c>
      <c r="F83" s="269">
        <v>368.3</v>
      </c>
      <c r="G83" s="271">
        <v>364.75</v>
      </c>
      <c r="H83" s="271">
        <v>361.45</v>
      </c>
      <c r="I83" s="271">
        <v>357.9</v>
      </c>
      <c r="J83" s="271">
        <v>371.6</v>
      </c>
      <c r="K83" s="271">
        <v>375.15000000000009</v>
      </c>
      <c r="L83" s="271">
        <v>378.45000000000005</v>
      </c>
      <c r="M83" s="272">
        <v>371.85</v>
      </c>
      <c r="N83" s="272">
        <v>365</v>
      </c>
      <c r="O83" s="272">
        <v>10344000</v>
      </c>
      <c r="P83" s="273">
        <v>1.0353584684508694E-2</v>
      </c>
    </row>
    <row r="84" spans="1:16" ht="12.75" customHeight="1">
      <c r="A84" s="264">
        <v>74</v>
      </c>
      <c r="B84" s="277" t="s">
        <v>49</v>
      </c>
      <c r="C84" s="269" t="s">
        <v>123</v>
      </c>
      <c r="D84" s="270">
        <v>45260</v>
      </c>
      <c r="E84" s="269">
        <v>1950.25</v>
      </c>
      <c r="F84" s="269">
        <v>1944</v>
      </c>
      <c r="G84" s="271">
        <v>1925.7</v>
      </c>
      <c r="H84" s="271">
        <v>1901.15</v>
      </c>
      <c r="I84" s="271">
        <v>1882.8500000000001</v>
      </c>
      <c r="J84" s="271">
        <v>1968.55</v>
      </c>
      <c r="K84" s="271">
        <v>1986.8500000000001</v>
      </c>
      <c r="L84" s="271">
        <v>2011.3999999999999</v>
      </c>
      <c r="M84" s="272">
        <v>1962.3</v>
      </c>
      <c r="N84" s="272">
        <v>1919.45</v>
      </c>
      <c r="O84" s="272">
        <v>9562225</v>
      </c>
      <c r="P84" s="273">
        <v>2.7039436763430437E-2</v>
      </c>
    </row>
    <row r="85" spans="1:16" ht="12.75" customHeight="1">
      <c r="A85" s="264">
        <v>75</v>
      </c>
      <c r="B85" s="277" t="s">
        <v>84</v>
      </c>
      <c r="C85" s="269" t="s">
        <v>124</v>
      </c>
      <c r="D85" s="270">
        <v>45260</v>
      </c>
      <c r="E85" s="269">
        <v>423.75</v>
      </c>
      <c r="F85" s="269">
        <v>423.7166666666667</v>
      </c>
      <c r="G85" s="271">
        <v>420.88333333333338</v>
      </c>
      <c r="H85" s="271">
        <v>418.01666666666671</v>
      </c>
      <c r="I85" s="271">
        <v>415.18333333333339</v>
      </c>
      <c r="J85" s="271">
        <v>426.58333333333337</v>
      </c>
      <c r="K85" s="271">
        <v>429.41666666666663</v>
      </c>
      <c r="L85" s="271">
        <v>432.28333333333336</v>
      </c>
      <c r="M85" s="272">
        <v>426.55</v>
      </c>
      <c r="N85" s="272">
        <v>420.85</v>
      </c>
      <c r="O85" s="272">
        <v>8603750</v>
      </c>
      <c r="P85" s="273">
        <v>3.0603322646458758E-3</v>
      </c>
    </row>
    <row r="86" spans="1:16" ht="12.75" customHeight="1">
      <c r="A86" s="264">
        <v>76</v>
      </c>
      <c r="B86" s="277" t="s">
        <v>45</v>
      </c>
      <c r="C86" s="276" t="s">
        <v>125</v>
      </c>
      <c r="D86" s="270">
        <v>45260</v>
      </c>
      <c r="E86" s="269">
        <v>2113.4499999999998</v>
      </c>
      <c r="F86" s="269">
        <v>2119.0666666666666</v>
      </c>
      <c r="G86" s="271">
        <v>2078.1333333333332</v>
      </c>
      <c r="H86" s="271">
        <v>2042.8166666666666</v>
      </c>
      <c r="I86" s="271">
        <v>2001.8833333333332</v>
      </c>
      <c r="J86" s="271">
        <v>2154.3833333333332</v>
      </c>
      <c r="K86" s="271">
        <v>2195.3166666666666</v>
      </c>
      <c r="L86" s="271">
        <v>2230.6333333333332</v>
      </c>
      <c r="M86" s="272">
        <v>2160</v>
      </c>
      <c r="N86" s="272">
        <v>2083.75</v>
      </c>
      <c r="O86" s="272">
        <v>7380900</v>
      </c>
      <c r="P86" s="273">
        <v>7.3701019530770179E-3</v>
      </c>
    </row>
    <row r="87" spans="1:16" ht="12.75" customHeight="1">
      <c r="A87" s="264">
        <v>77</v>
      </c>
      <c r="B87" s="277" t="s">
        <v>41</v>
      </c>
      <c r="C87" s="269" t="s">
        <v>126</v>
      </c>
      <c r="D87" s="270">
        <v>45260</v>
      </c>
      <c r="E87" s="269">
        <v>1280.3499999999999</v>
      </c>
      <c r="F87" s="269">
        <v>1276.25</v>
      </c>
      <c r="G87" s="271">
        <v>1268.5</v>
      </c>
      <c r="H87" s="271">
        <v>1256.6500000000001</v>
      </c>
      <c r="I87" s="271">
        <v>1248.9000000000001</v>
      </c>
      <c r="J87" s="271">
        <v>1288.0999999999999</v>
      </c>
      <c r="K87" s="271">
        <v>1295.8499999999999</v>
      </c>
      <c r="L87" s="271">
        <v>1307.6999999999998</v>
      </c>
      <c r="M87" s="272">
        <v>1284</v>
      </c>
      <c r="N87" s="272">
        <v>1264.4000000000001</v>
      </c>
      <c r="O87" s="272">
        <v>6522500</v>
      </c>
      <c r="P87" s="273">
        <v>1.6757599376461419E-2</v>
      </c>
    </row>
    <row r="88" spans="1:16" ht="12.75" customHeight="1">
      <c r="A88" s="264">
        <v>78</v>
      </c>
      <c r="B88" s="277" t="s">
        <v>87</v>
      </c>
      <c r="C88" s="269" t="s">
        <v>127</v>
      </c>
      <c r="D88" s="270">
        <v>45260</v>
      </c>
      <c r="E88" s="269">
        <v>1314.6</v>
      </c>
      <c r="F88" s="269">
        <v>1304.3166666666668</v>
      </c>
      <c r="G88" s="271">
        <v>1288.1833333333336</v>
      </c>
      <c r="H88" s="271">
        <v>1261.7666666666669</v>
      </c>
      <c r="I88" s="271">
        <v>1245.6333333333337</v>
      </c>
      <c r="J88" s="271">
        <v>1330.7333333333336</v>
      </c>
      <c r="K88" s="271">
        <v>1346.8666666666668</v>
      </c>
      <c r="L88" s="271">
        <v>1373.2833333333335</v>
      </c>
      <c r="M88" s="272">
        <v>1320.45</v>
      </c>
      <c r="N88" s="272">
        <v>1277.9000000000001</v>
      </c>
      <c r="O88" s="272">
        <v>13154400</v>
      </c>
      <c r="P88" s="273">
        <v>7.0952299538382627E-2</v>
      </c>
    </row>
    <row r="89" spans="1:16" ht="12.75" customHeight="1">
      <c r="A89" s="264">
        <v>79</v>
      </c>
      <c r="B89" s="277" t="s">
        <v>68</v>
      </c>
      <c r="C89" s="269" t="s">
        <v>128</v>
      </c>
      <c r="D89" s="270">
        <v>45260</v>
      </c>
      <c r="E89" s="269">
        <v>2808.05</v>
      </c>
      <c r="F89" s="269">
        <v>2796.1833333333329</v>
      </c>
      <c r="G89" s="271">
        <v>2772.4166666666661</v>
      </c>
      <c r="H89" s="271">
        <v>2736.7833333333333</v>
      </c>
      <c r="I89" s="271">
        <v>2713.0166666666664</v>
      </c>
      <c r="J89" s="271">
        <v>2831.8166666666657</v>
      </c>
      <c r="K89" s="271">
        <v>2855.583333333333</v>
      </c>
      <c r="L89" s="271">
        <v>2891.2166666666653</v>
      </c>
      <c r="M89" s="272">
        <v>2819.95</v>
      </c>
      <c r="N89" s="272">
        <v>2760.55</v>
      </c>
      <c r="O89" s="272">
        <v>3088500</v>
      </c>
      <c r="P89" s="273">
        <v>-2.4224806201550387E-3</v>
      </c>
    </row>
    <row r="90" spans="1:16" ht="12.75" customHeight="1">
      <c r="A90" s="264">
        <v>80</v>
      </c>
      <c r="B90" s="277" t="s">
        <v>63</v>
      </c>
      <c r="C90" s="269" t="s">
        <v>129</v>
      </c>
      <c r="D90" s="270">
        <v>45260</v>
      </c>
      <c r="E90" s="269">
        <v>1513.05</v>
      </c>
      <c r="F90" s="269">
        <v>1514.3333333333333</v>
      </c>
      <c r="G90" s="271">
        <v>1506.9666666666665</v>
      </c>
      <c r="H90" s="271">
        <v>1500.8833333333332</v>
      </c>
      <c r="I90" s="271">
        <v>1493.5166666666664</v>
      </c>
      <c r="J90" s="271">
        <v>1520.4166666666665</v>
      </c>
      <c r="K90" s="271">
        <v>1527.7833333333333</v>
      </c>
      <c r="L90" s="271">
        <v>1533.8666666666666</v>
      </c>
      <c r="M90" s="272">
        <v>1521.7</v>
      </c>
      <c r="N90" s="272">
        <v>1508.25</v>
      </c>
      <c r="O90" s="272">
        <v>163083800</v>
      </c>
      <c r="P90" s="273">
        <v>-1.4582724058171377E-2</v>
      </c>
    </row>
    <row r="91" spans="1:16" ht="12.75" customHeight="1">
      <c r="A91" s="264">
        <v>81</v>
      </c>
      <c r="B91" s="277" t="s">
        <v>68</v>
      </c>
      <c r="C91" s="269" t="s">
        <v>130</v>
      </c>
      <c r="D91" s="270">
        <v>45260</v>
      </c>
      <c r="E91" s="269">
        <v>636.35</v>
      </c>
      <c r="F91" s="269">
        <v>636.85</v>
      </c>
      <c r="G91" s="271">
        <v>633</v>
      </c>
      <c r="H91" s="271">
        <v>629.65</v>
      </c>
      <c r="I91" s="271">
        <v>625.79999999999995</v>
      </c>
      <c r="J91" s="271">
        <v>640.20000000000005</v>
      </c>
      <c r="K91" s="271">
        <v>644.05000000000018</v>
      </c>
      <c r="L91" s="271">
        <v>647.40000000000009</v>
      </c>
      <c r="M91" s="272">
        <v>640.70000000000005</v>
      </c>
      <c r="N91" s="272">
        <v>633.5</v>
      </c>
      <c r="O91" s="272">
        <v>16001700</v>
      </c>
      <c r="P91" s="273">
        <v>3.448989446092295E-3</v>
      </c>
    </row>
    <row r="92" spans="1:16" ht="12.75" customHeight="1">
      <c r="A92" s="264">
        <v>82</v>
      </c>
      <c r="B92" s="277" t="s">
        <v>56</v>
      </c>
      <c r="C92" s="269" t="s">
        <v>131</v>
      </c>
      <c r="D92" s="270">
        <v>45260</v>
      </c>
      <c r="E92" s="269">
        <v>3283.3</v>
      </c>
      <c r="F92" s="269">
        <v>3256.0333333333333</v>
      </c>
      <c r="G92" s="271">
        <v>3209.0666666666666</v>
      </c>
      <c r="H92" s="271">
        <v>3134.8333333333335</v>
      </c>
      <c r="I92" s="271">
        <v>3087.8666666666668</v>
      </c>
      <c r="J92" s="271">
        <v>3330.2666666666664</v>
      </c>
      <c r="K92" s="271">
        <v>3377.2333333333327</v>
      </c>
      <c r="L92" s="271">
        <v>3451.4666666666662</v>
      </c>
      <c r="M92" s="272">
        <v>3303</v>
      </c>
      <c r="N92" s="272">
        <v>3181.8</v>
      </c>
      <c r="O92" s="272">
        <v>3846000</v>
      </c>
      <c r="P92" s="273">
        <v>2.4534484136498041E-2</v>
      </c>
    </row>
    <row r="93" spans="1:16" ht="12.75" customHeight="1">
      <c r="A93" s="264">
        <v>83</v>
      </c>
      <c r="B93" s="277" t="s">
        <v>132</v>
      </c>
      <c r="C93" s="269" t="s">
        <v>133</v>
      </c>
      <c r="D93" s="270">
        <v>45260</v>
      </c>
      <c r="E93" s="269">
        <v>505.1</v>
      </c>
      <c r="F93" s="269">
        <v>503.73333333333335</v>
      </c>
      <c r="G93" s="271">
        <v>499.4666666666667</v>
      </c>
      <c r="H93" s="271">
        <v>493.83333333333337</v>
      </c>
      <c r="I93" s="271">
        <v>489.56666666666672</v>
      </c>
      <c r="J93" s="271">
        <v>509.36666666666667</v>
      </c>
      <c r="K93" s="271">
        <v>513.63333333333333</v>
      </c>
      <c r="L93" s="271">
        <v>519.26666666666665</v>
      </c>
      <c r="M93" s="272">
        <v>508</v>
      </c>
      <c r="N93" s="272">
        <v>498.1</v>
      </c>
      <c r="O93" s="272">
        <v>32734800</v>
      </c>
      <c r="P93" s="273">
        <v>-1.3292821876186859E-2</v>
      </c>
    </row>
    <row r="94" spans="1:16" ht="12.75" customHeight="1">
      <c r="A94" s="264">
        <v>84</v>
      </c>
      <c r="B94" s="277" t="s">
        <v>132</v>
      </c>
      <c r="C94" s="275" t="s">
        <v>134</v>
      </c>
      <c r="D94" s="270">
        <v>45260</v>
      </c>
      <c r="E94" s="269">
        <v>159.30000000000001</v>
      </c>
      <c r="F94" s="269">
        <v>160.16666666666666</v>
      </c>
      <c r="G94" s="271">
        <v>158.13333333333333</v>
      </c>
      <c r="H94" s="271">
        <v>156.96666666666667</v>
      </c>
      <c r="I94" s="271">
        <v>154.93333333333334</v>
      </c>
      <c r="J94" s="271">
        <v>161.33333333333331</v>
      </c>
      <c r="K94" s="271">
        <v>163.36666666666667</v>
      </c>
      <c r="L94" s="271">
        <v>164.5333333333333</v>
      </c>
      <c r="M94" s="272">
        <v>162.19999999999999</v>
      </c>
      <c r="N94" s="272">
        <v>159</v>
      </c>
      <c r="O94" s="272">
        <v>41435400</v>
      </c>
      <c r="P94" s="273">
        <v>-2.030075187969925E-2</v>
      </c>
    </row>
    <row r="95" spans="1:16" ht="12.75" customHeight="1">
      <c r="A95" s="264">
        <v>85</v>
      </c>
      <c r="B95" s="277" t="s">
        <v>84</v>
      </c>
      <c r="C95" s="269" t="s">
        <v>135</v>
      </c>
      <c r="D95" s="270">
        <v>45260</v>
      </c>
      <c r="E95" s="269">
        <v>321.55</v>
      </c>
      <c r="F95" s="269">
        <v>320.86666666666662</v>
      </c>
      <c r="G95" s="271">
        <v>314.48333333333323</v>
      </c>
      <c r="H95" s="271">
        <v>307.41666666666663</v>
      </c>
      <c r="I95" s="271">
        <v>301.03333333333325</v>
      </c>
      <c r="J95" s="271">
        <v>327.93333333333322</v>
      </c>
      <c r="K95" s="271">
        <v>334.31666666666655</v>
      </c>
      <c r="L95" s="271">
        <v>341.38333333333321</v>
      </c>
      <c r="M95" s="272">
        <v>327.25</v>
      </c>
      <c r="N95" s="272">
        <v>313.8</v>
      </c>
      <c r="O95" s="272">
        <v>57037500</v>
      </c>
      <c r="P95" s="273">
        <v>2.4200436556894751E-3</v>
      </c>
    </row>
    <row r="96" spans="1:16" ht="12.75" customHeight="1">
      <c r="A96" s="264">
        <v>86</v>
      </c>
      <c r="B96" s="277" t="s">
        <v>59</v>
      </c>
      <c r="C96" s="269" t="s">
        <v>136</v>
      </c>
      <c r="D96" s="270">
        <v>45260</v>
      </c>
      <c r="E96" s="269">
        <v>2497.5500000000002</v>
      </c>
      <c r="F96" s="269">
        <v>2497.0333333333333</v>
      </c>
      <c r="G96" s="271">
        <v>2485.4166666666665</v>
      </c>
      <c r="H96" s="271">
        <v>2473.2833333333333</v>
      </c>
      <c r="I96" s="271">
        <v>2461.6666666666665</v>
      </c>
      <c r="J96" s="271">
        <v>2509.1666666666665</v>
      </c>
      <c r="K96" s="271">
        <v>2520.7833333333333</v>
      </c>
      <c r="L96" s="271">
        <v>2532.9166666666665</v>
      </c>
      <c r="M96" s="272">
        <v>2508.65</v>
      </c>
      <c r="N96" s="272">
        <v>2484.9</v>
      </c>
      <c r="O96" s="272">
        <v>8472000</v>
      </c>
      <c r="P96" s="273">
        <v>8.6074502660809307E-3</v>
      </c>
    </row>
    <row r="97" spans="1:16" ht="12.75" customHeight="1">
      <c r="A97" s="264">
        <v>87</v>
      </c>
      <c r="B97" s="277" t="s">
        <v>68</v>
      </c>
      <c r="C97" s="269" t="s">
        <v>137</v>
      </c>
      <c r="D97" s="270">
        <v>45260</v>
      </c>
      <c r="E97" s="269">
        <v>187.1</v>
      </c>
      <c r="F97" s="269">
        <v>185.31666666666669</v>
      </c>
      <c r="G97" s="271">
        <v>182.38333333333338</v>
      </c>
      <c r="H97" s="271">
        <v>177.66666666666669</v>
      </c>
      <c r="I97" s="271">
        <v>174.73333333333338</v>
      </c>
      <c r="J97" s="271">
        <v>190.03333333333339</v>
      </c>
      <c r="K97" s="271">
        <v>192.96666666666673</v>
      </c>
      <c r="L97" s="271">
        <v>197.68333333333339</v>
      </c>
      <c r="M97" s="272">
        <v>188.25</v>
      </c>
      <c r="N97" s="272">
        <v>180.6</v>
      </c>
      <c r="O97" s="272">
        <v>57191400</v>
      </c>
      <c r="P97" s="273">
        <v>-4.9177547905714769E-2</v>
      </c>
    </row>
    <row r="98" spans="1:16" ht="12.75" customHeight="1">
      <c r="A98" s="264">
        <v>88</v>
      </c>
      <c r="B98" s="277" t="s">
        <v>63</v>
      </c>
      <c r="C98" s="269" t="s">
        <v>138</v>
      </c>
      <c r="D98" s="270">
        <v>45260</v>
      </c>
      <c r="E98" s="269">
        <v>939.35</v>
      </c>
      <c r="F98" s="269">
        <v>941.36666666666667</v>
      </c>
      <c r="G98" s="271">
        <v>935.23333333333335</v>
      </c>
      <c r="H98" s="271">
        <v>931.11666666666667</v>
      </c>
      <c r="I98" s="271">
        <v>924.98333333333335</v>
      </c>
      <c r="J98" s="271">
        <v>945.48333333333335</v>
      </c>
      <c r="K98" s="271">
        <v>951.61666666666679</v>
      </c>
      <c r="L98" s="271">
        <v>955.73333333333335</v>
      </c>
      <c r="M98" s="272">
        <v>947.5</v>
      </c>
      <c r="N98" s="272">
        <v>937.25</v>
      </c>
      <c r="O98" s="272">
        <v>94229100</v>
      </c>
      <c r="P98" s="273">
        <v>1.9532847599860643E-2</v>
      </c>
    </row>
    <row r="99" spans="1:16" ht="12.75" customHeight="1">
      <c r="A99" s="264">
        <v>89</v>
      </c>
      <c r="B99" s="277" t="s">
        <v>68</v>
      </c>
      <c r="C99" s="269" t="s">
        <v>139</v>
      </c>
      <c r="D99" s="270">
        <v>45260</v>
      </c>
      <c r="E99" s="269">
        <v>1402.05</v>
      </c>
      <c r="F99" s="269">
        <v>1402.25</v>
      </c>
      <c r="G99" s="271">
        <v>1393.95</v>
      </c>
      <c r="H99" s="271">
        <v>1385.8500000000001</v>
      </c>
      <c r="I99" s="271">
        <v>1377.5500000000002</v>
      </c>
      <c r="J99" s="271">
        <v>1410.35</v>
      </c>
      <c r="K99" s="271">
        <v>1418.65</v>
      </c>
      <c r="L99" s="271">
        <v>1426.7499999999998</v>
      </c>
      <c r="M99" s="272">
        <v>1410.55</v>
      </c>
      <c r="N99" s="272">
        <v>1394.15</v>
      </c>
      <c r="O99" s="272">
        <v>2784000</v>
      </c>
      <c r="P99" s="273">
        <v>6.5075921908893707E-3</v>
      </c>
    </row>
    <row r="100" spans="1:16" ht="12.75" customHeight="1">
      <c r="A100" s="264">
        <v>90</v>
      </c>
      <c r="B100" s="277" t="s">
        <v>68</v>
      </c>
      <c r="C100" s="269" t="s">
        <v>140</v>
      </c>
      <c r="D100" s="270">
        <v>45260</v>
      </c>
      <c r="E100" s="269">
        <v>549.70000000000005</v>
      </c>
      <c r="F100" s="269">
        <v>548.30000000000007</v>
      </c>
      <c r="G100" s="271">
        <v>540.60000000000014</v>
      </c>
      <c r="H100" s="271">
        <v>531.50000000000011</v>
      </c>
      <c r="I100" s="271">
        <v>523.80000000000018</v>
      </c>
      <c r="J100" s="271">
        <v>557.40000000000009</v>
      </c>
      <c r="K100" s="271">
        <v>565.10000000000014</v>
      </c>
      <c r="L100" s="271">
        <v>574.20000000000005</v>
      </c>
      <c r="M100" s="272">
        <v>556</v>
      </c>
      <c r="N100" s="272">
        <v>539.20000000000005</v>
      </c>
      <c r="O100" s="272">
        <v>9492000</v>
      </c>
      <c r="P100" s="273">
        <v>5.8370965044321793E-2</v>
      </c>
    </row>
    <row r="101" spans="1:16" ht="12.75" customHeight="1">
      <c r="A101" s="264">
        <v>91</v>
      </c>
      <c r="B101" s="277" t="s">
        <v>79</v>
      </c>
      <c r="C101" s="269" t="s">
        <v>141</v>
      </c>
      <c r="D101" s="270">
        <v>45260</v>
      </c>
      <c r="E101" s="269">
        <v>14.45</v>
      </c>
      <c r="F101" s="269">
        <v>14.483333333333333</v>
      </c>
      <c r="G101" s="271">
        <v>14.116666666666665</v>
      </c>
      <c r="H101" s="271">
        <v>13.783333333333333</v>
      </c>
      <c r="I101" s="271">
        <v>13.416666666666666</v>
      </c>
      <c r="J101" s="271">
        <v>14.816666666666665</v>
      </c>
      <c r="K101" s="271">
        <v>15.183333333333332</v>
      </c>
      <c r="L101" s="271">
        <v>15.516666666666664</v>
      </c>
      <c r="M101" s="272">
        <v>14.85</v>
      </c>
      <c r="N101" s="272">
        <v>14.15</v>
      </c>
      <c r="O101" s="272">
        <v>1683200000</v>
      </c>
      <c r="P101" s="273">
        <v>1.6179666747162522E-2</v>
      </c>
    </row>
    <row r="102" spans="1:16" ht="12.75" customHeight="1">
      <c r="A102" s="264">
        <v>92</v>
      </c>
      <c r="B102" s="277" t="s">
        <v>68</v>
      </c>
      <c r="C102" s="275" t="s">
        <v>142</v>
      </c>
      <c r="D102" s="270">
        <v>45260</v>
      </c>
      <c r="E102" s="269">
        <v>122.2</v>
      </c>
      <c r="F102" s="269">
        <v>121.76666666666667</v>
      </c>
      <c r="G102" s="271">
        <v>120.88333333333333</v>
      </c>
      <c r="H102" s="271">
        <v>119.56666666666666</v>
      </c>
      <c r="I102" s="271">
        <v>118.68333333333332</v>
      </c>
      <c r="J102" s="271">
        <v>123.08333333333333</v>
      </c>
      <c r="K102" s="271">
        <v>123.96666666666668</v>
      </c>
      <c r="L102" s="271">
        <v>125.28333333333333</v>
      </c>
      <c r="M102" s="272">
        <v>122.65</v>
      </c>
      <c r="N102" s="272">
        <v>120.45</v>
      </c>
      <c r="O102" s="272">
        <v>85230000</v>
      </c>
      <c r="P102" s="273">
        <v>-1.268462206776716E-2</v>
      </c>
    </row>
    <row r="103" spans="1:16" ht="12.75" customHeight="1">
      <c r="A103" s="264">
        <v>93</v>
      </c>
      <c r="B103" s="277" t="s">
        <v>63</v>
      </c>
      <c r="C103" s="269" t="s">
        <v>143</v>
      </c>
      <c r="D103" s="270">
        <v>45260</v>
      </c>
      <c r="E103" s="269">
        <v>88</v>
      </c>
      <c r="F103" s="269">
        <v>87.600000000000009</v>
      </c>
      <c r="G103" s="271">
        <v>86.90000000000002</v>
      </c>
      <c r="H103" s="271">
        <v>85.800000000000011</v>
      </c>
      <c r="I103" s="271">
        <v>85.100000000000023</v>
      </c>
      <c r="J103" s="271">
        <v>88.700000000000017</v>
      </c>
      <c r="K103" s="271">
        <v>89.4</v>
      </c>
      <c r="L103" s="271">
        <v>90.500000000000014</v>
      </c>
      <c r="M103" s="272">
        <v>88.3</v>
      </c>
      <c r="N103" s="272">
        <v>86.5</v>
      </c>
      <c r="O103" s="272">
        <v>268860000</v>
      </c>
      <c r="P103" s="273">
        <v>-2.7323293989960657E-2</v>
      </c>
    </row>
    <row r="104" spans="1:16" ht="12.75" customHeight="1">
      <c r="A104" s="264">
        <v>94</v>
      </c>
      <c r="B104" s="277" t="s">
        <v>45</v>
      </c>
      <c r="C104" s="276" t="s">
        <v>144</v>
      </c>
      <c r="D104" s="270">
        <v>45260</v>
      </c>
      <c r="E104" s="269">
        <v>136.69999999999999</v>
      </c>
      <c r="F104" s="269">
        <v>137.28333333333333</v>
      </c>
      <c r="G104" s="271">
        <v>135.41666666666666</v>
      </c>
      <c r="H104" s="271">
        <v>134.13333333333333</v>
      </c>
      <c r="I104" s="271">
        <v>132.26666666666665</v>
      </c>
      <c r="J104" s="271">
        <v>138.56666666666666</v>
      </c>
      <c r="K104" s="271">
        <v>140.43333333333334</v>
      </c>
      <c r="L104" s="271">
        <v>141.71666666666667</v>
      </c>
      <c r="M104" s="272">
        <v>139.15</v>
      </c>
      <c r="N104" s="272">
        <v>136</v>
      </c>
      <c r="O104" s="272">
        <v>51731250</v>
      </c>
      <c r="P104" s="273">
        <v>-3.6231884057971015E-4</v>
      </c>
    </row>
    <row r="105" spans="1:16" ht="12.75" customHeight="1">
      <c r="A105" s="264">
        <v>95</v>
      </c>
      <c r="B105" s="277" t="s">
        <v>84</v>
      </c>
      <c r="C105" s="269" t="s">
        <v>145</v>
      </c>
      <c r="D105" s="270">
        <v>45260</v>
      </c>
      <c r="E105" s="269">
        <v>389.1</v>
      </c>
      <c r="F105" s="269">
        <v>389.36666666666662</v>
      </c>
      <c r="G105" s="271">
        <v>386.83333333333326</v>
      </c>
      <c r="H105" s="271">
        <v>384.56666666666666</v>
      </c>
      <c r="I105" s="271">
        <v>382.0333333333333</v>
      </c>
      <c r="J105" s="271">
        <v>391.63333333333321</v>
      </c>
      <c r="K105" s="271">
        <v>394.16666666666663</v>
      </c>
      <c r="L105" s="271">
        <v>396.43333333333317</v>
      </c>
      <c r="M105" s="272">
        <v>391.9</v>
      </c>
      <c r="N105" s="272">
        <v>387.1</v>
      </c>
      <c r="O105" s="272">
        <v>16926250</v>
      </c>
      <c r="P105" s="273">
        <v>5.2406599982901599E-2</v>
      </c>
    </row>
    <row r="106" spans="1:16" ht="12.75" customHeight="1">
      <c r="A106" s="264">
        <v>96</v>
      </c>
      <c r="B106" s="277" t="s">
        <v>117</v>
      </c>
      <c r="C106" s="276" t="s">
        <v>146</v>
      </c>
      <c r="D106" s="270">
        <v>45260</v>
      </c>
      <c r="E106" s="269">
        <v>413.55</v>
      </c>
      <c r="F106" s="269">
        <v>413.35000000000008</v>
      </c>
      <c r="G106" s="271">
        <v>410.35000000000014</v>
      </c>
      <c r="H106" s="271">
        <v>407.15000000000003</v>
      </c>
      <c r="I106" s="271">
        <v>404.15000000000009</v>
      </c>
      <c r="J106" s="271">
        <v>416.55000000000018</v>
      </c>
      <c r="K106" s="271">
        <v>419.55000000000007</v>
      </c>
      <c r="L106" s="271">
        <v>422.75000000000023</v>
      </c>
      <c r="M106" s="272">
        <v>416.35</v>
      </c>
      <c r="N106" s="272">
        <v>410.15</v>
      </c>
      <c r="O106" s="272">
        <v>18308000</v>
      </c>
      <c r="P106" s="273">
        <v>-2.9782723900370959E-2</v>
      </c>
    </row>
    <row r="107" spans="1:16" ht="12.75" customHeight="1">
      <c r="A107" s="264">
        <v>97</v>
      </c>
      <c r="B107" s="277" t="s">
        <v>49</v>
      </c>
      <c r="C107" s="274" t="s">
        <v>147</v>
      </c>
      <c r="D107" s="270">
        <v>45260</v>
      </c>
      <c r="E107" s="269">
        <v>219.7</v>
      </c>
      <c r="F107" s="269">
        <v>218.33333333333334</v>
      </c>
      <c r="G107" s="271">
        <v>214.86666666666667</v>
      </c>
      <c r="H107" s="271">
        <v>210.03333333333333</v>
      </c>
      <c r="I107" s="271">
        <v>206.56666666666666</v>
      </c>
      <c r="J107" s="271">
        <v>223.16666666666669</v>
      </c>
      <c r="K107" s="271">
        <v>226.63333333333333</v>
      </c>
      <c r="L107" s="271">
        <v>231.4666666666667</v>
      </c>
      <c r="M107" s="272">
        <v>221.8</v>
      </c>
      <c r="N107" s="272">
        <v>213.5</v>
      </c>
      <c r="O107" s="272">
        <v>28373600</v>
      </c>
      <c r="P107" s="273">
        <v>0.22837413684871313</v>
      </c>
    </row>
    <row r="108" spans="1:16" ht="12.75" customHeight="1">
      <c r="A108" s="264">
        <v>98</v>
      </c>
      <c r="B108" s="277" t="s">
        <v>45</v>
      </c>
      <c r="C108" s="276" t="s">
        <v>148</v>
      </c>
      <c r="D108" s="270">
        <v>45260</v>
      </c>
      <c r="E108" s="269">
        <v>2606.6</v>
      </c>
      <c r="F108" s="269">
        <v>2595.2166666666667</v>
      </c>
      <c r="G108" s="271">
        <v>2567.2333333333336</v>
      </c>
      <c r="H108" s="271">
        <v>2527.8666666666668</v>
      </c>
      <c r="I108" s="271">
        <v>2499.8833333333337</v>
      </c>
      <c r="J108" s="271">
        <v>2634.5833333333335</v>
      </c>
      <c r="K108" s="271">
        <v>2662.5666666666662</v>
      </c>
      <c r="L108" s="271">
        <v>2701.9333333333334</v>
      </c>
      <c r="M108" s="272">
        <v>2623.2</v>
      </c>
      <c r="N108" s="272">
        <v>2555.85</v>
      </c>
      <c r="O108" s="272">
        <v>938400</v>
      </c>
      <c r="P108" s="273">
        <v>5.4619015509103169E-2</v>
      </c>
    </row>
    <row r="109" spans="1:16" ht="12.75" customHeight="1">
      <c r="A109" s="264">
        <v>99</v>
      </c>
      <c r="B109" s="277" t="s">
        <v>45</v>
      </c>
      <c r="C109" s="269" t="s">
        <v>149</v>
      </c>
      <c r="D109" s="270">
        <v>45260</v>
      </c>
      <c r="E109" s="269">
        <v>2569.85</v>
      </c>
      <c r="F109" s="269">
        <v>2561.15</v>
      </c>
      <c r="G109" s="271">
        <v>2541.4</v>
      </c>
      <c r="H109" s="271">
        <v>2512.9499999999998</v>
      </c>
      <c r="I109" s="271">
        <v>2493.1999999999998</v>
      </c>
      <c r="J109" s="271">
        <v>2589.6000000000004</v>
      </c>
      <c r="K109" s="271">
        <v>2609.3500000000004</v>
      </c>
      <c r="L109" s="271">
        <v>2637.8000000000006</v>
      </c>
      <c r="M109" s="272">
        <v>2580.9</v>
      </c>
      <c r="N109" s="272">
        <v>2532.6999999999998</v>
      </c>
      <c r="O109" s="272">
        <v>6982200</v>
      </c>
      <c r="P109" s="273">
        <v>-5.9793286068164347E-3</v>
      </c>
    </row>
    <row r="110" spans="1:16" ht="12.75" customHeight="1">
      <c r="A110" s="264">
        <v>100</v>
      </c>
      <c r="B110" s="277" t="s">
        <v>63</v>
      </c>
      <c r="C110" s="269" t="s">
        <v>150</v>
      </c>
      <c r="D110" s="270">
        <v>45260</v>
      </c>
      <c r="E110" s="269">
        <v>1499.3</v>
      </c>
      <c r="F110" s="269">
        <v>1500.4666666666665</v>
      </c>
      <c r="G110" s="271">
        <v>1494.4833333333329</v>
      </c>
      <c r="H110" s="271">
        <v>1489.6666666666665</v>
      </c>
      <c r="I110" s="271">
        <v>1483.6833333333329</v>
      </c>
      <c r="J110" s="271">
        <v>1505.2833333333328</v>
      </c>
      <c r="K110" s="271">
        <v>1511.2666666666664</v>
      </c>
      <c r="L110" s="271">
        <v>1516.0833333333328</v>
      </c>
      <c r="M110" s="272">
        <v>1506.45</v>
      </c>
      <c r="N110" s="272">
        <v>1495.65</v>
      </c>
      <c r="O110" s="272">
        <v>25336000</v>
      </c>
      <c r="P110" s="273">
        <v>-5.0943961642193586E-2</v>
      </c>
    </row>
    <row r="111" spans="1:16" ht="12.75" customHeight="1">
      <c r="A111" s="264">
        <v>101</v>
      </c>
      <c r="B111" s="277" t="s">
        <v>79</v>
      </c>
      <c r="C111" s="269" t="s">
        <v>151</v>
      </c>
      <c r="D111" s="270">
        <v>45260</v>
      </c>
      <c r="E111" s="269">
        <v>186.95</v>
      </c>
      <c r="F111" s="269">
        <v>188.68333333333331</v>
      </c>
      <c r="G111" s="271">
        <v>184.01666666666662</v>
      </c>
      <c r="H111" s="271">
        <v>181.08333333333331</v>
      </c>
      <c r="I111" s="271">
        <v>176.41666666666663</v>
      </c>
      <c r="J111" s="271">
        <v>191.61666666666662</v>
      </c>
      <c r="K111" s="271">
        <v>196.2833333333333</v>
      </c>
      <c r="L111" s="271">
        <v>199.21666666666661</v>
      </c>
      <c r="M111" s="272">
        <v>193.35</v>
      </c>
      <c r="N111" s="272">
        <v>185.75</v>
      </c>
      <c r="O111" s="272">
        <v>72263600</v>
      </c>
      <c r="P111" s="273">
        <v>9.3076265552284165E-3</v>
      </c>
    </row>
    <row r="112" spans="1:16" ht="12.75" customHeight="1">
      <c r="A112" s="264">
        <v>102</v>
      </c>
      <c r="B112" s="277" t="s">
        <v>87</v>
      </c>
      <c r="C112" s="269" t="s">
        <v>152</v>
      </c>
      <c r="D112" s="270">
        <v>45260</v>
      </c>
      <c r="E112" s="269">
        <v>1449</v>
      </c>
      <c r="F112" s="269">
        <v>1440.6666666666667</v>
      </c>
      <c r="G112" s="271">
        <v>1423.3333333333335</v>
      </c>
      <c r="H112" s="271">
        <v>1397.6666666666667</v>
      </c>
      <c r="I112" s="271">
        <v>1380.3333333333335</v>
      </c>
      <c r="J112" s="271">
        <v>1466.3333333333335</v>
      </c>
      <c r="K112" s="271">
        <v>1483.666666666667</v>
      </c>
      <c r="L112" s="271">
        <v>1509.3333333333335</v>
      </c>
      <c r="M112" s="272">
        <v>1458</v>
      </c>
      <c r="N112" s="272">
        <v>1415</v>
      </c>
      <c r="O112" s="272">
        <v>24784800</v>
      </c>
      <c r="P112" s="273">
        <v>1.0980763269102124E-2</v>
      </c>
    </row>
    <row r="113" spans="1:16" ht="12.75" customHeight="1">
      <c r="A113" s="264">
        <v>103</v>
      </c>
      <c r="B113" s="277" t="s">
        <v>84</v>
      </c>
      <c r="C113" s="269" t="s">
        <v>154</v>
      </c>
      <c r="D113" s="270">
        <v>45260</v>
      </c>
      <c r="E113" s="269">
        <v>104.4</v>
      </c>
      <c r="F113" s="269">
        <v>104</v>
      </c>
      <c r="G113" s="271">
        <v>102.45</v>
      </c>
      <c r="H113" s="271">
        <v>100.5</v>
      </c>
      <c r="I113" s="271">
        <v>98.95</v>
      </c>
      <c r="J113" s="271">
        <v>105.95</v>
      </c>
      <c r="K113" s="271">
        <v>107.50000000000001</v>
      </c>
      <c r="L113" s="271">
        <v>109.45</v>
      </c>
      <c r="M113" s="272">
        <v>105.55</v>
      </c>
      <c r="N113" s="272">
        <v>102.05</v>
      </c>
      <c r="O113" s="272">
        <v>162405750</v>
      </c>
      <c r="P113" s="273">
        <v>1.5918516711393021E-2</v>
      </c>
    </row>
    <row r="114" spans="1:16" ht="12.75" customHeight="1">
      <c r="A114" s="264">
        <v>104</v>
      </c>
      <c r="B114" s="277" t="s">
        <v>43</v>
      </c>
      <c r="C114" s="276" t="s">
        <v>155</v>
      </c>
      <c r="D114" s="270">
        <v>45260</v>
      </c>
      <c r="E114" s="269">
        <v>1069.3</v>
      </c>
      <c r="F114" s="269">
        <v>1065.0666666666668</v>
      </c>
      <c r="G114" s="271">
        <v>1054.3833333333337</v>
      </c>
      <c r="H114" s="271">
        <v>1039.4666666666669</v>
      </c>
      <c r="I114" s="271">
        <v>1028.7833333333338</v>
      </c>
      <c r="J114" s="271">
        <v>1079.9833333333336</v>
      </c>
      <c r="K114" s="271">
        <v>1090.6666666666665</v>
      </c>
      <c r="L114" s="271">
        <v>1105.5833333333335</v>
      </c>
      <c r="M114" s="272">
        <v>1075.75</v>
      </c>
      <c r="N114" s="272">
        <v>1050.1500000000001</v>
      </c>
      <c r="O114" s="272">
        <v>2428400</v>
      </c>
      <c r="P114" s="273">
        <v>-1.8649855529288155E-2</v>
      </c>
    </row>
    <row r="115" spans="1:16" ht="12.75" customHeight="1">
      <c r="A115" s="264">
        <v>105</v>
      </c>
      <c r="B115" s="277" t="s">
        <v>45</v>
      </c>
      <c r="C115" s="269" t="s">
        <v>156</v>
      </c>
      <c r="D115" s="270">
        <v>45260</v>
      </c>
      <c r="E115" s="269">
        <v>679.7</v>
      </c>
      <c r="F115" s="269">
        <v>679.33333333333337</v>
      </c>
      <c r="G115" s="271">
        <v>674.86666666666679</v>
      </c>
      <c r="H115" s="271">
        <v>670.03333333333342</v>
      </c>
      <c r="I115" s="271">
        <v>665.56666666666683</v>
      </c>
      <c r="J115" s="271">
        <v>684.16666666666674</v>
      </c>
      <c r="K115" s="271">
        <v>688.63333333333321</v>
      </c>
      <c r="L115" s="271">
        <v>693.4666666666667</v>
      </c>
      <c r="M115" s="272">
        <v>683.8</v>
      </c>
      <c r="N115" s="272">
        <v>674.5</v>
      </c>
      <c r="O115" s="272">
        <v>13334125</v>
      </c>
      <c r="P115" s="273">
        <v>1.5730187295874158E-2</v>
      </c>
    </row>
    <row r="116" spans="1:16" ht="12.75" customHeight="1">
      <c r="A116" s="264">
        <v>106</v>
      </c>
      <c r="B116" s="277" t="s">
        <v>59</v>
      </c>
      <c r="C116" s="269" t="s">
        <v>157</v>
      </c>
      <c r="D116" s="270">
        <v>45260</v>
      </c>
      <c r="E116" s="269">
        <v>440.25</v>
      </c>
      <c r="F116" s="269">
        <v>441.4666666666667</v>
      </c>
      <c r="G116" s="271">
        <v>438.08333333333337</v>
      </c>
      <c r="H116" s="271">
        <v>435.91666666666669</v>
      </c>
      <c r="I116" s="271">
        <v>432.53333333333336</v>
      </c>
      <c r="J116" s="271">
        <v>443.63333333333338</v>
      </c>
      <c r="K116" s="271">
        <v>447.01666666666671</v>
      </c>
      <c r="L116" s="271">
        <v>449.18333333333339</v>
      </c>
      <c r="M116" s="272">
        <v>444.85</v>
      </c>
      <c r="N116" s="272">
        <v>439.3</v>
      </c>
      <c r="O116" s="272">
        <v>53937600</v>
      </c>
      <c r="P116" s="273">
        <v>2.1359752772223232E-2</v>
      </c>
    </row>
    <row r="117" spans="1:16" ht="12.75" customHeight="1">
      <c r="A117" s="264">
        <v>107</v>
      </c>
      <c r="B117" s="277" t="s">
        <v>132</v>
      </c>
      <c r="C117" s="269" t="s">
        <v>158</v>
      </c>
      <c r="D117" s="270">
        <v>45260</v>
      </c>
      <c r="E117" s="269">
        <v>649</v>
      </c>
      <c r="F117" s="269">
        <v>648.98333333333335</v>
      </c>
      <c r="G117" s="271">
        <v>644.51666666666665</v>
      </c>
      <c r="H117" s="271">
        <v>640.0333333333333</v>
      </c>
      <c r="I117" s="271">
        <v>635.56666666666661</v>
      </c>
      <c r="J117" s="271">
        <v>653.4666666666667</v>
      </c>
      <c r="K117" s="271">
        <v>657.93333333333339</v>
      </c>
      <c r="L117" s="271">
        <v>662.41666666666674</v>
      </c>
      <c r="M117" s="272">
        <v>653.45000000000005</v>
      </c>
      <c r="N117" s="272">
        <v>644.5</v>
      </c>
      <c r="O117" s="272">
        <v>27732500</v>
      </c>
      <c r="P117" s="273">
        <v>2.0186692417344922E-2</v>
      </c>
    </row>
    <row r="118" spans="1:16" ht="12.75" customHeight="1">
      <c r="A118" s="264">
        <v>108</v>
      </c>
      <c r="B118" s="277" t="s">
        <v>49</v>
      </c>
      <c r="C118" s="274" t="s">
        <v>159</v>
      </c>
      <c r="D118" s="270">
        <v>45260</v>
      </c>
      <c r="E118" s="269">
        <v>3483.55</v>
      </c>
      <c r="F118" s="269">
        <v>3476.0666666666671</v>
      </c>
      <c r="G118" s="271">
        <v>3453.1333333333341</v>
      </c>
      <c r="H118" s="271">
        <v>3422.7166666666672</v>
      </c>
      <c r="I118" s="271">
        <v>3399.7833333333342</v>
      </c>
      <c r="J118" s="271">
        <v>3506.483333333334</v>
      </c>
      <c r="K118" s="271">
        <v>3529.4166666666674</v>
      </c>
      <c r="L118" s="271">
        <v>3559.8333333333339</v>
      </c>
      <c r="M118" s="272">
        <v>3499</v>
      </c>
      <c r="N118" s="272">
        <v>3445.65</v>
      </c>
      <c r="O118" s="272">
        <v>750000</v>
      </c>
      <c r="P118" s="273">
        <v>-4.1227229146692232E-2</v>
      </c>
    </row>
    <row r="119" spans="1:16" ht="12.75" customHeight="1">
      <c r="A119" s="264">
        <v>109</v>
      </c>
      <c r="B119" s="277" t="s">
        <v>132</v>
      </c>
      <c r="C119" s="269" t="s">
        <v>160</v>
      </c>
      <c r="D119" s="270">
        <v>45260</v>
      </c>
      <c r="E119" s="269">
        <v>772.05</v>
      </c>
      <c r="F119" s="269">
        <v>771.69999999999993</v>
      </c>
      <c r="G119" s="271">
        <v>766.99999999999989</v>
      </c>
      <c r="H119" s="271">
        <v>761.94999999999993</v>
      </c>
      <c r="I119" s="271">
        <v>757.24999999999989</v>
      </c>
      <c r="J119" s="271">
        <v>776.74999999999989</v>
      </c>
      <c r="K119" s="271">
        <v>781.44999999999993</v>
      </c>
      <c r="L119" s="271">
        <v>786.49999999999989</v>
      </c>
      <c r="M119" s="272">
        <v>776.4</v>
      </c>
      <c r="N119" s="272">
        <v>766.65</v>
      </c>
      <c r="O119" s="272">
        <v>17558775</v>
      </c>
      <c r="P119" s="273">
        <v>1.2572985597508758E-2</v>
      </c>
    </row>
    <row r="120" spans="1:16" ht="12.75" customHeight="1">
      <c r="A120" s="264">
        <v>110</v>
      </c>
      <c r="B120" s="277" t="s">
        <v>45</v>
      </c>
      <c r="C120" s="269" t="s">
        <v>161</v>
      </c>
      <c r="D120" s="270">
        <v>45260</v>
      </c>
      <c r="E120" s="269">
        <v>525.9</v>
      </c>
      <c r="F120" s="269">
        <v>522.56666666666672</v>
      </c>
      <c r="G120" s="271">
        <v>516.88333333333344</v>
      </c>
      <c r="H120" s="271">
        <v>507.86666666666667</v>
      </c>
      <c r="I120" s="271">
        <v>502.18333333333339</v>
      </c>
      <c r="J120" s="271">
        <v>531.58333333333348</v>
      </c>
      <c r="K120" s="271">
        <v>537.26666666666665</v>
      </c>
      <c r="L120" s="271">
        <v>546.28333333333353</v>
      </c>
      <c r="M120" s="272">
        <v>528.25</v>
      </c>
      <c r="N120" s="272">
        <v>513.54999999999995</v>
      </c>
      <c r="O120" s="272">
        <v>22163750</v>
      </c>
      <c r="P120" s="273">
        <v>-9.0538199295814008E-3</v>
      </c>
    </row>
    <row r="121" spans="1:16" ht="12.75" customHeight="1">
      <c r="A121" s="264">
        <v>111</v>
      </c>
      <c r="B121" s="277" t="s">
        <v>63</v>
      </c>
      <c r="C121" s="269" t="s">
        <v>162</v>
      </c>
      <c r="D121" s="270">
        <v>45260</v>
      </c>
      <c r="E121" s="269">
        <v>1774.4</v>
      </c>
      <c r="F121" s="269">
        <v>1773.5833333333333</v>
      </c>
      <c r="G121" s="271">
        <v>1762.3666666666666</v>
      </c>
      <c r="H121" s="271">
        <v>1750.3333333333333</v>
      </c>
      <c r="I121" s="271">
        <v>1739.1166666666666</v>
      </c>
      <c r="J121" s="271">
        <v>1785.6166666666666</v>
      </c>
      <c r="K121" s="271">
        <v>1796.8333333333333</v>
      </c>
      <c r="L121" s="271">
        <v>1808.8666666666666</v>
      </c>
      <c r="M121" s="272">
        <v>1784.8</v>
      </c>
      <c r="N121" s="272">
        <v>1761.55</v>
      </c>
      <c r="O121" s="272">
        <v>25502800</v>
      </c>
      <c r="P121" s="273">
        <v>-2.2881226053639847E-2</v>
      </c>
    </row>
    <row r="122" spans="1:16" ht="12.75" customHeight="1">
      <c r="A122" s="264">
        <v>112</v>
      </c>
      <c r="B122" s="277" t="s">
        <v>68</v>
      </c>
      <c r="C122" s="269" t="s">
        <v>163</v>
      </c>
      <c r="D122" s="270">
        <v>45260</v>
      </c>
      <c r="E122" s="269">
        <v>149.9</v>
      </c>
      <c r="F122" s="269">
        <v>150.06666666666669</v>
      </c>
      <c r="G122" s="271">
        <v>148.33333333333337</v>
      </c>
      <c r="H122" s="271">
        <v>146.76666666666668</v>
      </c>
      <c r="I122" s="271">
        <v>145.03333333333336</v>
      </c>
      <c r="J122" s="271">
        <v>151.63333333333338</v>
      </c>
      <c r="K122" s="271">
        <v>153.36666666666667</v>
      </c>
      <c r="L122" s="271">
        <v>154.93333333333339</v>
      </c>
      <c r="M122" s="272">
        <v>151.80000000000001</v>
      </c>
      <c r="N122" s="272">
        <v>148.5</v>
      </c>
      <c r="O122" s="272">
        <v>55520666</v>
      </c>
      <c r="P122" s="273">
        <v>-3.5052345870492441E-2</v>
      </c>
    </row>
    <row r="123" spans="1:16" ht="12.75" customHeight="1">
      <c r="A123" s="264">
        <v>113</v>
      </c>
      <c r="B123" s="277" t="s">
        <v>45</v>
      </c>
      <c r="C123" s="269" t="s">
        <v>164</v>
      </c>
      <c r="D123" s="270">
        <v>45260</v>
      </c>
      <c r="E123" s="269">
        <v>2691.3</v>
      </c>
      <c r="F123" s="269">
        <v>2679.6166666666668</v>
      </c>
      <c r="G123" s="271">
        <v>2649.5333333333338</v>
      </c>
      <c r="H123" s="271">
        <v>2607.7666666666669</v>
      </c>
      <c r="I123" s="271">
        <v>2577.6833333333338</v>
      </c>
      <c r="J123" s="271">
        <v>2721.3833333333337</v>
      </c>
      <c r="K123" s="271">
        <v>2751.4666666666667</v>
      </c>
      <c r="L123" s="271">
        <v>2793.2333333333336</v>
      </c>
      <c r="M123" s="272">
        <v>2709.7</v>
      </c>
      <c r="N123" s="272">
        <v>2637.85</v>
      </c>
      <c r="O123" s="272">
        <v>1021200</v>
      </c>
      <c r="P123" s="273">
        <v>7.4155885137267272E-2</v>
      </c>
    </row>
    <row r="124" spans="1:16" ht="12.75" customHeight="1">
      <c r="A124" s="264">
        <v>114</v>
      </c>
      <c r="B124" s="277" t="s">
        <v>43</v>
      </c>
      <c r="C124" s="274" t="s">
        <v>165</v>
      </c>
      <c r="D124" s="270">
        <v>45260</v>
      </c>
      <c r="E124" s="269">
        <v>375.15</v>
      </c>
      <c r="F124" s="269">
        <v>374.2166666666667</v>
      </c>
      <c r="G124" s="271">
        <v>371.13333333333338</v>
      </c>
      <c r="H124" s="271">
        <v>367.11666666666667</v>
      </c>
      <c r="I124" s="271">
        <v>364.03333333333336</v>
      </c>
      <c r="J124" s="271">
        <v>378.23333333333341</v>
      </c>
      <c r="K124" s="271">
        <v>381.31666666666666</v>
      </c>
      <c r="L124" s="271">
        <v>385.33333333333343</v>
      </c>
      <c r="M124" s="272">
        <v>377.3</v>
      </c>
      <c r="N124" s="272">
        <v>370.2</v>
      </c>
      <c r="O124" s="272">
        <v>13979100</v>
      </c>
      <c r="P124" s="273">
        <v>-2.4439435282951713E-2</v>
      </c>
    </row>
    <row r="125" spans="1:16" ht="12.75" customHeight="1">
      <c r="A125" s="264">
        <v>115</v>
      </c>
      <c r="B125" s="277" t="s">
        <v>68</v>
      </c>
      <c r="C125" s="269" t="s">
        <v>166</v>
      </c>
      <c r="D125" s="270">
        <v>45260</v>
      </c>
      <c r="E125" s="269">
        <v>463.9</v>
      </c>
      <c r="F125" s="269">
        <v>465</v>
      </c>
      <c r="G125" s="271">
        <v>461.9</v>
      </c>
      <c r="H125" s="271">
        <v>459.9</v>
      </c>
      <c r="I125" s="271">
        <v>456.79999999999995</v>
      </c>
      <c r="J125" s="271">
        <v>467</v>
      </c>
      <c r="K125" s="271">
        <v>470.1</v>
      </c>
      <c r="L125" s="271">
        <v>472.1</v>
      </c>
      <c r="M125" s="272">
        <v>468.1</v>
      </c>
      <c r="N125" s="272">
        <v>463</v>
      </c>
      <c r="O125" s="272">
        <v>21926000</v>
      </c>
      <c r="P125" s="273">
        <v>-2.0935736391771344E-3</v>
      </c>
    </row>
    <row r="126" spans="1:16" ht="12.75" customHeight="1">
      <c r="A126" s="264">
        <v>116</v>
      </c>
      <c r="B126" s="277" t="s">
        <v>41</v>
      </c>
      <c r="C126" s="269" t="s">
        <v>167</v>
      </c>
      <c r="D126" s="270">
        <v>45260</v>
      </c>
      <c r="E126" s="269">
        <v>3061.15</v>
      </c>
      <c r="F126" s="269">
        <v>3068.85</v>
      </c>
      <c r="G126" s="271">
        <v>3047.2999999999997</v>
      </c>
      <c r="H126" s="271">
        <v>3033.45</v>
      </c>
      <c r="I126" s="271">
        <v>3011.8999999999996</v>
      </c>
      <c r="J126" s="271">
        <v>3082.7</v>
      </c>
      <c r="K126" s="271">
        <v>3104.25</v>
      </c>
      <c r="L126" s="271">
        <v>3118.1</v>
      </c>
      <c r="M126" s="272">
        <v>3090.4</v>
      </c>
      <c r="N126" s="272">
        <v>3055</v>
      </c>
      <c r="O126" s="272">
        <v>8693400</v>
      </c>
      <c r="P126" s="273">
        <v>1.8323249783923942E-3</v>
      </c>
    </row>
    <row r="127" spans="1:16" ht="12.75" customHeight="1">
      <c r="A127" s="264">
        <v>117</v>
      </c>
      <c r="B127" s="277" t="s">
        <v>87</v>
      </c>
      <c r="C127" s="269" t="s">
        <v>168</v>
      </c>
      <c r="D127" s="270">
        <v>45260</v>
      </c>
      <c r="E127" s="269">
        <v>5537.8</v>
      </c>
      <c r="F127" s="269">
        <v>5497.05</v>
      </c>
      <c r="G127" s="271">
        <v>5425.9000000000005</v>
      </c>
      <c r="H127" s="271">
        <v>5314</v>
      </c>
      <c r="I127" s="271">
        <v>5242.8500000000004</v>
      </c>
      <c r="J127" s="271">
        <v>5608.9500000000007</v>
      </c>
      <c r="K127" s="271">
        <v>5680.1</v>
      </c>
      <c r="L127" s="271">
        <v>5792.0000000000009</v>
      </c>
      <c r="M127" s="272">
        <v>5568.2</v>
      </c>
      <c r="N127" s="272">
        <v>5385.15</v>
      </c>
      <c r="O127" s="272">
        <v>1392000</v>
      </c>
      <c r="P127" s="273">
        <v>-2.4723207567451358E-3</v>
      </c>
    </row>
    <row r="128" spans="1:16" ht="12.75" customHeight="1">
      <c r="A128" s="264">
        <v>118</v>
      </c>
      <c r="B128" s="277" t="s">
        <v>87</v>
      </c>
      <c r="C128" s="269" t="s">
        <v>169</v>
      </c>
      <c r="D128" s="270">
        <v>45260</v>
      </c>
      <c r="E128" s="269">
        <v>4447.3</v>
      </c>
      <c r="F128" s="269">
        <v>4429.3</v>
      </c>
      <c r="G128" s="271">
        <v>4389.6000000000004</v>
      </c>
      <c r="H128" s="271">
        <v>4331.9000000000005</v>
      </c>
      <c r="I128" s="271">
        <v>4292.2000000000007</v>
      </c>
      <c r="J128" s="271">
        <v>4487</v>
      </c>
      <c r="K128" s="271">
        <v>4526.6999999999989</v>
      </c>
      <c r="L128" s="271">
        <v>4584.3999999999996</v>
      </c>
      <c r="M128" s="272">
        <v>4469</v>
      </c>
      <c r="N128" s="272">
        <v>4371.6000000000004</v>
      </c>
      <c r="O128" s="272">
        <v>900800</v>
      </c>
      <c r="P128" s="273">
        <v>-7.2735287635001099E-3</v>
      </c>
    </row>
    <row r="129" spans="1:16" ht="12.75" customHeight="1">
      <c r="A129" s="264">
        <v>119</v>
      </c>
      <c r="B129" s="277" t="s">
        <v>43</v>
      </c>
      <c r="C129" s="269" t="s">
        <v>170</v>
      </c>
      <c r="D129" s="270">
        <v>45260</v>
      </c>
      <c r="E129" s="269">
        <v>1195.05</v>
      </c>
      <c r="F129" s="269">
        <v>1190.4333333333334</v>
      </c>
      <c r="G129" s="271">
        <v>1179.4166666666667</v>
      </c>
      <c r="H129" s="271">
        <v>1163.7833333333333</v>
      </c>
      <c r="I129" s="271">
        <v>1152.7666666666667</v>
      </c>
      <c r="J129" s="271">
        <v>1206.0666666666668</v>
      </c>
      <c r="K129" s="271">
        <v>1217.0833333333333</v>
      </c>
      <c r="L129" s="271">
        <v>1232.7166666666669</v>
      </c>
      <c r="M129" s="272">
        <v>1201.45</v>
      </c>
      <c r="N129" s="272">
        <v>1174.8</v>
      </c>
      <c r="O129" s="272">
        <v>9354250</v>
      </c>
      <c r="P129" s="273">
        <v>-5.4309529947580995E-2</v>
      </c>
    </row>
    <row r="130" spans="1:16" ht="12.75" customHeight="1">
      <c r="A130" s="264">
        <v>120</v>
      </c>
      <c r="B130" s="277" t="s">
        <v>56</v>
      </c>
      <c r="C130" s="269" t="s">
        <v>171</v>
      </c>
      <c r="D130" s="270">
        <v>45260</v>
      </c>
      <c r="E130" s="269">
        <v>1574.45</v>
      </c>
      <c r="F130" s="269">
        <v>1567.5</v>
      </c>
      <c r="G130" s="271">
        <v>1546.75</v>
      </c>
      <c r="H130" s="271">
        <v>1519.05</v>
      </c>
      <c r="I130" s="271">
        <v>1498.3</v>
      </c>
      <c r="J130" s="271">
        <v>1595.2</v>
      </c>
      <c r="K130" s="271">
        <v>1615.95</v>
      </c>
      <c r="L130" s="271">
        <v>1643.65</v>
      </c>
      <c r="M130" s="272">
        <v>1588.25</v>
      </c>
      <c r="N130" s="272">
        <v>1539.8</v>
      </c>
      <c r="O130" s="272">
        <v>14519050</v>
      </c>
      <c r="P130" s="273">
        <v>-2.6083485936986429E-2</v>
      </c>
    </row>
    <row r="131" spans="1:16" ht="12.75" customHeight="1">
      <c r="A131" s="264">
        <v>121</v>
      </c>
      <c r="B131" s="277" t="s">
        <v>68</v>
      </c>
      <c r="C131" s="269" t="s">
        <v>172</v>
      </c>
      <c r="D131" s="270">
        <v>45260</v>
      </c>
      <c r="E131" s="269">
        <v>275.45</v>
      </c>
      <c r="F131" s="269">
        <v>275.88333333333333</v>
      </c>
      <c r="G131" s="271">
        <v>273.91666666666663</v>
      </c>
      <c r="H131" s="271">
        <v>272.38333333333333</v>
      </c>
      <c r="I131" s="271">
        <v>270.41666666666663</v>
      </c>
      <c r="J131" s="271">
        <v>277.41666666666663</v>
      </c>
      <c r="K131" s="271">
        <v>279.38333333333333</v>
      </c>
      <c r="L131" s="271">
        <v>280.91666666666663</v>
      </c>
      <c r="M131" s="272">
        <v>277.85000000000002</v>
      </c>
      <c r="N131" s="272">
        <v>274.35000000000002</v>
      </c>
      <c r="O131" s="272">
        <v>34862000</v>
      </c>
      <c r="P131" s="273">
        <v>3.1075559647810325E-3</v>
      </c>
    </row>
    <row r="132" spans="1:16" ht="12.75" customHeight="1">
      <c r="A132" s="264">
        <v>122</v>
      </c>
      <c r="B132" s="277" t="s">
        <v>68</v>
      </c>
      <c r="C132" s="269" t="s">
        <v>173</v>
      </c>
      <c r="D132" s="270">
        <v>45260</v>
      </c>
      <c r="E132" s="269">
        <v>160.5</v>
      </c>
      <c r="F132" s="269">
        <v>157.53333333333333</v>
      </c>
      <c r="G132" s="271">
        <v>153.01666666666665</v>
      </c>
      <c r="H132" s="271">
        <v>145.53333333333333</v>
      </c>
      <c r="I132" s="271">
        <v>141.01666666666665</v>
      </c>
      <c r="J132" s="271">
        <v>165.01666666666665</v>
      </c>
      <c r="K132" s="271">
        <v>169.53333333333336</v>
      </c>
      <c r="L132" s="271">
        <v>177.01666666666665</v>
      </c>
      <c r="M132" s="272">
        <v>162.05000000000001</v>
      </c>
      <c r="N132" s="272">
        <v>150.05000000000001</v>
      </c>
      <c r="O132" s="272">
        <v>78882000</v>
      </c>
      <c r="P132" s="273">
        <v>0.18441441441441442</v>
      </c>
    </row>
    <row r="133" spans="1:16" ht="12.75" customHeight="1">
      <c r="A133" s="264">
        <v>123</v>
      </c>
      <c r="B133" s="277" t="s">
        <v>59</v>
      </c>
      <c r="C133" s="269" t="s">
        <v>174</v>
      </c>
      <c r="D133" s="270">
        <v>45260</v>
      </c>
      <c r="E133" s="269">
        <v>518.9</v>
      </c>
      <c r="F133" s="269">
        <v>520.5333333333333</v>
      </c>
      <c r="G133" s="271">
        <v>516.26666666666665</v>
      </c>
      <c r="H133" s="271">
        <v>513.63333333333333</v>
      </c>
      <c r="I133" s="271">
        <v>509.36666666666667</v>
      </c>
      <c r="J133" s="271">
        <v>523.16666666666663</v>
      </c>
      <c r="K133" s="271">
        <v>527.43333333333328</v>
      </c>
      <c r="L133" s="271">
        <v>530.06666666666661</v>
      </c>
      <c r="M133" s="272">
        <v>524.79999999999995</v>
      </c>
      <c r="N133" s="272">
        <v>517.9</v>
      </c>
      <c r="O133" s="272">
        <v>13968000</v>
      </c>
      <c r="P133" s="273">
        <v>2.2667369530838165E-2</v>
      </c>
    </row>
    <row r="134" spans="1:16" ht="12.75" customHeight="1">
      <c r="A134" s="264">
        <v>124</v>
      </c>
      <c r="B134" s="277" t="s">
        <v>56</v>
      </c>
      <c r="C134" s="269" t="s">
        <v>175</v>
      </c>
      <c r="D134" s="270">
        <v>45260</v>
      </c>
      <c r="E134" s="269">
        <v>10523.4</v>
      </c>
      <c r="F134" s="269">
        <v>10517.116666666667</v>
      </c>
      <c r="G134" s="271">
        <v>10451.583333333334</v>
      </c>
      <c r="H134" s="271">
        <v>10379.766666666666</v>
      </c>
      <c r="I134" s="271">
        <v>10314.233333333334</v>
      </c>
      <c r="J134" s="271">
        <v>10588.933333333334</v>
      </c>
      <c r="K134" s="271">
        <v>10654.466666666667</v>
      </c>
      <c r="L134" s="271">
        <v>10726.283333333335</v>
      </c>
      <c r="M134" s="272">
        <v>10582.65</v>
      </c>
      <c r="N134" s="272">
        <v>10445.299999999999</v>
      </c>
      <c r="O134" s="272">
        <v>2643500</v>
      </c>
      <c r="P134" s="273">
        <v>3.0403430130578835E-2</v>
      </c>
    </row>
    <row r="135" spans="1:16" ht="12.75" customHeight="1">
      <c r="A135" s="264">
        <v>125</v>
      </c>
      <c r="B135" s="277" t="s">
        <v>59</v>
      </c>
      <c r="C135" s="269" t="s">
        <v>176</v>
      </c>
      <c r="D135" s="270">
        <v>45260</v>
      </c>
      <c r="E135" s="269">
        <v>1040.2</v>
      </c>
      <c r="F135" s="269">
        <v>1036.2833333333333</v>
      </c>
      <c r="G135" s="271">
        <v>1030.2666666666667</v>
      </c>
      <c r="H135" s="271">
        <v>1020.3333333333333</v>
      </c>
      <c r="I135" s="271">
        <v>1014.3166666666666</v>
      </c>
      <c r="J135" s="271">
        <v>1046.2166666666667</v>
      </c>
      <c r="K135" s="271">
        <v>1052.2333333333331</v>
      </c>
      <c r="L135" s="271">
        <v>1062.1666666666667</v>
      </c>
      <c r="M135" s="272">
        <v>1042.3</v>
      </c>
      <c r="N135" s="272">
        <v>1026.3499999999999</v>
      </c>
      <c r="O135" s="272">
        <v>9667700</v>
      </c>
      <c r="P135" s="273">
        <v>1.4693997502020424E-2</v>
      </c>
    </row>
    <row r="136" spans="1:16" ht="12.75" customHeight="1">
      <c r="A136" s="264">
        <v>126</v>
      </c>
      <c r="B136" s="277" t="s">
        <v>45</v>
      </c>
      <c r="C136" s="276" t="s">
        <v>177</v>
      </c>
      <c r="D136" s="270">
        <v>45260</v>
      </c>
      <c r="E136" s="269">
        <v>2947</v>
      </c>
      <c r="F136" s="269">
        <v>2940.6833333333329</v>
      </c>
      <c r="G136" s="271">
        <v>2881.3666666666659</v>
      </c>
      <c r="H136" s="271">
        <v>2815.7333333333331</v>
      </c>
      <c r="I136" s="271">
        <v>2756.4166666666661</v>
      </c>
      <c r="J136" s="271">
        <v>3006.3166666666657</v>
      </c>
      <c r="K136" s="271">
        <v>3065.6333333333323</v>
      </c>
      <c r="L136" s="271">
        <v>3131.2666666666655</v>
      </c>
      <c r="M136" s="272">
        <v>3000</v>
      </c>
      <c r="N136" s="272">
        <v>2875.05</v>
      </c>
      <c r="O136" s="272">
        <v>4007600</v>
      </c>
      <c r="P136" s="273">
        <v>-5.5435090034882624E-2</v>
      </c>
    </row>
    <row r="137" spans="1:16" ht="12.75" customHeight="1">
      <c r="A137" s="264">
        <v>127</v>
      </c>
      <c r="B137" s="277" t="s">
        <v>43</v>
      </c>
      <c r="C137" s="276" t="s">
        <v>178</v>
      </c>
      <c r="D137" s="270">
        <v>45260</v>
      </c>
      <c r="E137" s="269">
        <v>1610.3</v>
      </c>
      <c r="F137" s="269">
        <v>1603.3500000000001</v>
      </c>
      <c r="G137" s="271">
        <v>1588.7000000000003</v>
      </c>
      <c r="H137" s="271">
        <v>1567.1000000000001</v>
      </c>
      <c r="I137" s="271">
        <v>1552.4500000000003</v>
      </c>
      <c r="J137" s="271">
        <v>1624.9500000000003</v>
      </c>
      <c r="K137" s="271">
        <v>1639.6000000000004</v>
      </c>
      <c r="L137" s="271">
        <v>1661.2000000000003</v>
      </c>
      <c r="M137" s="272">
        <v>1618</v>
      </c>
      <c r="N137" s="272">
        <v>1581.75</v>
      </c>
      <c r="O137" s="272">
        <v>1657600</v>
      </c>
      <c r="P137" s="273">
        <v>3.1872509960159362E-2</v>
      </c>
    </row>
    <row r="138" spans="1:16" ht="12.75" customHeight="1">
      <c r="A138" s="264">
        <v>128</v>
      </c>
      <c r="B138" s="277" t="s">
        <v>68</v>
      </c>
      <c r="C138" s="269" t="s">
        <v>179</v>
      </c>
      <c r="D138" s="270">
        <v>45260</v>
      </c>
      <c r="E138" s="269">
        <v>929.1</v>
      </c>
      <c r="F138" s="269">
        <v>930.05000000000007</v>
      </c>
      <c r="G138" s="271">
        <v>912.25000000000011</v>
      </c>
      <c r="H138" s="271">
        <v>895.40000000000009</v>
      </c>
      <c r="I138" s="271">
        <v>877.60000000000014</v>
      </c>
      <c r="J138" s="271">
        <v>946.90000000000009</v>
      </c>
      <c r="K138" s="271">
        <v>964.7</v>
      </c>
      <c r="L138" s="271">
        <v>981.55000000000007</v>
      </c>
      <c r="M138" s="272">
        <v>947.85</v>
      </c>
      <c r="N138" s="272">
        <v>913.2</v>
      </c>
      <c r="O138" s="272">
        <v>6786400</v>
      </c>
      <c r="P138" s="273">
        <v>-2.8738264254637051E-2</v>
      </c>
    </row>
    <row r="139" spans="1:16" ht="12.75" customHeight="1">
      <c r="A139" s="264">
        <v>129</v>
      </c>
      <c r="B139" s="277" t="s">
        <v>84</v>
      </c>
      <c r="C139" s="269" t="s">
        <v>180</v>
      </c>
      <c r="D139" s="270">
        <v>45260</v>
      </c>
      <c r="E139" s="269">
        <v>1054.2</v>
      </c>
      <c r="F139" s="269">
        <v>1056.6666666666667</v>
      </c>
      <c r="G139" s="271">
        <v>1040.6833333333334</v>
      </c>
      <c r="H139" s="271">
        <v>1027.1666666666667</v>
      </c>
      <c r="I139" s="271">
        <v>1011.1833333333334</v>
      </c>
      <c r="J139" s="271">
        <v>1070.1833333333334</v>
      </c>
      <c r="K139" s="271">
        <v>1086.1666666666665</v>
      </c>
      <c r="L139" s="271">
        <v>1099.6833333333334</v>
      </c>
      <c r="M139" s="272">
        <v>1072.6500000000001</v>
      </c>
      <c r="N139" s="272">
        <v>1043.1500000000001</v>
      </c>
      <c r="O139" s="272">
        <v>2061600</v>
      </c>
      <c r="P139" s="273">
        <v>8.4595959595959599E-2</v>
      </c>
    </row>
    <row r="140" spans="1:16" ht="12.75" customHeight="1">
      <c r="A140" s="264">
        <v>130</v>
      </c>
      <c r="B140" s="277" t="s">
        <v>56</v>
      </c>
      <c r="C140" s="274" t="s">
        <v>181</v>
      </c>
      <c r="D140" s="270">
        <v>45260</v>
      </c>
      <c r="E140" s="269">
        <v>91.35</v>
      </c>
      <c r="F140" s="269">
        <v>91.183333333333337</v>
      </c>
      <c r="G140" s="271">
        <v>90.666666666666671</v>
      </c>
      <c r="H140" s="271">
        <v>89.983333333333334</v>
      </c>
      <c r="I140" s="271">
        <v>89.466666666666669</v>
      </c>
      <c r="J140" s="271">
        <v>91.866666666666674</v>
      </c>
      <c r="K140" s="271">
        <v>92.383333333333326</v>
      </c>
      <c r="L140" s="271">
        <v>93.066666666666677</v>
      </c>
      <c r="M140" s="272">
        <v>91.7</v>
      </c>
      <c r="N140" s="272">
        <v>90.5</v>
      </c>
      <c r="O140" s="272">
        <v>76410200</v>
      </c>
      <c r="P140" s="273">
        <v>-2.5887038377986966E-2</v>
      </c>
    </row>
    <row r="141" spans="1:16" ht="12.75" customHeight="1">
      <c r="A141" s="264">
        <v>131</v>
      </c>
      <c r="B141" s="277" t="s">
        <v>87</v>
      </c>
      <c r="C141" s="269" t="s">
        <v>182</v>
      </c>
      <c r="D141" s="270">
        <v>45260</v>
      </c>
      <c r="E141" s="269">
        <v>2369.85</v>
      </c>
      <c r="F141" s="269">
        <v>2341.5666666666666</v>
      </c>
      <c r="G141" s="271">
        <v>2287.2833333333333</v>
      </c>
      <c r="H141" s="271">
        <v>2204.7166666666667</v>
      </c>
      <c r="I141" s="271">
        <v>2150.4333333333334</v>
      </c>
      <c r="J141" s="271">
        <v>2424.1333333333332</v>
      </c>
      <c r="K141" s="271">
        <v>2478.4166666666661</v>
      </c>
      <c r="L141" s="271">
        <v>2560.9833333333331</v>
      </c>
      <c r="M141" s="272">
        <v>2395.85</v>
      </c>
      <c r="N141" s="272">
        <v>2259</v>
      </c>
      <c r="O141" s="272">
        <v>2332825</v>
      </c>
      <c r="P141" s="273">
        <v>-6.4925044091710765E-2</v>
      </c>
    </row>
    <row r="142" spans="1:16" ht="12.75" customHeight="1">
      <c r="A142" s="264">
        <v>132</v>
      </c>
      <c r="B142" s="277" t="s">
        <v>56</v>
      </c>
      <c r="C142" s="269" t="s">
        <v>183</v>
      </c>
      <c r="D142" s="270">
        <v>45260</v>
      </c>
      <c r="E142" s="269">
        <v>110711.9</v>
      </c>
      <c r="F142" s="269">
        <v>110330.95</v>
      </c>
      <c r="G142" s="271">
        <v>109682.7</v>
      </c>
      <c r="H142" s="271">
        <v>108653.5</v>
      </c>
      <c r="I142" s="271">
        <v>108005.25</v>
      </c>
      <c r="J142" s="271">
        <v>111360.15</v>
      </c>
      <c r="K142" s="271">
        <v>112008.4</v>
      </c>
      <c r="L142" s="271">
        <v>113037.59999999999</v>
      </c>
      <c r="M142" s="272">
        <v>110979.2</v>
      </c>
      <c r="N142" s="272">
        <v>109301.75</v>
      </c>
      <c r="O142" s="272">
        <v>40120</v>
      </c>
      <c r="P142" s="273">
        <v>-4.7134706028280826E-3</v>
      </c>
    </row>
    <row r="143" spans="1:16" ht="12.75" customHeight="1">
      <c r="A143" s="264">
        <v>133</v>
      </c>
      <c r="B143" s="277" t="s">
        <v>68</v>
      </c>
      <c r="C143" s="269" t="s">
        <v>184</v>
      </c>
      <c r="D143" s="270">
        <v>45260</v>
      </c>
      <c r="E143" s="269">
        <v>1328.9</v>
      </c>
      <c r="F143" s="269">
        <v>1321.8833333333334</v>
      </c>
      <c r="G143" s="271">
        <v>1309.0166666666669</v>
      </c>
      <c r="H143" s="271">
        <v>1289.1333333333334</v>
      </c>
      <c r="I143" s="271">
        <v>1276.2666666666669</v>
      </c>
      <c r="J143" s="271">
        <v>1341.7666666666669</v>
      </c>
      <c r="K143" s="271">
        <v>1354.6333333333332</v>
      </c>
      <c r="L143" s="271">
        <v>1374.5166666666669</v>
      </c>
      <c r="M143" s="272">
        <v>1334.75</v>
      </c>
      <c r="N143" s="272">
        <v>1302</v>
      </c>
      <c r="O143" s="272">
        <v>6590650</v>
      </c>
      <c r="P143" s="273">
        <v>-2.8293251227427809E-3</v>
      </c>
    </row>
    <row r="144" spans="1:16" ht="12.75" customHeight="1">
      <c r="A144" s="264">
        <v>134</v>
      </c>
      <c r="B144" s="277" t="s">
        <v>132</v>
      </c>
      <c r="C144" s="269" t="s">
        <v>185</v>
      </c>
      <c r="D144" s="270">
        <v>45260</v>
      </c>
      <c r="E144" s="269">
        <v>92.85</v>
      </c>
      <c r="F144" s="269">
        <v>92.8</v>
      </c>
      <c r="G144" s="271">
        <v>92.05</v>
      </c>
      <c r="H144" s="271">
        <v>91.25</v>
      </c>
      <c r="I144" s="271">
        <v>90.5</v>
      </c>
      <c r="J144" s="271">
        <v>93.6</v>
      </c>
      <c r="K144" s="271">
        <v>94.35</v>
      </c>
      <c r="L144" s="271">
        <v>95.149999999999991</v>
      </c>
      <c r="M144" s="272">
        <v>93.55</v>
      </c>
      <c r="N144" s="272">
        <v>92</v>
      </c>
      <c r="O144" s="272">
        <v>70485000</v>
      </c>
      <c r="P144" s="273">
        <v>4.3526537863646457E-2</v>
      </c>
    </row>
    <row r="145" spans="1:16" ht="12.75" customHeight="1">
      <c r="A145" s="264">
        <v>135</v>
      </c>
      <c r="B145" s="277" t="s">
        <v>45</v>
      </c>
      <c r="C145" s="269" t="s">
        <v>186</v>
      </c>
      <c r="D145" s="270">
        <v>45260</v>
      </c>
      <c r="E145" s="269">
        <v>4765.75</v>
      </c>
      <c r="F145" s="269">
        <v>4738.2</v>
      </c>
      <c r="G145" s="271">
        <v>4687.5499999999993</v>
      </c>
      <c r="H145" s="271">
        <v>4609.3499999999995</v>
      </c>
      <c r="I145" s="271">
        <v>4558.6999999999989</v>
      </c>
      <c r="J145" s="271">
        <v>4816.3999999999996</v>
      </c>
      <c r="K145" s="271">
        <v>4867.0499999999993</v>
      </c>
      <c r="L145" s="271">
        <v>4945.25</v>
      </c>
      <c r="M145" s="272">
        <v>4788.8500000000004</v>
      </c>
      <c r="N145" s="272">
        <v>4660</v>
      </c>
      <c r="O145" s="272">
        <v>1534500</v>
      </c>
      <c r="P145" s="273">
        <v>-1.5209857527916827E-2</v>
      </c>
    </row>
    <row r="146" spans="1:16" ht="12.75" customHeight="1">
      <c r="A146" s="264">
        <v>136</v>
      </c>
      <c r="B146" s="277" t="s">
        <v>39</v>
      </c>
      <c r="C146" s="269" t="s">
        <v>187</v>
      </c>
      <c r="D146" s="270">
        <v>45260</v>
      </c>
      <c r="E146" s="269">
        <v>3664.2</v>
      </c>
      <c r="F146" s="269">
        <v>3664.1833333333329</v>
      </c>
      <c r="G146" s="271">
        <v>3644.516666666666</v>
      </c>
      <c r="H146" s="271">
        <v>3624.833333333333</v>
      </c>
      <c r="I146" s="271">
        <v>3605.1666666666661</v>
      </c>
      <c r="J146" s="271">
        <v>3683.8666666666659</v>
      </c>
      <c r="K146" s="271">
        <v>3703.5333333333328</v>
      </c>
      <c r="L146" s="271">
        <v>3723.2166666666658</v>
      </c>
      <c r="M146" s="272">
        <v>3683.85</v>
      </c>
      <c r="N146" s="272">
        <v>3644.5</v>
      </c>
      <c r="O146" s="272">
        <v>962550</v>
      </c>
      <c r="P146" s="273">
        <v>-1.1552680221811461E-2</v>
      </c>
    </row>
    <row r="147" spans="1:16" ht="12.75" customHeight="1">
      <c r="A147" s="264">
        <v>137</v>
      </c>
      <c r="B147" s="277" t="s">
        <v>59</v>
      </c>
      <c r="C147" s="269" t="s">
        <v>188</v>
      </c>
      <c r="D147" s="270">
        <v>45260</v>
      </c>
      <c r="E147" s="269">
        <v>24171.200000000001</v>
      </c>
      <c r="F147" s="269">
        <v>24213.683333333334</v>
      </c>
      <c r="G147" s="271">
        <v>24081.966666666667</v>
      </c>
      <c r="H147" s="271">
        <v>23992.733333333334</v>
      </c>
      <c r="I147" s="271">
        <v>23861.016666666666</v>
      </c>
      <c r="J147" s="271">
        <v>24302.916666666668</v>
      </c>
      <c r="K147" s="271">
        <v>24434.633333333335</v>
      </c>
      <c r="L147" s="271">
        <v>24523.866666666669</v>
      </c>
      <c r="M147" s="272">
        <v>24345.4</v>
      </c>
      <c r="N147" s="272">
        <v>24124.45</v>
      </c>
      <c r="O147" s="272">
        <v>344720</v>
      </c>
      <c r="P147" s="273">
        <v>1.6513328615239443E-2</v>
      </c>
    </row>
    <row r="148" spans="1:16" ht="12.75" customHeight="1">
      <c r="A148" s="264">
        <v>138</v>
      </c>
      <c r="B148" s="277" t="s">
        <v>132</v>
      </c>
      <c r="C148" s="269" t="s">
        <v>189</v>
      </c>
      <c r="D148" s="270">
        <v>45260</v>
      </c>
      <c r="E148" s="269">
        <v>169.35</v>
      </c>
      <c r="F148" s="269">
        <v>169.93333333333331</v>
      </c>
      <c r="G148" s="271">
        <v>167.66666666666663</v>
      </c>
      <c r="H148" s="271">
        <v>165.98333333333332</v>
      </c>
      <c r="I148" s="271">
        <v>163.71666666666664</v>
      </c>
      <c r="J148" s="271">
        <v>171.61666666666662</v>
      </c>
      <c r="K148" s="271">
        <v>173.88333333333333</v>
      </c>
      <c r="L148" s="271">
        <v>175.56666666666661</v>
      </c>
      <c r="M148" s="272">
        <v>172.2</v>
      </c>
      <c r="N148" s="272">
        <v>168.25</v>
      </c>
      <c r="O148" s="272">
        <v>99126000</v>
      </c>
      <c r="P148" s="273">
        <v>1.7835689862304778E-2</v>
      </c>
    </row>
    <row r="149" spans="1:16" ht="12.75" customHeight="1">
      <c r="A149" s="264">
        <v>139</v>
      </c>
      <c r="B149" s="277" t="s">
        <v>190</v>
      </c>
      <c r="C149" s="269" t="s">
        <v>191</v>
      </c>
      <c r="D149" s="270">
        <v>45260</v>
      </c>
      <c r="E149" s="269">
        <v>252.75</v>
      </c>
      <c r="F149" s="269">
        <v>251.81666666666669</v>
      </c>
      <c r="G149" s="271">
        <v>249.23333333333338</v>
      </c>
      <c r="H149" s="271">
        <v>245.7166666666667</v>
      </c>
      <c r="I149" s="271">
        <v>243.13333333333338</v>
      </c>
      <c r="J149" s="271">
        <v>255.33333333333337</v>
      </c>
      <c r="K149" s="271">
        <v>257.91666666666669</v>
      </c>
      <c r="L149" s="271">
        <v>261.43333333333339</v>
      </c>
      <c r="M149" s="272">
        <v>254.4</v>
      </c>
      <c r="N149" s="272">
        <v>248.3</v>
      </c>
      <c r="O149" s="272">
        <v>93696000</v>
      </c>
      <c r="P149" s="273">
        <v>3.1303658697662134E-2</v>
      </c>
    </row>
    <row r="150" spans="1:16" ht="12.75" customHeight="1">
      <c r="A150" s="264">
        <v>140</v>
      </c>
      <c r="B150" s="277" t="s">
        <v>108</v>
      </c>
      <c r="C150" s="274" t="s">
        <v>192</v>
      </c>
      <c r="D150" s="270">
        <v>45260</v>
      </c>
      <c r="E150" s="269">
        <v>1334.05</v>
      </c>
      <c r="F150" s="269">
        <v>1324.7833333333333</v>
      </c>
      <c r="G150" s="271">
        <v>1304.7666666666667</v>
      </c>
      <c r="H150" s="271">
        <v>1275.4833333333333</v>
      </c>
      <c r="I150" s="271">
        <v>1255.4666666666667</v>
      </c>
      <c r="J150" s="271">
        <v>1354.0666666666666</v>
      </c>
      <c r="K150" s="271">
        <v>1374.083333333333</v>
      </c>
      <c r="L150" s="271">
        <v>1403.3666666666666</v>
      </c>
      <c r="M150" s="272">
        <v>1344.8</v>
      </c>
      <c r="N150" s="272">
        <v>1295.5</v>
      </c>
      <c r="O150" s="272">
        <v>7805000</v>
      </c>
      <c r="P150" s="273">
        <v>-6.2867708858631702E-2</v>
      </c>
    </row>
    <row r="151" spans="1:16" ht="12.75" customHeight="1">
      <c r="A151" s="264">
        <v>141</v>
      </c>
      <c r="B151" s="277" t="s">
        <v>87</v>
      </c>
      <c r="C151" s="276" t="s">
        <v>193</v>
      </c>
      <c r="D151" s="270">
        <v>45260</v>
      </c>
      <c r="E151" s="269">
        <v>4155.05</v>
      </c>
      <c r="F151" s="269">
        <v>4116.5333333333338</v>
      </c>
      <c r="G151" s="271">
        <v>4064.2166666666672</v>
      </c>
      <c r="H151" s="271">
        <v>3973.3833333333332</v>
      </c>
      <c r="I151" s="271">
        <v>3921.0666666666666</v>
      </c>
      <c r="J151" s="271">
        <v>4207.3666666666677</v>
      </c>
      <c r="K151" s="271">
        <v>4259.6833333333352</v>
      </c>
      <c r="L151" s="271">
        <v>4350.5166666666682</v>
      </c>
      <c r="M151" s="272">
        <v>4168.8500000000004</v>
      </c>
      <c r="N151" s="272">
        <v>4025.7</v>
      </c>
      <c r="O151" s="272">
        <v>329000</v>
      </c>
      <c r="P151" s="273">
        <v>5.3811659192825115E-2</v>
      </c>
    </row>
    <row r="152" spans="1:16" ht="12.75" customHeight="1">
      <c r="A152" s="264">
        <v>142</v>
      </c>
      <c r="B152" s="277" t="s">
        <v>84</v>
      </c>
      <c r="C152" s="269" t="s">
        <v>194</v>
      </c>
      <c r="D152" s="270">
        <v>45260</v>
      </c>
      <c r="E152" s="269">
        <v>202.05</v>
      </c>
      <c r="F152" s="269">
        <v>202.53333333333333</v>
      </c>
      <c r="G152" s="271">
        <v>200.56666666666666</v>
      </c>
      <c r="H152" s="271">
        <v>199.08333333333334</v>
      </c>
      <c r="I152" s="271">
        <v>197.11666666666667</v>
      </c>
      <c r="J152" s="271">
        <v>204.01666666666665</v>
      </c>
      <c r="K152" s="271">
        <v>205.98333333333329</v>
      </c>
      <c r="L152" s="271">
        <v>207.46666666666664</v>
      </c>
      <c r="M152" s="272">
        <v>204.5</v>
      </c>
      <c r="N152" s="272">
        <v>201.05</v>
      </c>
      <c r="O152" s="272">
        <v>58431450</v>
      </c>
      <c r="P152" s="273">
        <v>0.1123570800351803</v>
      </c>
    </row>
    <row r="153" spans="1:16" ht="12.75" customHeight="1">
      <c r="A153" s="264">
        <v>143</v>
      </c>
      <c r="B153" s="277" t="s">
        <v>47</v>
      </c>
      <c r="C153" s="269" t="s">
        <v>195</v>
      </c>
      <c r="D153" s="270">
        <v>45260</v>
      </c>
      <c r="E153" s="269">
        <v>37440</v>
      </c>
      <c r="F153" s="269">
        <v>37297.449999999997</v>
      </c>
      <c r="G153" s="271">
        <v>37074.999999999993</v>
      </c>
      <c r="H153" s="271">
        <v>36709.999999999993</v>
      </c>
      <c r="I153" s="271">
        <v>36487.549999999988</v>
      </c>
      <c r="J153" s="271">
        <v>37662.449999999997</v>
      </c>
      <c r="K153" s="271">
        <v>37884.900000000009</v>
      </c>
      <c r="L153" s="271">
        <v>38249.9</v>
      </c>
      <c r="M153" s="272">
        <v>37519.9</v>
      </c>
      <c r="N153" s="272">
        <v>36932.449999999997</v>
      </c>
      <c r="O153" s="272">
        <v>134400</v>
      </c>
      <c r="P153" s="273">
        <v>-3.0093093743234465E-2</v>
      </c>
    </row>
    <row r="154" spans="1:16" ht="12.75" customHeight="1">
      <c r="A154" s="264">
        <v>144</v>
      </c>
      <c r="B154" s="277" t="s">
        <v>43</v>
      </c>
      <c r="C154" s="269" t="s">
        <v>196</v>
      </c>
      <c r="D154" s="270">
        <v>45260</v>
      </c>
      <c r="E154" s="269">
        <v>969.4</v>
      </c>
      <c r="F154" s="269">
        <v>970.30000000000007</v>
      </c>
      <c r="G154" s="271">
        <v>960.75000000000011</v>
      </c>
      <c r="H154" s="271">
        <v>952.1</v>
      </c>
      <c r="I154" s="271">
        <v>942.55000000000007</v>
      </c>
      <c r="J154" s="271">
        <v>978.95000000000016</v>
      </c>
      <c r="K154" s="271">
        <v>988.50000000000011</v>
      </c>
      <c r="L154" s="271">
        <v>997.1500000000002</v>
      </c>
      <c r="M154" s="272">
        <v>979.85</v>
      </c>
      <c r="N154" s="272">
        <v>961.65</v>
      </c>
      <c r="O154" s="272">
        <v>10044000</v>
      </c>
      <c r="P154" s="273">
        <v>-3.2747841619529621E-3</v>
      </c>
    </row>
    <row r="155" spans="1:16" ht="12.75" customHeight="1">
      <c r="A155" s="264">
        <v>145</v>
      </c>
      <c r="B155" s="277" t="s">
        <v>87</v>
      </c>
      <c r="C155" s="274" t="s">
        <v>197</v>
      </c>
      <c r="D155" s="270">
        <v>45260</v>
      </c>
      <c r="E155" s="269">
        <v>6355.35</v>
      </c>
      <c r="F155" s="269">
        <v>6317.45</v>
      </c>
      <c r="G155" s="271">
        <v>6259.9</v>
      </c>
      <c r="H155" s="271">
        <v>6164.45</v>
      </c>
      <c r="I155" s="271">
        <v>6106.9</v>
      </c>
      <c r="J155" s="271">
        <v>6412.9</v>
      </c>
      <c r="K155" s="271">
        <v>6470.4500000000007</v>
      </c>
      <c r="L155" s="271">
        <v>6565.9</v>
      </c>
      <c r="M155" s="272">
        <v>6375</v>
      </c>
      <c r="N155" s="272">
        <v>6222</v>
      </c>
      <c r="O155" s="272">
        <v>1586625</v>
      </c>
      <c r="P155" s="273">
        <v>-2.3014162561576356E-2</v>
      </c>
    </row>
    <row r="156" spans="1:16" ht="12.75" customHeight="1">
      <c r="A156" s="264">
        <v>146</v>
      </c>
      <c r="B156" s="277" t="s">
        <v>84</v>
      </c>
      <c r="C156" s="269" t="s">
        <v>198</v>
      </c>
      <c r="D156" s="270">
        <v>45260</v>
      </c>
      <c r="E156" s="269">
        <v>198.1</v>
      </c>
      <c r="F156" s="269">
        <v>198.35</v>
      </c>
      <c r="G156" s="271">
        <v>197.39999999999998</v>
      </c>
      <c r="H156" s="271">
        <v>196.7</v>
      </c>
      <c r="I156" s="271">
        <v>195.74999999999997</v>
      </c>
      <c r="J156" s="271">
        <v>199.04999999999998</v>
      </c>
      <c r="K156" s="271">
        <v>199.99999999999997</v>
      </c>
      <c r="L156" s="271">
        <v>200.7</v>
      </c>
      <c r="M156" s="272">
        <v>199.3</v>
      </c>
      <c r="N156" s="272">
        <v>197.65</v>
      </c>
      <c r="O156" s="272">
        <v>44187000</v>
      </c>
      <c r="P156" s="273">
        <v>1.9943217228723772E-2</v>
      </c>
    </row>
    <row r="157" spans="1:16" ht="12.75" customHeight="1">
      <c r="A157" s="264">
        <v>147</v>
      </c>
      <c r="B157" s="277" t="s">
        <v>68</v>
      </c>
      <c r="C157" s="269" t="s">
        <v>199</v>
      </c>
      <c r="D157" s="270">
        <v>45260</v>
      </c>
      <c r="E157" s="269">
        <v>307</v>
      </c>
      <c r="F157" s="269">
        <v>307</v>
      </c>
      <c r="G157" s="271">
        <v>302.60000000000002</v>
      </c>
      <c r="H157" s="271">
        <v>298.20000000000005</v>
      </c>
      <c r="I157" s="271">
        <v>293.80000000000007</v>
      </c>
      <c r="J157" s="271">
        <v>311.39999999999998</v>
      </c>
      <c r="K157" s="271">
        <v>315.79999999999995</v>
      </c>
      <c r="L157" s="271">
        <v>320.19999999999993</v>
      </c>
      <c r="M157" s="272">
        <v>311.39999999999998</v>
      </c>
      <c r="N157" s="272">
        <v>302.60000000000002</v>
      </c>
      <c r="O157" s="272">
        <v>64057625</v>
      </c>
      <c r="P157" s="273">
        <v>-7.6239644615199902E-3</v>
      </c>
    </row>
    <row r="158" spans="1:16" ht="12.75" customHeight="1">
      <c r="A158" s="264">
        <v>148</v>
      </c>
      <c r="B158" s="277" t="s">
        <v>59</v>
      </c>
      <c r="C158" s="269" t="s">
        <v>200</v>
      </c>
      <c r="D158" s="270">
        <v>45260</v>
      </c>
      <c r="E158" s="269">
        <v>2467.1</v>
      </c>
      <c r="F158" s="269">
        <v>2466.2333333333331</v>
      </c>
      <c r="G158" s="271">
        <v>2456.3666666666663</v>
      </c>
      <c r="H158" s="271">
        <v>2445.6333333333332</v>
      </c>
      <c r="I158" s="271">
        <v>2435.7666666666664</v>
      </c>
      <c r="J158" s="271">
        <v>2476.9666666666662</v>
      </c>
      <c r="K158" s="271">
        <v>2486.833333333333</v>
      </c>
      <c r="L158" s="271">
        <v>2497.5666666666662</v>
      </c>
      <c r="M158" s="272">
        <v>2476.1</v>
      </c>
      <c r="N158" s="272">
        <v>2455.5</v>
      </c>
      <c r="O158" s="272">
        <v>2621750</v>
      </c>
      <c r="P158" s="273">
        <v>-1.3332063612989239E-3</v>
      </c>
    </row>
    <row r="159" spans="1:16" ht="12.75" customHeight="1">
      <c r="A159" s="264">
        <v>149</v>
      </c>
      <c r="B159" s="277" t="s">
        <v>39</v>
      </c>
      <c r="C159" s="269" t="s">
        <v>201</v>
      </c>
      <c r="D159" s="270">
        <v>45260</v>
      </c>
      <c r="E159" s="269">
        <v>3696.35</v>
      </c>
      <c r="F159" s="269">
        <v>3703.0833333333335</v>
      </c>
      <c r="G159" s="271">
        <v>3670.5666666666671</v>
      </c>
      <c r="H159" s="271">
        <v>3644.7833333333338</v>
      </c>
      <c r="I159" s="271">
        <v>3612.2666666666673</v>
      </c>
      <c r="J159" s="271">
        <v>3728.8666666666668</v>
      </c>
      <c r="K159" s="271">
        <v>3761.3833333333332</v>
      </c>
      <c r="L159" s="271">
        <v>3787.1666666666665</v>
      </c>
      <c r="M159" s="272">
        <v>3735.6</v>
      </c>
      <c r="N159" s="272">
        <v>3677.3</v>
      </c>
      <c r="O159" s="272">
        <v>2232250</v>
      </c>
      <c r="P159" s="273">
        <v>4.8390726986270536E-3</v>
      </c>
    </row>
    <row r="160" spans="1:16" ht="12.75" customHeight="1">
      <c r="A160" s="264">
        <v>150</v>
      </c>
      <c r="B160" s="277" t="s">
        <v>63</v>
      </c>
      <c r="C160" s="269" t="s">
        <v>202</v>
      </c>
      <c r="D160" s="270">
        <v>45260</v>
      </c>
      <c r="E160" s="269">
        <v>79.7</v>
      </c>
      <c r="F160" s="269">
        <v>79.8</v>
      </c>
      <c r="G160" s="271">
        <v>79.149999999999991</v>
      </c>
      <c r="H160" s="271">
        <v>78.599999999999994</v>
      </c>
      <c r="I160" s="271">
        <v>77.949999999999989</v>
      </c>
      <c r="J160" s="271">
        <v>80.349999999999994</v>
      </c>
      <c r="K160" s="271">
        <v>81</v>
      </c>
      <c r="L160" s="271">
        <v>81.55</v>
      </c>
      <c r="M160" s="272">
        <v>80.45</v>
      </c>
      <c r="N160" s="272">
        <v>79.25</v>
      </c>
      <c r="O160" s="272">
        <v>301144000</v>
      </c>
      <c r="P160" s="273">
        <v>2.5024507134299098E-2</v>
      </c>
    </row>
    <row r="161" spans="1:16" ht="12.75" customHeight="1">
      <c r="A161" s="264">
        <v>151</v>
      </c>
      <c r="B161" s="277" t="s">
        <v>45</v>
      </c>
      <c r="C161" s="276" t="s">
        <v>203</v>
      </c>
      <c r="D161" s="270">
        <v>45260</v>
      </c>
      <c r="E161" s="269">
        <v>5263.25</v>
      </c>
      <c r="F161" s="269">
        <v>5217.0166666666664</v>
      </c>
      <c r="G161" s="271">
        <v>5150.0333333333328</v>
      </c>
      <c r="H161" s="271">
        <v>5036.8166666666666</v>
      </c>
      <c r="I161" s="271">
        <v>4969.833333333333</v>
      </c>
      <c r="J161" s="271">
        <v>5330.2333333333327</v>
      </c>
      <c r="K161" s="271">
        <v>5397.2166666666662</v>
      </c>
      <c r="L161" s="271">
        <v>5510.4333333333325</v>
      </c>
      <c r="M161" s="272">
        <v>5284</v>
      </c>
      <c r="N161" s="272">
        <v>5103.8</v>
      </c>
      <c r="O161" s="272">
        <v>2844200</v>
      </c>
      <c r="P161" s="273">
        <v>-1.3697680063806915E-2</v>
      </c>
    </row>
    <row r="162" spans="1:16" ht="12.75" customHeight="1">
      <c r="A162" s="264">
        <v>152</v>
      </c>
      <c r="B162" s="277" t="s">
        <v>190</v>
      </c>
      <c r="C162" s="269" t="s">
        <v>204</v>
      </c>
      <c r="D162" s="270">
        <v>45260</v>
      </c>
      <c r="E162" s="269">
        <v>208.05</v>
      </c>
      <c r="F162" s="269">
        <v>208.03333333333333</v>
      </c>
      <c r="G162" s="271">
        <v>206.36666666666667</v>
      </c>
      <c r="H162" s="271">
        <v>204.68333333333334</v>
      </c>
      <c r="I162" s="271">
        <v>203.01666666666668</v>
      </c>
      <c r="J162" s="271">
        <v>209.71666666666667</v>
      </c>
      <c r="K162" s="271">
        <v>211.38333333333335</v>
      </c>
      <c r="L162" s="271">
        <v>213.06666666666666</v>
      </c>
      <c r="M162" s="272">
        <v>209.7</v>
      </c>
      <c r="N162" s="272">
        <v>206.35</v>
      </c>
      <c r="O162" s="272">
        <v>62485200</v>
      </c>
      <c r="P162" s="273">
        <v>4.0712315625374744E-2</v>
      </c>
    </row>
    <row r="163" spans="1:16" ht="12.75" customHeight="1">
      <c r="A163" s="264">
        <v>153</v>
      </c>
      <c r="B163" s="277" t="s">
        <v>205</v>
      </c>
      <c r="C163" s="269" t="s">
        <v>206</v>
      </c>
      <c r="D163" s="270">
        <v>45260</v>
      </c>
      <c r="E163" s="269">
        <v>1662.65</v>
      </c>
      <c r="F163" s="269">
        <v>1658.0833333333333</v>
      </c>
      <c r="G163" s="271">
        <v>1647.1666666666665</v>
      </c>
      <c r="H163" s="271">
        <v>1631.6833333333332</v>
      </c>
      <c r="I163" s="271">
        <v>1620.7666666666664</v>
      </c>
      <c r="J163" s="271">
        <v>1673.5666666666666</v>
      </c>
      <c r="K163" s="271">
        <v>1684.4833333333331</v>
      </c>
      <c r="L163" s="271">
        <v>1699.9666666666667</v>
      </c>
      <c r="M163" s="272">
        <v>1669</v>
      </c>
      <c r="N163" s="272">
        <v>1642.6</v>
      </c>
      <c r="O163" s="272">
        <v>5979644</v>
      </c>
      <c r="P163" s="273">
        <v>-1.5017430946634486E-2</v>
      </c>
    </row>
    <row r="164" spans="1:16" ht="12.75" customHeight="1">
      <c r="A164" s="264">
        <v>154</v>
      </c>
      <c r="B164" s="277" t="s">
        <v>49</v>
      </c>
      <c r="C164" s="269" t="s">
        <v>208</v>
      </c>
      <c r="D164" s="270">
        <v>45260</v>
      </c>
      <c r="E164" s="269">
        <v>1003.8</v>
      </c>
      <c r="F164" s="269">
        <v>997.4666666666667</v>
      </c>
      <c r="G164" s="271">
        <v>987.93333333333339</v>
      </c>
      <c r="H164" s="271">
        <v>972.06666666666672</v>
      </c>
      <c r="I164" s="271">
        <v>962.53333333333342</v>
      </c>
      <c r="J164" s="271">
        <v>1013.3333333333334</v>
      </c>
      <c r="K164" s="271">
        <v>1022.8666666666667</v>
      </c>
      <c r="L164" s="271">
        <v>1038.7333333333333</v>
      </c>
      <c r="M164" s="272">
        <v>1007</v>
      </c>
      <c r="N164" s="272">
        <v>981.6</v>
      </c>
      <c r="O164" s="272">
        <v>3690700</v>
      </c>
      <c r="P164" s="273">
        <v>-5.4030501089324619E-2</v>
      </c>
    </row>
    <row r="165" spans="1:16" ht="12.75" customHeight="1">
      <c r="A165" s="264">
        <v>155</v>
      </c>
      <c r="B165" s="277" t="s">
        <v>63</v>
      </c>
      <c r="C165" s="269" t="s">
        <v>209</v>
      </c>
      <c r="D165" s="270">
        <v>45260</v>
      </c>
      <c r="E165" s="269">
        <v>255.05</v>
      </c>
      <c r="F165" s="269">
        <v>255.31666666666663</v>
      </c>
      <c r="G165" s="271">
        <v>251.88333333333327</v>
      </c>
      <c r="H165" s="271">
        <v>248.71666666666664</v>
      </c>
      <c r="I165" s="271">
        <v>245.28333333333327</v>
      </c>
      <c r="J165" s="271">
        <v>258.48333333333323</v>
      </c>
      <c r="K165" s="271">
        <v>261.91666666666663</v>
      </c>
      <c r="L165" s="271">
        <v>265.08333333333326</v>
      </c>
      <c r="M165" s="272">
        <v>258.75</v>
      </c>
      <c r="N165" s="272">
        <v>252.15</v>
      </c>
      <c r="O165" s="272">
        <v>44750000</v>
      </c>
      <c r="P165" s="273">
        <v>-3.6857680925477539E-2</v>
      </c>
    </row>
    <row r="166" spans="1:16" ht="12.75" customHeight="1">
      <c r="A166" s="264">
        <v>156</v>
      </c>
      <c r="B166" s="277" t="s">
        <v>190</v>
      </c>
      <c r="C166" s="269" t="s">
        <v>210</v>
      </c>
      <c r="D166" s="270">
        <v>45260</v>
      </c>
      <c r="E166" s="269">
        <v>331.65</v>
      </c>
      <c r="F166" s="269">
        <v>332.95</v>
      </c>
      <c r="G166" s="271">
        <v>328.4</v>
      </c>
      <c r="H166" s="271">
        <v>325.14999999999998</v>
      </c>
      <c r="I166" s="271">
        <v>320.59999999999997</v>
      </c>
      <c r="J166" s="271">
        <v>336.2</v>
      </c>
      <c r="K166" s="271">
        <v>340.75000000000006</v>
      </c>
      <c r="L166" s="271">
        <v>344</v>
      </c>
      <c r="M166" s="272">
        <v>337.5</v>
      </c>
      <c r="N166" s="272">
        <v>329.7</v>
      </c>
      <c r="O166" s="272">
        <v>52922000</v>
      </c>
      <c r="P166" s="273">
        <v>-1.8363258643715685E-2</v>
      </c>
    </row>
    <row r="167" spans="1:16" ht="12.75" customHeight="1">
      <c r="A167" s="264">
        <v>157</v>
      </c>
      <c r="B167" s="277" t="s">
        <v>84</v>
      </c>
      <c r="C167" s="269" t="s">
        <v>211</v>
      </c>
      <c r="D167" s="270">
        <v>45260</v>
      </c>
      <c r="E167" s="269">
        <v>2365.15</v>
      </c>
      <c r="F167" s="269">
        <v>2365.5333333333333</v>
      </c>
      <c r="G167" s="271">
        <v>2354.8166666666666</v>
      </c>
      <c r="H167" s="271">
        <v>2344.4833333333331</v>
      </c>
      <c r="I167" s="271">
        <v>2333.7666666666664</v>
      </c>
      <c r="J167" s="271">
        <v>2375.8666666666668</v>
      </c>
      <c r="K167" s="271">
        <v>2386.583333333333</v>
      </c>
      <c r="L167" s="271">
        <v>2396.916666666667</v>
      </c>
      <c r="M167" s="272">
        <v>2376.25</v>
      </c>
      <c r="N167" s="272">
        <v>2355.1999999999998</v>
      </c>
      <c r="O167" s="272">
        <v>44978750</v>
      </c>
      <c r="P167" s="273">
        <v>-1.313696451099775E-2</v>
      </c>
    </row>
    <row r="168" spans="1:16" ht="12.75" customHeight="1">
      <c r="A168" s="264">
        <v>158</v>
      </c>
      <c r="B168" s="277" t="s">
        <v>132</v>
      </c>
      <c r="C168" s="269" t="s">
        <v>212</v>
      </c>
      <c r="D168" s="270">
        <v>45260</v>
      </c>
      <c r="E168" s="269">
        <v>88.1</v>
      </c>
      <c r="F168" s="269">
        <v>88.3</v>
      </c>
      <c r="G168" s="271">
        <v>87.649999999999991</v>
      </c>
      <c r="H168" s="271">
        <v>87.199999999999989</v>
      </c>
      <c r="I168" s="271">
        <v>86.549999999999983</v>
      </c>
      <c r="J168" s="271">
        <v>88.75</v>
      </c>
      <c r="K168" s="271">
        <v>89.4</v>
      </c>
      <c r="L168" s="271">
        <v>89.850000000000009</v>
      </c>
      <c r="M168" s="272">
        <v>88.95</v>
      </c>
      <c r="N168" s="272">
        <v>87.85</v>
      </c>
      <c r="O168" s="272">
        <v>132792000</v>
      </c>
      <c r="P168" s="273">
        <v>-2.5193798449612403E-2</v>
      </c>
    </row>
    <row r="169" spans="1:16" ht="12.75" customHeight="1">
      <c r="A169" s="264">
        <v>159</v>
      </c>
      <c r="B169" s="277" t="s">
        <v>63</v>
      </c>
      <c r="C169" s="274" t="s">
        <v>213</v>
      </c>
      <c r="D169" s="270">
        <v>45260</v>
      </c>
      <c r="E169" s="269">
        <v>774.3</v>
      </c>
      <c r="F169" s="269">
        <v>772.16666666666663</v>
      </c>
      <c r="G169" s="271">
        <v>766.7833333333333</v>
      </c>
      <c r="H169" s="271">
        <v>759.26666666666665</v>
      </c>
      <c r="I169" s="271">
        <v>753.88333333333333</v>
      </c>
      <c r="J169" s="271">
        <v>779.68333333333328</v>
      </c>
      <c r="K169" s="271">
        <v>785.06666666666672</v>
      </c>
      <c r="L169" s="271">
        <v>792.58333333333326</v>
      </c>
      <c r="M169" s="272">
        <v>777.55</v>
      </c>
      <c r="N169" s="272">
        <v>764.65</v>
      </c>
      <c r="O169" s="272">
        <v>11028800</v>
      </c>
      <c r="P169" s="273">
        <v>7.3067368113400553E-3</v>
      </c>
    </row>
    <row r="170" spans="1:16" ht="12.75" customHeight="1">
      <c r="A170" s="264">
        <v>160</v>
      </c>
      <c r="B170" s="277" t="s">
        <v>68</v>
      </c>
      <c r="C170" s="269" t="s">
        <v>214</v>
      </c>
      <c r="D170" s="270">
        <v>45260</v>
      </c>
      <c r="E170" s="269">
        <v>1362.4</v>
      </c>
      <c r="F170" s="269">
        <v>1359.3166666666666</v>
      </c>
      <c r="G170" s="271">
        <v>1350.6333333333332</v>
      </c>
      <c r="H170" s="271">
        <v>1338.8666666666666</v>
      </c>
      <c r="I170" s="271">
        <v>1330.1833333333332</v>
      </c>
      <c r="J170" s="271">
        <v>1371.0833333333333</v>
      </c>
      <c r="K170" s="271">
        <v>1379.7666666666667</v>
      </c>
      <c r="L170" s="271">
        <v>1391.5333333333333</v>
      </c>
      <c r="M170" s="272">
        <v>1368</v>
      </c>
      <c r="N170" s="272">
        <v>1347.55</v>
      </c>
      <c r="O170" s="272">
        <v>6222750</v>
      </c>
      <c r="P170" s="273">
        <v>3.6995375578052742E-2</v>
      </c>
    </row>
    <row r="171" spans="1:16" ht="12.75" customHeight="1">
      <c r="A171" s="264">
        <v>161</v>
      </c>
      <c r="B171" s="277" t="s">
        <v>63</v>
      </c>
      <c r="C171" s="269" t="s">
        <v>215</v>
      </c>
      <c r="D171" s="270">
        <v>45260</v>
      </c>
      <c r="E171" s="269">
        <v>586.6</v>
      </c>
      <c r="F171" s="269">
        <v>587.1</v>
      </c>
      <c r="G171" s="271">
        <v>584.1</v>
      </c>
      <c r="H171" s="271">
        <v>581.6</v>
      </c>
      <c r="I171" s="271">
        <v>578.6</v>
      </c>
      <c r="J171" s="271">
        <v>589.6</v>
      </c>
      <c r="K171" s="271">
        <v>592.6</v>
      </c>
      <c r="L171" s="271">
        <v>595.1</v>
      </c>
      <c r="M171" s="272">
        <v>590.1</v>
      </c>
      <c r="N171" s="272">
        <v>584.6</v>
      </c>
      <c r="O171" s="272">
        <v>84507000</v>
      </c>
      <c r="P171" s="273">
        <v>-1.341412160268983E-2</v>
      </c>
    </row>
    <row r="172" spans="1:16" ht="12.75" customHeight="1">
      <c r="A172" s="264">
        <v>162</v>
      </c>
      <c r="B172" s="277" t="s">
        <v>49</v>
      </c>
      <c r="C172" s="269" t="s">
        <v>216</v>
      </c>
      <c r="D172" s="270">
        <v>45260</v>
      </c>
      <c r="E172" s="269">
        <v>26282.95</v>
      </c>
      <c r="F172" s="269">
        <v>26240.233333333334</v>
      </c>
      <c r="G172" s="271">
        <v>26092.716666666667</v>
      </c>
      <c r="H172" s="271">
        <v>25902.483333333334</v>
      </c>
      <c r="I172" s="271">
        <v>25754.966666666667</v>
      </c>
      <c r="J172" s="271">
        <v>26430.466666666667</v>
      </c>
      <c r="K172" s="271">
        <v>26577.983333333337</v>
      </c>
      <c r="L172" s="271">
        <v>26768.216666666667</v>
      </c>
      <c r="M172" s="272">
        <v>26387.75</v>
      </c>
      <c r="N172" s="272">
        <v>26050</v>
      </c>
      <c r="O172" s="272">
        <v>191900</v>
      </c>
      <c r="P172" s="273">
        <v>1.3065857199419295E-2</v>
      </c>
    </row>
    <row r="173" spans="1:16" ht="12.75" customHeight="1">
      <c r="A173" s="264">
        <v>163</v>
      </c>
      <c r="B173" s="277" t="s">
        <v>41</v>
      </c>
      <c r="C173" s="269" t="s">
        <v>217</v>
      </c>
      <c r="D173" s="270">
        <v>45260</v>
      </c>
      <c r="E173" s="269">
        <v>3533.6</v>
      </c>
      <c r="F173" s="269">
        <v>3520.6333333333332</v>
      </c>
      <c r="G173" s="271">
        <v>3487.9666666666662</v>
      </c>
      <c r="H173" s="271">
        <v>3442.333333333333</v>
      </c>
      <c r="I173" s="271">
        <v>3409.6666666666661</v>
      </c>
      <c r="J173" s="271">
        <v>3566.2666666666664</v>
      </c>
      <c r="K173" s="271">
        <v>3598.9333333333334</v>
      </c>
      <c r="L173" s="271">
        <v>3644.5666666666666</v>
      </c>
      <c r="M173" s="272">
        <v>3553.3</v>
      </c>
      <c r="N173" s="272">
        <v>3475</v>
      </c>
      <c r="O173" s="272">
        <v>2497925</v>
      </c>
      <c r="P173" s="273">
        <v>-8.1172294563378211E-2</v>
      </c>
    </row>
    <row r="174" spans="1:16" ht="12.75" customHeight="1">
      <c r="A174" s="264">
        <v>164</v>
      </c>
      <c r="B174" s="277" t="s">
        <v>47</v>
      </c>
      <c r="C174" s="269" t="s">
        <v>218</v>
      </c>
      <c r="D174" s="270">
        <v>45260</v>
      </c>
      <c r="E174" s="269">
        <v>2361</v>
      </c>
      <c r="F174" s="269">
        <v>2362.2666666666669</v>
      </c>
      <c r="G174" s="271">
        <v>2352.7333333333336</v>
      </c>
      <c r="H174" s="271">
        <v>2344.4666666666667</v>
      </c>
      <c r="I174" s="271">
        <v>2334.9333333333334</v>
      </c>
      <c r="J174" s="271">
        <v>2370.5333333333338</v>
      </c>
      <c r="K174" s="271">
        <v>2380.0666666666675</v>
      </c>
      <c r="L174" s="271">
        <v>2388.3333333333339</v>
      </c>
      <c r="M174" s="272">
        <v>2371.8000000000002</v>
      </c>
      <c r="N174" s="272">
        <v>2354</v>
      </c>
      <c r="O174" s="272">
        <v>3685875</v>
      </c>
      <c r="P174" s="273">
        <v>1.1942757129620096E-2</v>
      </c>
    </row>
    <row r="175" spans="1:16" ht="12.75" customHeight="1">
      <c r="A175" s="264">
        <v>165</v>
      </c>
      <c r="B175" s="277" t="s">
        <v>68</v>
      </c>
      <c r="C175" s="269" t="s">
        <v>219</v>
      </c>
      <c r="D175" s="270">
        <v>45260</v>
      </c>
      <c r="E175" s="269">
        <v>2037.3</v>
      </c>
      <c r="F175" s="269">
        <v>2035.6499999999999</v>
      </c>
      <c r="G175" s="271">
        <v>2018.35</v>
      </c>
      <c r="H175" s="271">
        <v>1999.4</v>
      </c>
      <c r="I175" s="271">
        <v>1982.1000000000001</v>
      </c>
      <c r="J175" s="271">
        <v>2054.5999999999995</v>
      </c>
      <c r="K175" s="271">
        <v>2071.8999999999996</v>
      </c>
      <c r="L175" s="271">
        <v>2090.8499999999995</v>
      </c>
      <c r="M175" s="272">
        <v>2052.9499999999998</v>
      </c>
      <c r="N175" s="272">
        <v>2016.7</v>
      </c>
      <c r="O175" s="272">
        <v>7104600</v>
      </c>
      <c r="P175" s="273">
        <v>-3.0856113930266819E-2</v>
      </c>
    </row>
    <row r="176" spans="1:16" ht="12.75" customHeight="1">
      <c r="A176" s="264">
        <v>166</v>
      </c>
      <c r="B176" s="277" t="s">
        <v>43</v>
      </c>
      <c r="C176" s="269" t="s">
        <v>220</v>
      </c>
      <c r="D176" s="270">
        <v>45260</v>
      </c>
      <c r="E176" s="269">
        <v>1191.25</v>
      </c>
      <c r="F176" s="269">
        <v>1188.8</v>
      </c>
      <c r="G176" s="271">
        <v>1182.8</v>
      </c>
      <c r="H176" s="271">
        <v>1174.3499999999999</v>
      </c>
      <c r="I176" s="271">
        <v>1168.3499999999999</v>
      </c>
      <c r="J176" s="271">
        <v>1197.25</v>
      </c>
      <c r="K176" s="271">
        <v>1203.25</v>
      </c>
      <c r="L176" s="271">
        <v>1211.7</v>
      </c>
      <c r="M176" s="272">
        <v>1194.8</v>
      </c>
      <c r="N176" s="272">
        <v>1180.3499999999999</v>
      </c>
      <c r="O176" s="272">
        <v>22478400</v>
      </c>
      <c r="P176" s="273">
        <v>1.4917825537294564E-2</v>
      </c>
    </row>
    <row r="177" spans="1:16" ht="12.75" customHeight="1">
      <c r="A177" s="264">
        <v>167</v>
      </c>
      <c r="B177" s="277" t="s">
        <v>205</v>
      </c>
      <c r="C177" s="269" t="s">
        <v>221</v>
      </c>
      <c r="D177" s="270">
        <v>45260</v>
      </c>
      <c r="E177" s="269">
        <v>667.7</v>
      </c>
      <c r="F177" s="269">
        <v>665</v>
      </c>
      <c r="G177" s="271">
        <v>660.7</v>
      </c>
      <c r="H177" s="271">
        <v>653.70000000000005</v>
      </c>
      <c r="I177" s="271">
        <v>649.40000000000009</v>
      </c>
      <c r="J177" s="271">
        <v>672</v>
      </c>
      <c r="K177" s="271">
        <v>676.3</v>
      </c>
      <c r="L177" s="271">
        <v>683.3</v>
      </c>
      <c r="M177" s="272">
        <v>669.3</v>
      </c>
      <c r="N177" s="272">
        <v>658</v>
      </c>
      <c r="O177" s="272">
        <v>8149500</v>
      </c>
      <c r="P177" s="273">
        <v>-2.3193096008629989E-2</v>
      </c>
    </row>
    <row r="178" spans="1:16" ht="12.75" customHeight="1">
      <c r="A178" s="264">
        <v>168</v>
      </c>
      <c r="B178" s="277" t="s">
        <v>43</v>
      </c>
      <c r="C178" s="276" t="s">
        <v>222</v>
      </c>
      <c r="D178" s="270">
        <v>45260</v>
      </c>
      <c r="E178" s="269">
        <v>722.85</v>
      </c>
      <c r="F178" s="269">
        <v>722.28333333333342</v>
      </c>
      <c r="G178" s="271">
        <v>719.11666666666679</v>
      </c>
      <c r="H178" s="271">
        <v>715.38333333333333</v>
      </c>
      <c r="I178" s="271">
        <v>712.2166666666667</v>
      </c>
      <c r="J178" s="271">
        <v>726.01666666666688</v>
      </c>
      <c r="K178" s="271">
        <v>729.18333333333362</v>
      </c>
      <c r="L178" s="271">
        <v>732.91666666666697</v>
      </c>
      <c r="M178" s="272">
        <v>725.45</v>
      </c>
      <c r="N178" s="272">
        <v>718.55</v>
      </c>
      <c r="O178" s="272">
        <v>3773000</v>
      </c>
      <c r="P178" s="273">
        <v>-1.5396659707724426E-2</v>
      </c>
    </row>
    <row r="179" spans="1:16" ht="12.75" customHeight="1">
      <c r="A179" s="264">
        <v>169</v>
      </c>
      <c r="B179" s="277" t="s">
        <v>39</v>
      </c>
      <c r="C179" s="269" t="s">
        <v>223</v>
      </c>
      <c r="D179" s="270">
        <v>45260</v>
      </c>
      <c r="E179" s="269">
        <v>949.25</v>
      </c>
      <c r="F179" s="269">
        <v>948.05000000000007</v>
      </c>
      <c r="G179" s="271">
        <v>943.10000000000014</v>
      </c>
      <c r="H179" s="271">
        <v>936.95</v>
      </c>
      <c r="I179" s="271">
        <v>932.00000000000011</v>
      </c>
      <c r="J179" s="271">
        <v>954.20000000000016</v>
      </c>
      <c r="K179" s="271">
        <v>959.1500000000002</v>
      </c>
      <c r="L179" s="271">
        <v>965.30000000000018</v>
      </c>
      <c r="M179" s="272">
        <v>953</v>
      </c>
      <c r="N179" s="272">
        <v>941.9</v>
      </c>
      <c r="O179" s="272">
        <v>13495900</v>
      </c>
      <c r="P179" s="273">
        <v>1.275331214660118E-2</v>
      </c>
    </row>
    <row r="180" spans="1:16" ht="12.75" customHeight="1">
      <c r="A180" s="264">
        <v>170</v>
      </c>
      <c r="B180" s="277" t="s">
        <v>79</v>
      </c>
      <c r="C180" s="275" t="s">
        <v>224</v>
      </c>
      <c r="D180" s="270">
        <v>45260</v>
      </c>
      <c r="E180" s="269">
        <v>1705.6</v>
      </c>
      <c r="F180" s="269">
        <v>1702.1333333333332</v>
      </c>
      <c r="G180" s="271">
        <v>1690.0166666666664</v>
      </c>
      <c r="H180" s="271">
        <v>1674.4333333333332</v>
      </c>
      <c r="I180" s="271">
        <v>1662.3166666666664</v>
      </c>
      <c r="J180" s="271">
        <v>1717.7166666666665</v>
      </c>
      <c r="K180" s="271">
        <v>1729.8333333333333</v>
      </c>
      <c r="L180" s="271">
        <v>1745.4166666666665</v>
      </c>
      <c r="M180" s="272">
        <v>1714.25</v>
      </c>
      <c r="N180" s="272">
        <v>1686.55</v>
      </c>
      <c r="O180" s="272">
        <v>7137500</v>
      </c>
      <c r="P180" s="273">
        <v>-3.690460126838483E-2</v>
      </c>
    </row>
    <row r="181" spans="1:16" ht="12.75" customHeight="1">
      <c r="A181" s="264">
        <v>171</v>
      </c>
      <c r="B181" s="277" t="s">
        <v>59</v>
      </c>
      <c r="C181" s="269" t="s">
        <v>225</v>
      </c>
      <c r="D181" s="270">
        <v>45260</v>
      </c>
      <c r="E181" s="269">
        <v>923.6</v>
      </c>
      <c r="F181" s="269">
        <v>926.08333333333337</v>
      </c>
      <c r="G181" s="271">
        <v>919.01666666666677</v>
      </c>
      <c r="H181" s="271">
        <v>914.43333333333339</v>
      </c>
      <c r="I181" s="271">
        <v>907.36666666666679</v>
      </c>
      <c r="J181" s="271">
        <v>930.66666666666674</v>
      </c>
      <c r="K181" s="271">
        <v>937.73333333333335</v>
      </c>
      <c r="L181" s="271">
        <v>942.31666666666672</v>
      </c>
      <c r="M181" s="272">
        <v>933.15</v>
      </c>
      <c r="N181" s="272">
        <v>921.5</v>
      </c>
      <c r="O181" s="272">
        <v>10092600</v>
      </c>
      <c r="P181" s="273">
        <v>1.4749796398515971E-2</v>
      </c>
    </row>
    <row r="182" spans="1:16" ht="12.75" customHeight="1">
      <c r="A182" s="264">
        <v>172</v>
      </c>
      <c r="B182" s="277" t="s">
        <v>56</v>
      </c>
      <c r="C182" s="269" t="s">
        <v>226</v>
      </c>
      <c r="D182" s="270">
        <v>45260</v>
      </c>
      <c r="E182" s="269">
        <v>681.25</v>
      </c>
      <c r="F182" s="269">
        <v>679.91666666666663</v>
      </c>
      <c r="G182" s="271">
        <v>673.5333333333333</v>
      </c>
      <c r="H182" s="271">
        <v>665.81666666666672</v>
      </c>
      <c r="I182" s="271">
        <v>659.43333333333339</v>
      </c>
      <c r="J182" s="271">
        <v>687.63333333333321</v>
      </c>
      <c r="K182" s="271">
        <v>694.01666666666665</v>
      </c>
      <c r="L182" s="271">
        <v>701.73333333333312</v>
      </c>
      <c r="M182" s="272">
        <v>686.3</v>
      </c>
      <c r="N182" s="272">
        <v>672.2</v>
      </c>
      <c r="O182" s="272">
        <v>70642950</v>
      </c>
      <c r="P182" s="273">
        <v>-1.8523738573672131E-3</v>
      </c>
    </row>
    <row r="183" spans="1:16" ht="12.75" customHeight="1">
      <c r="A183" s="264">
        <v>173</v>
      </c>
      <c r="B183" s="277" t="s">
        <v>190</v>
      </c>
      <c r="C183" s="269" t="s">
        <v>227</v>
      </c>
      <c r="D183" s="270">
        <v>45260</v>
      </c>
      <c r="E183" s="269">
        <v>263.35000000000002</v>
      </c>
      <c r="F183" s="269">
        <v>263.23333333333335</v>
      </c>
      <c r="G183" s="271">
        <v>259.91666666666669</v>
      </c>
      <c r="H183" s="271">
        <v>256.48333333333335</v>
      </c>
      <c r="I183" s="271">
        <v>253.16666666666669</v>
      </c>
      <c r="J183" s="271">
        <v>266.66666666666669</v>
      </c>
      <c r="K183" s="271">
        <v>269.98333333333329</v>
      </c>
      <c r="L183" s="271">
        <v>273.41666666666669</v>
      </c>
      <c r="M183" s="272">
        <v>266.55</v>
      </c>
      <c r="N183" s="272">
        <v>259.8</v>
      </c>
      <c r="O183" s="272">
        <v>93339000</v>
      </c>
      <c r="P183" s="273">
        <v>2.8647060956594264E-3</v>
      </c>
    </row>
    <row r="184" spans="1:16" ht="12.75" customHeight="1">
      <c r="A184" s="264">
        <v>174</v>
      </c>
      <c r="B184" s="277" t="s">
        <v>132</v>
      </c>
      <c r="C184" s="269" t="s">
        <v>228</v>
      </c>
      <c r="D184" s="270">
        <v>45260</v>
      </c>
      <c r="E184" s="269">
        <v>124.8</v>
      </c>
      <c r="F184" s="269">
        <v>124.44999999999999</v>
      </c>
      <c r="G184" s="271">
        <v>123.54999999999998</v>
      </c>
      <c r="H184" s="271">
        <v>122.3</v>
      </c>
      <c r="I184" s="271">
        <v>121.39999999999999</v>
      </c>
      <c r="J184" s="271">
        <v>125.69999999999997</v>
      </c>
      <c r="K184" s="271">
        <v>126.59999999999998</v>
      </c>
      <c r="L184" s="271">
        <v>127.84999999999997</v>
      </c>
      <c r="M184" s="272">
        <v>125.35</v>
      </c>
      <c r="N184" s="272">
        <v>123.2</v>
      </c>
      <c r="O184" s="272">
        <v>200420000</v>
      </c>
      <c r="P184" s="273">
        <v>1.050996921882366E-2</v>
      </c>
    </row>
    <row r="185" spans="1:16" ht="12.75" customHeight="1">
      <c r="A185" s="264">
        <v>175</v>
      </c>
      <c r="B185" s="277" t="s">
        <v>87</v>
      </c>
      <c r="C185" s="269" t="s">
        <v>229</v>
      </c>
      <c r="D185" s="270">
        <v>45260</v>
      </c>
      <c r="E185" s="269">
        <v>3503.75</v>
      </c>
      <c r="F185" s="269">
        <v>3483.0833333333335</v>
      </c>
      <c r="G185" s="271">
        <v>3438.7666666666669</v>
      </c>
      <c r="H185" s="271">
        <v>3373.7833333333333</v>
      </c>
      <c r="I185" s="271">
        <v>3329.4666666666667</v>
      </c>
      <c r="J185" s="271">
        <v>3548.0666666666671</v>
      </c>
      <c r="K185" s="271">
        <v>3592.3833333333337</v>
      </c>
      <c r="L185" s="271">
        <v>3657.3666666666672</v>
      </c>
      <c r="M185" s="272">
        <v>3527.4</v>
      </c>
      <c r="N185" s="272">
        <v>3418.1</v>
      </c>
      <c r="O185" s="272">
        <v>12770275</v>
      </c>
      <c r="P185" s="273">
        <v>-4.9125001628813052E-2</v>
      </c>
    </row>
    <row r="186" spans="1:16" ht="12.75" customHeight="1">
      <c r="A186" s="264">
        <v>176</v>
      </c>
      <c r="B186" s="277" t="s">
        <v>87</v>
      </c>
      <c r="C186" s="269" t="s">
        <v>230</v>
      </c>
      <c r="D186" s="270">
        <v>45260</v>
      </c>
      <c r="E186" s="269">
        <v>1209.1500000000001</v>
      </c>
      <c r="F186" s="269">
        <v>1196.8500000000001</v>
      </c>
      <c r="G186" s="271">
        <v>1178.0500000000002</v>
      </c>
      <c r="H186" s="271">
        <v>1146.95</v>
      </c>
      <c r="I186" s="271">
        <v>1128.1500000000001</v>
      </c>
      <c r="J186" s="271">
        <v>1227.9500000000003</v>
      </c>
      <c r="K186" s="271">
        <v>1246.75</v>
      </c>
      <c r="L186" s="271">
        <v>1277.8500000000004</v>
      </c>
      <c r="M186" s="272">
        <v>1215.6500000000001</v>
      </c>
      <c r="N186" s="272">
        <v>1165.75</v>
      </c>
      <c r="O186" s="272">
        <v>15507000</v>
      </c>
      <c r="P186" s="273">
        <v>2.3564356435643564E-2</v>
      </c>
    </row>
    <row r="187" spans="1:16" ht="12.75" customHeight="1">
      <c r="A187" s="264">
        <v>177</v>
      </c>
      <c r="B187" s="277" t="s">
        <v>59</v>
      </c>
      <c r="C187" s="269" t="s">
        <v>231</v>
      </c>
      <c r="D187" s="270">
        <v>45260</v>
      </c>
      <c r="E187" s="269">
        <v>3346.85</v>
      </c>
      <c r="F187" s="269">
        <v>3326.2666666666664</v>
      </c>
      <c r="G187" s="271">
        <v>3290.333333333333</v>
      </c>
      <c r="H187" s="271">
        <v>3233.8166666666666</v>
      </c>
      <c r="I187" s="271">
        <v>3197.8833333333332</v>
      </c>
      <c r="J187" s="271">
        <v>3382.7833333333328</v>
      </c>
      <c r="K187" s="271">
        <v>3418.7166666666662</v>
      </c>
      <c r="L187" s="271">
        <v>3475.2333333333327</v>
      </c>
      <c r="M187" s="272">
        <v>3362.2</v>
      </c>
      <c r="N187" s="272">
        <v>3269.75</v>
      </c>
      <c r="O187" s="272">
        <v>5769450</v>
      </c>
      <c r="P187" s="273">
        <v>2.4759993250503994E-2</v>
      </c>
    </row>
    <row r="188" spans="1:16" ht="12.75" customHeight="1">
      <c r="A188" s="264">
        <v>178</v>
      </c>
      <c r="B188" s="277" t="s">
        <v>43</v>
      </c>
      <c r="C188" s="269" t="s">
        <v>232</v>
      </c>
      <c r="D188" s="270">
        <v>45260</v>
      </c>
      <c r="E188" s="269">
        <v>2046.55</v>
      </c>
      <c r="F188" s="269">
        <v>2050</v>
      </c>
      <c r="G188" s="271">
        <v>2040.0500000000002</v>
      </c>
      <c r="H188" s="271">
        <v>2033.5500000000002</v>
      </c>
      <c r="I188" s="271">
        <v>2023.6000000000004</v>
      </c>
      <c r="J188" s="271">
        <v>2056.5</v>
      </c>
      <c r="K188" s="271">
        <v>2066.4499999999998</v>
      </c>
      <c r="L188" s="271">
        <v>2072.9499999999998</v>
      </c>
      <c r="M188" s="272">
        <v>2059.9499999999998</v>
      </c>
      <c r="N188" s="272">
        <v>2043.5</v>
      </c>
      <c r="O188" s="272">
        <v>1751500</v>
      </c>
      <c r="P188" s="273">
        <v>5.4167920553716518E-2</v>
      </c>
    </row>
    <row r="189" spans="1:16" ht="12.75" customHeight="1">
      <c r="A189" s="264">
        <v>179</v>
      </c>
      <c r="B189" s="277" t="s">
        <v>45</v>
      </c>
      <c r="C189" s="269" t="s">
        <v>233</v>
      </c>
      <c r="D189" s="270">
        <v>45260</v>
      </c>
      <c r="E189" s="269">
        <v>2552.65</v>
      </c>
      <c r="F189" s="269">
        <v>2541.5333333333333</v>
      </c>
      <c r="G189" s="271">
        <v>2521.2166666666667</v>
      </c>
      <c r="H189" s="271">
        <v>2489.7833333333333</v>
      </c>
      <c r="I189" s="271">
        <v>2469.4666666666667</v>
      </c>
      <c r="J189" s="271">
        <v>2572.9666666666667</v>
      </c>
      <c r="K189" s="271">
        <v>2593.2833333333333</v>
      </c>
      <c r="L189" s="271">
        <v>2624.7166666666667</v>
      </c>
      <c r="M189" s="272">
        <v>2561.85</v>
      </c>
      <c r="N189" s="272">
        <v>2510.1</v>
      </c>
      <c r="O189" s="272">
        <v>3526000</v>
      </c>
      <c r="P189" s="273">
        <v>-3.745359248744267E-2</v>
      </c>
    </row>
    <row r="190" spans="1:16" ht="12.75" customHeight="1">
      <c r="A190" s="264">
        <v>180</v>
      </c>
      <c r="B190" s="277" t="s">
        <v>56</v>
      </c>
      <c r="C190" s="269" t="s">
        <v>234</v>
      </c>
      <c r="D190" s="270">
        <v>45260</v>
      </c>
      <c r="E190" s="269">
        <v>1678.75</v>
      </c>
      <c r="F190" s="269">
        <v>1675.55</v>
      </c>
      <c r="G190" s="271">
        <v>1669.1</v>
      </c>
      <c r="H190" s="271">
        <v>1659.45</v>
      </c>
      <c r="I190" s="271">
        <v>1653</v>
      </c>
      <c r="J190" s="271">
        <v>1685.1999999999998</v>
      </c>
      <c r="K190" s="271">
        <v>1691.65</v>
      </c>
      <c r="L190" s="271">
        <v>1701.2999999999997</v>
      </c>
      <c r="M190" s="272">
        <v>1682</v>
      </c>
      <c r="N190" s="272">
        <v>1665.9</v>
      </c>
      <c r="O190" s="272">
        <v>6903400</v>
      </c>
      <c r="P190" s="273">
        <v>6.1725246135795539E-3</v>
      </c>
    </row>
    <row r="191" spans="1:16" ht="12.75" customHeight="1">
      <c r="A191" s="264">
        <v>181</v>
      </c>
      <c r="B191" s="277" t="s">
        <v>59</v>
      </c>
      <c r="C191" s="269" t="s">
        <v>235</v>
      </c>
      <c r="D191" s="270">
        <v>45260</v>
      </c>
      <c r="E191" s="269">
        <v>1568.8</v>
      </c>
      <c r="F191" s="269">
        <v>1566.9333333333332</v>
      </c>
      <c r="G191" s="271">
        <v>1554.5166666666664</v>
      </c>
      <c r="H191" s="271">
        <v>1540.2333333333333</v>
      </c>
      <c r="I191" s="271">
        <v>1527.8166666666666</v>
      </c>
      <c r="J191" s="271">
        <v>1581.2166666666662</v>
      </c>
      <c r="K191" s="271">
        <v>1593.6333333333328</v>
      </c>
      <c r="L191" s="271">
        <v>1607.9166666666661</v>
      </c>
      <c r="M191" s="272">
        <v>1579.35</v>
      </c>
      <c r="N191" s="272">
        <v>1552.65</v>
      </c>
      <c r="O191" s="272">
        <v>3148800</v>
      </c>
      <c r="P191" s="273">
        <v>2.0349967595593002E-2</v>
      </c>
    </row>
    <row r="192" spans="1:16" ht="12.75" customHeight="1">
      <c r="A192" s="264">
        <v>182</v>
      </c>
      <c r="B192" s="277" t="s">
        <v>49</v>
      </c>
      <c r="C192" s="269" t="s">
        <v>236</v>
      </c>
      <c r="D192" s="270">
        <v>45260</v>
      </c>
      <c r="E192" s="269">
        <v>8782.7000000000007</v>
      </c>
      <c r="F192" s="269">
        <v>8767.8000000000011</v>
      </c>
      <c r="G192" s="271">
        <v>8720.6000000000022</v>
      </c>
      <c r="H192" s="271">
        <v>8658.5000000000018</v>
      </c>
      <c r="I192" s="271">
        <v>8611.3000000000029</v>
      </c>
      <c r="J192" s="271">
        <v>8829.9000000000015</v>
      </c>
      <c r="K192" s="271">
        <v>8877.1000000000022</v>
      </c>
      <c r="L192" s="271">
        <v>8939.2000000000007</v>
      </c>
      <c r="M192" s="272">
        <v>8815</v>
      </c>
      <c r="N192" s="272">
        <v>8705.7000000000007</v>
      </c>
      <c r="O192" s="272">
        <v>1212000</v>
      </c>
      <c r="P192" s="273">
        <v>1.882985877605918E-2</v>
      </c>
    </row>
    <row r="193" spans="1:16" ht="12.75" customHeight="1">
      <c r="A193" s="264">
        <v>183</v>
      </c>
      <c r="B193" s="277" t="s">
        <v>39</v>
      </c>
      <c r="C193" s="269" t="s">
        <v>237</v>
      </c>
      <c r="D193" s="270">
        <v>45260</v>
      </c>
      <c r="E193" s="269">
        <v>562.65</v>
      </c>
      <c r="F193" s="269">
        <v>561.9</v>
      </c>
      <c r="G193" s="271">
        <v>558.4</v>
      </c>
      <c r="H193" s="271">
        <v>554.15</v>
      </c>
      <c r="I193" s="271">
        <v>550.65</v>
      </c>
      <c r="J193" s="271">
        <v>566.15</v>
      </c>
      <c r="K193" s="271">
        <v>569.65</v>
      </c>
      <c r="L193" s="271">
        <v>573.9</v>
      </c>
      <c r="M193" s="272">
        <v>565.4</v>
      </c>
      <c r="N193" s="272">
        <v>557.65</v>
      </c>
      <c r="O193" s="272">
        <v>31839600</v>
      </c>
      <c r="P193" s="273">
        <v>1.2107938344559692E-2</v>
      </c>
    </row>
    <row r="194" spans="1:16" ht="12.75" customHeight="1">
      <c r="A194" s="264">
        <v>184</v>
      </c>
      <c r="B194" s="277" t="s">
        <v>132</v>
      </c>
      <c r="C194" s="269" t="s">
        <v>238</v>
      </c>
      <c r="D194" s="270">
        <v>45260</v>
      </c>
      <c r="E194" s="269">
        <v>239.25</v>
      </c>
      <c r="F194" s="269">
        <v>238.71666666666667</v>
      </c>
      <c r="G194" s="271">
        <v>235.18333333333334</v>
      </c>
      <c r="H194" s="271">
        <v>231.11666666666667</v>
      </c>
      <c r="I194" s="271">
        <v>227.58333333333334</v>
      </c>
      <c r="J194" s="271">
        <v>242.78333333333333</v>
      </c>
      <c r="K194" s="271">
        <v>246.31666666666669</v>
      </c>
      <c r="L194" s="271">
        <v>250.38333333333333</v>
      </c>
      <c r="M194" s="272">
        <v>242.25</v>
      </c>
      <c r="N194" s="272">
        <v>234.65</v>
      </c>
      <c r="O194" s="272">
        <v>83538000</v>
      </c>
      <c r="P194" s="273">
        <v>-1.3643313831639973E-2</v>
      </c>
    </row>
    <row r="195" spans="1:16" ht="12.75" customHeight="1">
      <c r="A195" s="264">
        <v>185</v>
      </c>
      <c r="B195" s="277" t="s">
        <v>41</v>
      </c>
      <c r="C195" s="269" t="s">
        <v>239</v>
      </c>
      <c r="D195" s="270">
        <v>45260</v>
      </c>
      <c r="E195" s="269">
        <v>824.35</v>
      </c>
      <c r="F195" s="269">
        <v>826.13333333333333</v>
      </c>
      <c r="G195" s="271">
        <v>821.06666666666661</v>
      </c>
      <c r="H195" s="271">
        <v>817.7833333333333</v>
      </c>
      <c r="I195" s="271">
        <v>812.71666666666658</v>
      </c>
      <c r="J195" s="271">
        <v>829.41666666666663</v>
      </c>
      <c r="K195" s="271">
        <v>834.48333333333346</v>
      </c>
      <c r="L195" s="271">
        <v>837.76666666666665</v>
      </c>
      <c r="M195" s="272">
        <v>831.2</v>
      </c>
      <c r="N195" s="272">
        <v>822.85</v>
      </c>
      <c r="O195" s="272">
        <v>7422000</v>
      </c>
      <c r="P195" s="273">
        <v>5.1602482359942192E-2</v>
      </c>
    </row>
    <row r="196" spans="1:16" ht="12.75" customHeight="1">
      <c r="A196" s="264">
        <v>186</v>
      </c>
      <c r="B196" s="277" t="s">
        <v>87</v>
      </c>
      <c r="C196" s="269" t="s">
        <v>240</v>
      </c>
      <c r="D196" s="270">
        <v>45260</v>
      </c>
      <c r="E196" s="269">
        <v>397.8</v>
      </c>
      <c r="F196" s="269">
        <v>396.01666666666671</v>
      </c>
      <c r="G196" s="271">
        <v>392.18333333333339</v>
      </c>
      <c r="H196" s="271">
        <v>386.56666666666666</v>
      </c>
      <c r="I196" s="271">
        <v>382.73333333333335</v>
      </c>
      <c r="J196" s="271">
        <v>401.63333333333344</v>
      </c>
      <c r="K196" s="271">
        <v>405.46666666666681</v>
      </c>
      <c r="L196" s="271">
        <v>411.08333333333348</v>
      </c>
      <c r="M196" s="272">
        <v>399.85</v>
      </c>
      <c r="N196" s="272">
        <v>390.4</v>
      </c>
      <c r="O196" s="272">
        <v>43669500</v>
      </c>
      <c r="P196" s="273">
        <v>-3.94919168591224E-2</v>
      </c>
    </row>
    <row r="197" spans="1:16" ht="12.75" customHeight="1">
      <c r="A197" s="264">
        <v>187</v>
      </c>
      <c r="B197" s="277" t="s">
        <v>205</v>
      </c>
      <c r="C197" s="269" t="s">
        <v>241</v>
      </c>
      <c r="D197" s="270">
        <v>45260</v>
      </c>
      <c r="E197" s="269">
        <v>250.95</v>
      </c>
      <c r="F197" s="269">
        <v>250.26666666666665</v>
      </c>
      <c r="G197" s="271">
        <v>247.1333333333333</v>
      </c>
      <c r="H197" s="271">
        <v>243.31666666666663</v>
      </c>
      <c r="I197" s="271">
        <v>240.18333333333328</v>
      </c>
      <c r="J197" s="271">
        <v>254.08333333333331</v>
      </c>
      <c r="K197" s="271">
        <v>257.21666666666664</v>
      </c>
      <c r="L197" s="271">
        <v>261.0333333333333</v>
      </c>
      <c r="M197" s="272">
        <v>253.4</v>
      </c>
      <c r="N197" s="272">
        <v>246.45</v>
      </c>
      <c r="O197" s="272">
        <v>102966000</v>
      </c>
      <c r="P197" s="273">
        <v>-7.9773397306202674E-3</v>
      </c>
    </row>
    <row r="198" spans="1:16" ht="12.75" customHeight="1">
      <c r="A198" s="264">
        <v>188</v>
      </c>
      <c r="B198" s="277" t="s">
        <v>43</v>
      </c>
      <c r="C198" s="269" t="s">
        <v>242</v>
      </c>
      <c r="D198" s="270">
        <v>45260</v>
      </c>
      <c r="E198" s="269">
        <v>634.25</v>
      </c>
      <c r="F198" s="269">
        <v>631</v>
      </c>
      <c r="G198" s="271">
        <v>624.45000000000005</v>
      </c>
      <c r="H198" s="271">
        <v>614.65000000000009</v>
      </c>
      <c r="I198" s="271">
        <v>608.10000000000014</v>
      </c>
      <c r="J198" s="271">
        <v>640.79999999999995</v>
      </c>
      <c r="K198" s="271">
        <v>647.34999999999991</v>
      </c>
      <c r="L198" s="271">
        <v>657.14999999999986</v>
      </c>
      <c r="M198" s="272">
        <v>637.54999999999995</v>
      </c>
      <c r="N198" s="272">
        <v>621.20000000000005</v>
      </c>
      <c r="O198" s="272">
        <v>5900400</v>
      </c>
      <c r="P198" s="273">
        <v>7.8401229823212917E-3</v>
      </c>
    </row>
    <row r="199" spans="1:16" ht="12.75" customHeight="1">
      <c r="A199" s="258"/>
      <c r="B199" s="265"/>
      <c r="C199" s="258"/>
      <c r="D199" s="259"/>
      <c r="E199" s="260"/>
      <c r="F199" s="260"/>
      <c r="G199" s="261"/>
      <c r="H199" s="261"/>
      <c r="I199" s="261"/>
      <c r="J199" s="261"/>
      <c r="K199" s="261"/>
      <c r="L199" s="261"/>
      <c r="M199" s="258"/>
      <c r="N199" s="258"/>
      <c r="O199" s="262"/>
      <c r="P199" s="263"/>
    </row>
    <row r="200" spans="1:16" ht="12.75" customHeight="1">
      <c r="A200" s="258"/>
      <c r="B200" s="26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8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8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8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8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8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8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8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45247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9" t="s">
        <v>16</v>
      </c>
      <c r="B8" s="391"/>
      <c r="C8" s="394" t="s">
        <v>20</v>
      </c>
      <c r="D8" s="394" t="s">
        <v>21</v>
      </c>
      <c r="E8" s="386" t="s">
        <v>22</v>
      </c>
      <c r="F8" s="387"/>
      <c r="G8" s="388"/>
      <c r="H8" s="386" t="s">
        <v>23</v>
      </c>
      <c r="I8" s="387"/>
      <c r="J8" s="388"/>
      <c r="K8" s="26"/>
      <c r="L8" s="48"/>
      <c r="M8" s="48"/>
      <c r="N8" s="1"/>
      <c r="O8" s="1"/>
    </row>
    <row r="9" spans="1:15" ht="36" customHeight="1">
      <c r="A9" s="390"/>
      <c r="B9" s="393"/>
      <c r="C9" s="393"/>
      <c r="D9" s="39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19765.2</v>
      </c>
      <c r="D10" s="34">
        <v>19755.816666666666</v>
      </c>
      <c r="E10" s="34">
        <v>19636.383333333331</v>
      </c>
      <c r="F10" s="34">
        <v>19507.566666666666</v>
      </c>
      <c r="G10" s="34">
        <v>19388.133333333331</v>
      </c>
      <c r="H10" s="34">
        <v>19884.633333333331</v>
      </c>
      <c r="I10" s="34">
        <v>20004.066666666666</v>
      </c>
      <c r="J10" s="34">
        <v>20132.883333333331</v>
      </c>
      <c r="K10" s="34">
        <v>19875.25</v>
      </c>
      <c r="L10" s="34">
        <v>19627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44161.55</v>
      </c>
      <c r="D11" s="34">
        <v>44215.549999999996</v>
      </c>
      <c r="E11" s="34">
        <v>44010.149999999994</v>
      </c>
      <c r="F11" s="34">
        <v>43858.75</v>
      </c>
      <c r="G11" s="34">
        <v>43653.35</v>
      </c>
      <c r="H11" s="34">
        <v>44366.94999999999</v>
      </c>
      <c r="I11" s="34">
        <v>44572.35</v>
      </c>
      <c r="J11" s="34">
        <v>44723.749999999985</v>
      </c>
      <c r="K11" s="34">
        <v>44420.95</v>
      </c>
      <c r="L11" s="34">
        <v>44064.15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4151.6499999999996</v>
      </c>
      <c r="D12" s="36">
        <v>4159.4833333333327</v>
      </c>
      <c r="E12" s="36">
        <v>4136.7666666666655</v>
      </c>
      <c r="F12" s="36">
        <v>4121.8833333333332</v>
      </c>
      <c r="G12" s="36">
        <v>4099.1666666666661</v>
      </c>
      <c r="H12" s="36">
        <v>4174.366666666665</v>
      </c>
      <c r="I12" s="36">
        <v>4197.0833333333321</v>
      </c>
      <c r="J12" s="36">
        <v>4211.9666666666644</v>
      </c>
      <c r="K12" s="36">
        <v>4182.2</v>
      </c>
      <c r="L12" s="36">
        <v>4144.6000000000004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6411.3</v>
      </c>
      <c r="D13" s="36">
        <v>6409</v>
      </c>
      <c r="E13" s="36">
        <v>6378.55</v>
      </c>
      <c r="F13" s="36">
        <v>6345.8</v>
      </c>
      <c r="G13" s="36">
        <v>6315.35</v>
      </c>
      <c r="H13" s="36">
        <v>6441.75</v>
      </c>
      <c r="I13" s="36">
        <v>6472.2000000000007</v>
      </c>
      <c r="J13" s="36">
        <v>6504.95</v>
      </c>
      <c r="K13" s="36">
        <v>6439.45</v>
      </c>
      <c r="L13" s="36">
        <v>6376.25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32273.35</v>
      </c>
      <c r="D14" s="36">
        <v>32052.833333333332</v>
      </c>
      <c r="E14" s="36">
        <v>31652.016666666663</v>
      </c>
      <c r="F14" s="36">
        <v>31030.683333333331</v>
      </c>
      <c r="G14" s="36">
        <v>30629.866666666661</v>
      </c>
      <c r="H14" s="36">
        <v>32674.166666666664</v>
      </c>
      <c r="I14" s="36">
        <v>33074.983333333337</v>
      </c>
      <c r="J14" s="36">
        <v>33696.316666666666</v>
      </c>
      <c r="K14" s="36">
        <v>32453.65</v>
      </c>
      <c r="L14" s="36">
        <v>31431.5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6471.65</v>
      </c>
      <c r="D15" s="36">
        <v>6476.2333333333336</v>
      </c>
      <c r="E15" s="36">
        <v>6441.4666666666672</v>
      </c>
      <c r="F15" s="36">
        <v>6411.2833333333338</v>
      </c>
      <c r="G15" s="36">
        <v>6376.5166666666673</v>
      </c>
      <c r="H15" s="36">
        <v>6506.416666666667</v>
      </c>
      <c r="I15" s="36">
        <v>6541.1833333333334</v>
      </c>
      <c r="J15" s="36">
        <v>6571.3666666666668</v>
      </c>
      <c r="K15" s="36">
        <v>6511</v>
      </c>
      <c r="L15" s="36">
        <v>6446.05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11875.35</v>
      </c>
      <c r="D16" s="36">
        <v>11852.550000000001</v>
      </c>
      <c r="E16" s="36">
        <v>11795.250000000002</v>
      </c>
      <c r="F16" s="36">
        <v>11715.150000000001</v>
      </c>
      <c r="G16" s="36">
        <v>11657.850000000002</v>
      </c>
      <c r="H16" s="36">
        <v>11932.650000000001</v>
      </c>
      <c r="I16" s="36">
        <v>11989.95</v>
      </c>
      <c r="J16" s="36">
        <v>12070.050000000001</v>
      </c>
      <c r="K16" s="36">
        <v>11909.85</v>
      </c>
      <c r="L16" s="36">
        <v>11772.45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4232.75</v>
      </c>
      <c r="D17" s="36">
        <v>4243.2333333333336</v>
      </c>
      <c r="E17" s="36">
        <v>4199.5666666666675</v>
      </c>
      <c r="F17" s="36">
        <v>4166.3833333333341</v>
      </c>
      <c r="G17" s="36">
        <v>4122.7166666666681</v>
      </c>
      <c r="H17" s="36">
        <v>4276.416666666667</v>
      </c>
      <c r="I17" s="36">
        <v>4320.083333333333</v>
      </c>
      <c r="J17" s="36">
        <v>4353.2666666666664</v>
      </c>
      <c r="K17" s="31">
        <v>4286.8999999999996</v>
      </c>
      <c r="L17" s="31">
        <v>4210.05</v>
      </c>
      <c r="M17" s="31">
        <v>1.30755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23293.55</v>
      </c>
      <c r="D18" s="36">
        <v>23178.366666666669</v>
      </c>
      <c r="E18" s="36">
        <v>23011.283333333336</v>
      </c>
      <c r="F18" s="36">
        <v>22729.016666666666</v>
      </c>
      <c r="G18" s="36">
        <v>22561.933333333334</v>
      </c>
      <c r="H18" s="36">
        <v>23460.633333333339</v>
      </c>
      <c r="I18" s="36">
        <v>23627.716666666667</v>
      </c>
      <c r="J18" s="36">
        <v>23909.983333333341</v>
      </c>
      <c r="K18" s="31">
        <v>23345.45</v>
      </c>
      <c r="L18" s="31">
        <v>22896.1</v>
      </c>
      <c r="M18" s="31">
        <v>0.23823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181.2</v>
      </c>
      <c r="D19" s="36">
        <v>181.5</v>
      </c>
      <c r="E19" s="36">
        <v>180.2</v>
      </c>
      <c r="F19" s="36">
        <v>179.2</v>
      </c>
      <c r="G19" s="36">
        <v>177.89999999999998</v>
      </c>
      <c r="H19" s="36">
        <v>182.5</v>
      </c>
      <c r="I19" s="36">
        <v>183.8</v>
      </c>
      <c r="J19" s="36">
        <v>184.8</v>
      </c>
      <c r="K19" s="31">
        <v>182.8</v>
      </c>
      <c r="L19" s="31">
        <v>180.5</v>
      </c>
      <c r="M19" s="31">
        <v>26.28895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215.35</v>
      </c>
      <c r="D20" s="36">
        <v>215.69999999999996</v>
      </c>
      <c r="E20" s="36">
        <v>214.44999999999993</v>
      </c>
      <c r="F20" s="36">
        <v>213.54999999999998</v>
      </c>
      <c r="G20" s="36">
        <v>212.29999999999995</v>
      </c>
      <c r="H20" s="36">
        <v>216.59999999999991</v>
      </c>
      <c r="I20" s="36">
        <v>217.84999999999997</v>
      </c>
      <c r="J20" s="36">
        <v>218.74999999999989</v>
      </c>
      <c r="K20" s="31">
        <v>216.95</v>
      </c>
      <c r="L20" s="31">
        <v>214.8</v>
      </c>
      <c r="M20" s="31">
        <v>14.40795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1844.85</v>
      </c>
      <c r="D21" s="36">
        <v>1844.6833333333332</v>
      </c>
      <c r="E21" s="36">
        <v>1835.5666666666664</v>
      </c>
      <c r="F21" s="36">
        <v>1826.2833333333333</v>
      </c>
      <c r="G21" s="36">
        <v>1817.1666666666665</v>
      </c>
      <c r="H21" s="36">
        <v>1853.9666666666662</v>
      </c>
      <c r="I21" s="36">
        <v>1863.083333333333</v>
      </c>
      <c r="J21" s="36">
        <v>1872.3666666666661</v>
      </c>
      <c r="K21" s="31">
        <v>1853.8</v>
      </c>
      <c r="L21" s="31">
        <v>1835.4</v>
      </c>
      <c r="M21" s="31">
        <v>2.15184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2205.9</v>
      </c>
      <c r="D22" s="36">
        <v>2211.6000000000004</v>
      </c>
      <c r="E22" s="36">
        <v>2190.4000000000005</v>
      </c>
      <c r="F22" s="36">
        <v>2174.9</v>
      </c>
      <c r="G22" s="36">
        <v>2153.7000000000003</v>
      </c>
      <c r="H22" s="36">
        <v>2227.1000000000008</v>
      </c>
      <c r="I22" s="36">
        <v>2248.3000000000006</v>
      </c>
      <c r="J22" s="36">
        <v>2263.8000000000011</v>
      </c>
      <c r="K22" s="31">
        <v>2232.8000000000002</v>
      </c>
      <c r="L22" s="31">
        <v>2196.1</v>
      </c>
      <c r="M22" s="31">
        <v>13.075839999999999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941.35</v>
      </c>
      <c r="D23" s="36">
        <v>943.4</v>
      </c>
      <c r="E23" s="36">
        <v>937.3</v>
      </c>
      <c r="F23" s="36">
        <v>933.25</v>
      </c>
      <c r="G23" s="36">
        <v>927.15</v>
      </c>
      <c r="H23" s="36">
        <v>947.44999999999993</v>
      </c>
      <c r="I23" s="36">
        <v>953.55000000000007</v>
      </c>
      <c r="J23" s="36">
        <v>957.59999999999991</v>
      </c>
      <c r="K23" s="31">
        <v>949.5</v>
      </c>
      <c r="L23" s="31">
        <v>939.35</v>
      </c>
      <c r="M23" s="31">
        <v>3.5301800000000001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813.6</v>
      </c>
      <c r="D24" s="36">
        <v>813.36666666666667</v>
      </c>
      <c r="E24" s="36">
        <v>808.33333333333337</v>
      </c>
      <c r="F24" s="36">
        <v>803.06666666666672</v>
      </c>
      <c r="G24" s="36">
        <v>798.03333333333342</v>
      </c>
      <c r="H24" s="36">
        <v>818.63333333333333</v>
      </c>
      <c r="I24" s="36">
        <v>823.66666666666663</v>
      </c>
      <c r="J24" s="36">
        <v>828.93333333333328</v>
      </c>
      <c r="K24" s="31">
        <v>818.4</v>
      </c>
      <c r="L24" s="31">
        <v>808.1</v>
      </c>
      <c r="M24" s="31">
        <v>16.89762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389.55</v>
      </c>
      <c r="D25" s="36">
        <v>390.34999999999997</v>
      </c>
      <c r="E25" s="36">
        <v>385.49999999999994</v>
      </c>
      <c r="F25" s="36">
        <v>381.45</v>
      </c>
      <c r="G25" s="36">
        <v>376.59999999999997</v>
      </c>
      <c r="H25" s="36">
        <v>394.39999999999992</v>
      </c>
      <c r="I25" s="36">
        <v>399.24999999999994</v>
      </c>
      <c r="J25" s="36">
        <v>403.2999999999999</v>
      </c>
      <c r="K25" s="31">
        <v>395.2</v>
      </c>
      <c r="L25" s="31">
        <v>386.3</v>
      </c>
      <c r="M25" s="31">
        <v>132.20902000000001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4361.25</v>
      </c>
      <c r="D26" s="36">
        <v>4354.5</v>
      </c>
      <c r="E26" s="36">
        <v>4329</v>
      </c>
      <c r="F26" s="36">
        <v>4296.75</v>
      </c>
      <c r="G26" s="36">
        <v>4271.25</v>
      </c>
      <c r="H26" s="36">
        <v>4386.75</v>
      </c>
      <c r="I26" s="36">
        <v>4412.25</v>
      </c>
      <c r="J26" s="36">
        <v>4444.5</v>
      </c>
      <c r="K26" s="31">
        <v>4380</v>
      </c>
      <c r="L26" s="31">
        <v>4322.25</v>
      </c>
      <c r="M26" s="31">
        <v>1.1315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419.9</v>
      </c>
      <c r="D27" s="36">
        <v>419.18333333333334</v>
      </c>
      <c r="E27" s="36">
        <v>417.7166666666667</v>
      </c>
      <c r="F27" s="36">
        <v>415.53333333333336</v>
      </c>
      <c r="G27" s="36">
        <v>414.06666666666672</v>
      </c>
      <c r="H27" s="36">
        <v>421.36666666666667</v>
      </c>
      <c r="I27" s="36">
        <v>422.83333333333326</v>
      </c>
      <c r="J27" s="36">
        <v>425.01666666666665</v>
      </c>
      <c r="K27" s="31">
        <v>420.65</v>
      </c>
      <c r="L27" s="31">
        <v>417</v>
      </c>
      <c r="M27" s="31">
        <v>17.240839999999999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5338.75</v>
      </c>
      <c r="D28" s="36">
        <v>5302.833333333333</v>
      </c>
      <c r="E28" s="36">
        <v>5237.6666666666661</v>
      </c>
      <c r="F28" s="36">
        <v>5136.583333333333</v>
      </c>
      <c r="G28" s="36">
        <v>5071.4166666666661</v>
      </c>
      <c r="H28" s="36">
        <v>5403.9166666666661</v>
      </c>
      <c r="I28" s="36">
        <v>5469.0833333333321</v>
      </c>
      <c r="J28" s="36">
        <v>5570.1666666666661</v>
      </c>
      <c r="K28" s="31">
        <v>5368</v>
      </c>
      <c r="L28" s="31">
        <v>5201.75</v>
      </c>
      <c r="M28" s="31">
        <v>4.4904500000000001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427.85</v>
      </c>
      <c r="D29" s="36">
        <v>428.45</v>
      </c>
      <c r="E29" s="36">
        <v>424.5</v>
      </c>
      <c r="F29" s="36">
        <v>421.15000000000003</v>
      </c>
      <c r="G29" s="36">
        <v>417.20000000000005</v>
      </c>
      <c r="H29" s="36">
        <v>431.79999999999995</v>
      </c>
      <c r="I29" s="36">
        <v>435.74999999999989</v>
      </c>
      <c r="J29" s="36">
        <v>439.09999999999991</v>
      </c>
      <c r="K29" s="31">
        <v>432.4</v>
      </c>
      <c r="L29" s="31">
        <v>425.1</v>
      </c>
      <c r="M29" s="31">
        <v>20.30076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174.35</v>
      </c>
      <c r="D30" s="36">
        <v>174.85</v>
      </c>
      <c r="E30" s="36">
        <v>173.5</v>
      </c>
      <c r="F30" s="36">
        <v>172.65</v>
      </c>
      <c r="G30" s="36">
        <v>171.3</v>
      </c>
      <c r="H30" s="36">
        <v>175.7</v>
      </c>
      <c r="I30" s="36">
        <v>177.04999999999995</v>
      </c>
      <c r="J30" s="36">
        <v>177.89999999999998</v>
      </c>
      <c r="K30" s="31">
        <v>176.2</v>
      </c>
      <c r="L30" s="31">
        <v>174</v>
      </c>
      <c r="M30" s="31">
        <v>76.881510000000006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3130.3</v>
      </c>
      <c r="D31" s="36">
        <v>3122.9333333333338</v>
      </c>
      <c r="E31" s="36">
        <v>3104.9666666666676</v>
      </c>
      <c r="F31" s="36">
        <v>3079.6333333333337</v>
      </c>
      <c r="G31" s="36">
        <v>3061.6666666666674</v>
      </c>
      <c r="H31" s="36">
        <v>3148.2666666666678</v>
      </c>
      <c r="I31" s="36">
        <v>3166.233333333334</v>
      </c>
      <c r="J31" s="36">
        <v>3191.566666666668</v>
      </c>
      <c r="K31" s="31">
        <v>3140.9</v>
      </c>
      <c r="L31" s="31">
        <v>3097.6</v>
      </c>
      <c r="M31" s="31">
        <v>6.7545400000000004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1892.85</v>
      </c>
      <c r="D32" s="36">
        <v>1889.1499999999999</v>
      </c>
      <c r="E32" s="36">
        <v>1879.3999999999996</v>
      </c>
      <c r="F32" s="36">
        <v>1865.9499999999998</v>
      </c>
      <c r="G32" s="36">
        <v>1856.1999999999996</v>
      </c>
      <c r="H32" s="36">
        <v>1902.5999999999997</v>
      </c>
      <c r="I32" s="36">
        <v>1912.3500000000001</v>
      </c>
      <c r="J32" s="36">
        <v>1925.7999999999997</v>
      </c>
      <c r="K32" s="31">
        <v>1898.9</v>
      </c>
      <c r="L32" s="31">
        <v>1875.7</v>
      </c>
      <c r="M32" s="31">
        <v>1.6744399999999999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536.45000000000005</v>
      </c>
      <c r="D33" s="36">
        <v>538.2833333333333</v>
      </c>
      <c r="E33" s="36">
        <v>533.66666666666663</v>
      </c>
      <c r="F33" s="36">
        <v>530.88333333333333</v>
      </c>
      <c r="G33" s="36">
        <v>526.26666666666665</v>
      </c>
      <c r="H33" s="36">
        <v>541.06666666666661</v>
      </c>
      <c r="I33" s="36">
        <v>545.68333333333339</v>
      </c>
      <c r="J33" s="36">
        <v>548.46666666666658</v>
      </c>
      <c r="K33" s="31">
        <v>542.9</v>
      </c>
      <c r="L33" s="31">
        <v>535.5</v>
      </c>
      <c r="M33" s="31">
        <v>2.99925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729.6</v>
      </c>
      <c r="D34" s="36">
        <v>727.48333333333323</v>
      </c>
      <c r="E34" s="36">
        <v>721.11666666666645</v>
      </c>
      <c r="F34" s="36">
        <v>712.63333333333321</v>
      </c>
      <c r="G34" s="36">
        <v>706.26666666666642</v>
      </c>
      <c r="H34" s="36">
        <v>735.96666666666647</v>
      </c>
      <c r="I34" s="36">
        <v>742.33333333333326</v>
      </c>
      <c r="J34" s="36">
        <v>750.81666666666649</v>
      </c>
      <c r="K34" s="31">
        <v>733.85</v>
      </c>
      <c r="L34" s="31">
        <v>719</v>
      </c>
      <c r="M34" s="31">
        <v>14.786910000000001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976.55</v>
      </c>
      <c r="D35" s="36">
        <v>971.85</v>
      </c>
      <c r="E35" s="36">
        <v>963.7</v>
      </c>
      <c r="F35" s="36">
        <v>950.85</v>
      </c>
      <c r="G35" s="36">
        <v>942.7</v>
      </c>
      <c r="H35" s="36">
        <v>984.7</v>
      </c>
      <c r="I35" s="36">
        <v>992.84999999999991</v>
      </c>
      <c r="J35" s="36">
        <v>1005.7</v>
      </c>
      <c r="K35" s="31">
        <v>980</v>
      </c>
      <c r="L35" s="31">
        <v>959</v>
      </c>
      <c r="M35" s="31">
        <v>24.327809999999999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297.2</v>
      </c>
      <c r="D36" s="36">
        <v>296.66666666666669</v>
      </c>
      <c r="E36" s="36">
        <v>294.83333333333337</v>
      </c>
      <c r="F36" s="36">
        <v>292.4666666666667</v>
      </c>
      <c r="G36" s="36">
        <v>290.63333333333338</v>
      </c>
      <c r="H36" s="36">
        <v>299.03333333333336</v>
      </c>
      <c r="I36" s="36">
        <v>300.86666666666673</v>
      </c>
      <c r="J36" s="36">
        <v>303.23333333333335</v>
      </c>
      <c r="K36" s="31">
        <v>298.5</v>
      </c>
      <c r="L36" s="31">
        <v>294.3</v>
      </c>
      <c r="M36" s="31">
        <v>11.20058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1026.3499999999999</v>
      </c>
      <c r="D37" s="36">
        <v>1030.8333333333333</v>
      </c>
      <c r="E37" s="36">
        <v>1017.6666666666665</v>
      </c>
      <c r="F37" s="36">
        <v>1008.9833333333332</v>
      </c>
      <c r="G37" s="36">
        <v>995.81666666666649</v>
      </c>
      <c r="H37" s="36">
        <v>1039.5166666666664</v>
      </c>
      <c r="I37" s="36">
        <v>1052.6833333333329</v>
      </c>
      <c r="J37" s="36">
        <v>1061.3666666666666</v>
      </c>
      <c r="K37" s="31">
        <v>1044</v>
      </c>
      <c r="L37" s="31">
        <v>1022.15</v>
      </c>
      <c r="M37" s="31">
        <v>69.088250000000002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5550.9</v>
      </c>
      <c r="D38" s="36">
        <v>5543.7166666666672</v>
      </c>
      <c r="E38" s="36">
        <v>5504.1333333333341</v>
      </c>
      <c r="F38" s="36">
        <v>5457.3666666666668</v>
      </c>
      <c r="G38" s="36">
        <v>5417.7833333333338</v>
      </c>
      <c r="H38" s="36">
        <v>5590.4833333333345</v>
      </c>
      <c r="I38" s="36">
        <v>5630.0666666666666</v>
      </c>
      <c r="J38" s="36">
        <v>5676.8333333333348</v>
      </c>
      <c r="K38" s="31">
        <v>5583.3</v>
      </c>
      <c r="L38" s="31">
        <v>5496.95</v>
      </c>
      <c r="M38" s="31">
        <v>3.2471199999999998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1620.65</v>
      </c>
      <c r="D39" s="36">
        <v>1595.8999999999999</v>
      </c>
      <c r="E39" s="36">
        <v>1563.7999999999997</v>
      </c>
      <c r="F39" s="36">
        <v>1506.9499999999998</v>
      </c>
      <c r="G39" s="36">
        <v>1474.8499999999997</v>
      </c>
      <c r="H39" s="36">
        <v>1652.7499999999998</v>
      </c>
      <c r="I39" s="36">
        <v>1684.8499999999997</v>
      </c>
      <c r="J39" s="36">
        <v>1741.6999999999998</v>
      </c>
      <c r="K39" s="31">
        <v>1628</v>
      </c>
      <c r="L39" s="31">
        <v>1539.05</v>
      </c>
      <c r="M39" s="31">
        <v>32.133519999999997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7138.4</v>
      </c>
      <c r="D40" s="36">
        <v>7123.1333333333341</v>
      </c>
      <c r="E40" s="36">
        <v>7051.2666666666682</v>
      </c>
      <c r="F40" s="36">
        <v>6964.1333333333341</v>
      </c>
      <c r="G40" s="36">
        <v>6892.2666666666682</v>
      </c>
      <c r="H40" s="36">
        <v>7210.2666666666682</v>
      </c>
      <c r="I40" s="36">
        <v>7282.133333333335</v>
      </c>
      <c r="J40" s="36">
        <v>7369.2666666666682</v>
      </c>
      <c r="K40" s="31">
        <v>7195</v>
      </c>
      <c r="L40" s="31">
        <v>7036</v>
      </c>
      <c r="M40" s="31">
        <v>0.21153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7362.45</v>
      </c>
      <c r="D41" s="36">
        <v>7224.8</v>
      </c>
      <c r="E41" s="36">
        <v>7068.9000000000005</v>
      </c>
      <c r="F41" s="36">
        <v>6775.35</v>
      </c>
      <c r="G41" s="36">
        <v>6619.4500000000007</v>
      </c>
      <c r="H41" s="36">
        <v>7518.35</v>
      </c>
      <c r="I41" s="36">
        <v>7674.25</v>
      </c>
      <c r="J41" s="36">
        <v>7967.8</v>
      </c>
      <c r="K41" s="31">
        <v>7380.7</v>
      </c>
      <c r="L41" s="31">
        <v>6931.25</v>
      </c>
      <c r="M41" s="31">
        <v>45.570430000000002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2653.95</v>
      </c>
      <c r="D42" s="36">
        <v>2653.4500000000003</v>
      </c>
      <c r="E42" s="36">
        <v>2624.1500000000005</v>
      </c>
      <c r="F42" s="36">
        <v>2594.3500000000004</v>
      </c>
      <c r="G42" s="36">
        <v>2565.0500000000006</v>
      </c>
      <c r="H42" s="36">
        <v>2683.2500000000005</v>
      </c>
      <c r="I42" s="36">
        <v>2712.5500000000006</v>
      </c>
      <c r="J42" s="36">
        <v>2742.3500000000004</v>
      </c>
      <c r="K42" s="31">
        <v>2682.75</v>
      </c>
      <c r="L42" s="31">
        <v>2623.65</v>
      </c>
      <c r="M42" s="31">
        <v>4.6645300000000001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222.2</v>
      </c>
      <c r="D43" s="36">
        <v>222.56666666666669</v>
      </c>
      <c r="E43" s="36">
        <v>220.63333333333338</v>
      </c>
      <c r="F43" s="36">
        <v>219.06666666666669</v>
      </c>
      <c r="G43" s="36">
        <v>217.13333333333338</v>
      </c>
      <c r="H43" s="36">
        <v>224.13333333333338</v>
      </c>
      <c r="I43" s="36">
        <v>226.06666666666672</v>
      </c>
      <c r="J43" s="36">
        <v>227.63333333333338</v>
      </c>
      <c r="K43" s="31">
        <v>224.5</v>
      </c>
      <c r="L43" s="31">
        <v>221</v>
      </c>
      <c r="M43" s="31">
        <v>50.427529999999997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198.35</v>
      </c>
      <c r="D44" s="36">
        <v>198.43333333333331</v>
      </c>
      <c r="E44" s="36">
        <v>196.86666666666662</v>
      </c>
      <c r="F44" s="36">
        <v>195.3833333333333</v>
      </c>
      <c r="G44" s="36">
        <v>193.81666666666661</v>
      </c>
      <c r="H44" s="36">
        <v>199.91666666666663</v>
      </c>
      <c r="I44" s="36">
        <v>201.48333333333329</v>
      </c>
      <c r="J44" s="36">
        <v>202.96666666666664</v>
      </c>
      <c r="K44" s="31">
        <v>200</v>
      </c>
      <c r="L44" s="31">
        <v>196.95</v>
      </c>
      <c r="M44" s="31">
        <v>132.56094999999999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106.7</v>
      </c>
      <c r="D45" s="36">
        <v>106.96666666666665</v>
      </c>
      <c r="E45" s="36">
        <v>105.73333333333331</v>
      </c>
      <c r="F45" s="36">
        <v>104.76666666666665</v>
      </c>
      <c r="G45" s="36">
        <v>103.5333333333333</v>
      </c>
      <c r="H45" s="36">
        <v>107.93333333333331</v>
      </c>
      <c r="I45" s="36">
        <v>109.16666666666666</v>
      </c>
      <c r="J45" s="36">
        <v>110.13333333333331</v>
      </c>
      <c r="K45" s="31">
        <v>108.2</v>
      </c>
      <c r="L45" s="31">
        <v>106</v>
      </c>
      <c r="M45" s="31">
        <v>57.27373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1603.05</v>
      </c>
      <c r="D46" s="36">
        <v>1598</v>
      </c>
      <c r="E46" s="36">
        <v>1587</v>
      </c>
      <c r="F46" s="36">
        <v>1570.95</v>
      </c>
      <c r="G46" s="36">
        <v>1559.95</v>
      </c>
      <c r="H46" s="36">
        <v>1614.05</v>
      </c>
      <c r="I46" s="36">
        <v>1625.05</v>
      </c>
      <c r="J46" s="36">
        <v>1641.1</v>
      </c>
      <c r="K46" s="31">
        <v>1609</v>
      </c>
      <c r="L46" s="31">
        <v>1581.95</v>
      </c>
      <c r="M46" s="31">
        <v>1.2140200000000001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142.6</v>
      </c>
      <c r="D47" s="36">
        <v>143.04999999999998</v>
      </c>
      <c r="E47" s="36">
        <v>141.74999999999997</v>
      </c>
      <c r="F47" s="36">
        <v>140.89999999999998</v>
      </c>
      <c r="G47" s="36">
        <v>139.59999999999997</v>
      </c>
      <c r="H47" s="36">
        <v>143.89999999999998</v>
      </c>
      <c r="I47" s="36">
        <v>145.19999999999999</v>
      </c>
      <c r="J47" s="36">
        <v>146.04999999999998</v>
      </c>
      <c r="K47" s="31">
        <v>144.35</v>
      </c>
      <c r="L47" s="31">
        <v>142.19999999999999</v>
      </c>
      <c r="M47" s="31">
        <v>114.53234999999999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578.25</v>
      </c>
      <c r="D48" s="36">
        <v>576.9</v>
      </c>
      <c r="E48" s="36">
        <v>574.04999999999995</v>
      </c>
      <c r="F48" s="36">
        <v>569.85</v>
      </c>
      <c r="G48" s="36">
        <v>567</v>
      </c>
      <c r="H48" s="36">
        <v>581.09999999999991</v>
      </c>
      <c r="I48" s="36">
        <v>583.95000000000005</v>
      </c>
      <c r="J48" s="36">
        <v>588.14999999999986</v>
      </c>
      <c r="K48" s="31">
        <v>579.75</v>
      </c>
      <c r="L48" s="31">
        <v>572.70000000000005</v>
      </c>
      <c r="M48" s="31">
        <v>3.5943999999999998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1057.25</v>
      </c>
      <c r="D49" s="36">
        <v>1056.75</v>
      </c>
      <c r="E49" s="36">
        <v>1049.5999999999999</v>
      </c>
      <c r="F49" s="36">
        <v>1041.9499999999998</v>
      </c>
      <c r="G49" s="36">
        <v>1034.7999999999997</v>
      </c>
      <c r="H49" s="36">
        <v>1064.4000000000001</v>
      </c>
      <c r="I49" s="36">
        <v>1071.5500000000002</v>
      </c>
      <c r="J49" s="36">
        <v>1079.2000000000003</v>
      </c>
      <c r="K49" s="31">
        <v>1063.9000000000001</v>
      </c>
      <c r="L49" s="31">
        <v>1049.0999999999999</v>
      </c>
      <c r="M49" s="31">
        <v>6.1410999999999998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949.55</v>
      </c>
      <c r="D50" s="36">
        <v>948.9</v>
      </c>
      <c r="E50" s="36">
        <v>943.9</v>
      </c>
      <c r="F50" s="36">
        <v>938.25</v>
      </c>
      <c r="G50" s="36">
        <v>933.25</v>
      </c>
      <c r="H50" s="36">
        <v>954.55</v>
      </c>
      <c r="I50" s="36">
        <v>959.55</v>
      </c>
      <c r="J50" s="36">
        <v>965.19999999999993</v>
      </c>
      <c r="K50" s="31">
        <v>953.9</v>
      </c>
      <c r="L50" s="31">
        <v>943.25</v>
      </c>
      <c r="M50" s="31">
        <v>53.10736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138.65</v>
      </c>
      <c r="D51" s="36">
        <v>138.91666666666666</v>
      </c>
      <c r="E51" s="36">
        <v>136.98333333333332</v>
      </c>
      <c r="F51" s="36">
        <v>135.31666666666666</v>
      </c>
      <c r="G51" s="36">
        <v>133.38333333333333</v>
      </c>
      <c r="H51" s="36">
        <v>140.58333333333331</v>
      </c>
      <c r="I51" s="36">
        <v>142.51666666666665</v>
      </c>
      <c r="J51" s="36">
        <v>144.18333333333331</v>
      </c>
      <c r="K51" s="31">
        <v>140.85</v>
      </c>
      <c r="L51" s="31">
        <v>137.25</v>
      </c>
      <c r="M51" s="31">
        <v>294.02771999999999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231.9</v>
      </c>
      <c r="D52" s="36">
        <v>231.45000000000002</v>
      </c>
      <c r="E52" s="36">
        <v>228.70000000000005</v>
      </c>
      <c r="F52" s="36">
        <v>225.50000000000003</v>
      </c>
      <c r="G52" s="36">
        <v>222.75000000000006</v>
      </c>
      <c r="H52" s="36">
        <v>234.65000000000003</v>
      </c>
      <c r="I52" s="36">
        <v>237.39999999999998</v>
      </c>
      <c r="J52" s="36">
        <v>240.60000000000002</v>
      </c>
      <c r="K52" s="31">
        <v>234.2</v>
      </c>
      <c r="L52" s="31">
        <v>228.25</v>
      </c>
      <c r="M52" s="31">
        <v>45.08925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20589.150000000001</v>
      </c>
      <c r="D53" s="36">
        <v>20319.933333333334</v>
      </c>
      <c r="E53" s="36">
        <v>19939.866666666669</v>
      </c>
      <c r="F53" s="36">
        <v>19290.583333333336</v>
      </c>
      <c r="G53" s="36">
        <v>18910.51666666667</v>
      </c>
      <c r="H53" s="36">
        <v>20969.216666666667</v>
      </c>
      <c r="I53" s="36">
        <v>21349.283333333333</v>
      </c>
      <c r="J53" s="36">
        <v>21998.566666666666</v>
      </c>
      <c r="K53" s="31">
        <v>20700</v>
      </c>
      <c r="L53" s="31">
        <v>19670.650000000001</v>
      </c>
      <c r="M53" s="31">
        <v>0.72641999999999995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398.65</v>
      </c>
      <c r="D54" s="36">
        <v>397.65000000000003</v>
      </c>
      <c r="E54" s="36">
        <v>394.00000000000006</v>
      </c>
      <c r="F54" s="36">
        <v>389.35</v>
      </c>
      <c r="G54" s="36">
        <v>385.70000000000005</v>
      </c>
      <c r="H54" s="36">
        <v>402.30000000000007</v>
      </c>
      <c r="I54" s="36">
        <v>405.95000000000005</v>
      </c>
      <c r="J54" s="36">
        <v>410.60000000000008</v>
      </c>
      <c r="K54" s="31">
        <v>401.3</v>
      </c>
      <c r="L54" s="31">
        <v>393</v>
      </c>
      <c r="M54" s="31">
        <v>77.080860000000001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4702.1000000000004</v>
      </c>
      <c r="D55" s="36">
        <v>4703.5666666666666</v>
      </c>
      <c r="E55" s="36">
        <v>4678.1333333333332</v>
      </c>
      <c r="F55" s="36">
        <v>4654.166666666667</v>
      </c>
      <c r="G55" s="36">
        <v>4628.7333333333336</v>
      </c>
      <c r="H55" s="36">
        <v>4727.5333333333328</v>
      </c>
      <c r="I55" s="36">
        <v>4752.9666666666653</v>
      </c>
      <c r="J55" s="36">
        <v>4776.9333333333325</v>
      </c>
      <c r="K55" s="31">
        <v>4729</v>
      </c>
      <c r="L55" s="31">
        <v>4679.6000000000004</v>
      </c>
      <c r="M55" s="31">
        <v>1.7837499999999999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405.95</v>
      </c>
      <c r="D56" s="36">
        <v>406.54999999999995</v>
      </c>
      <c r="E56" s="36">
        <v>403.44999999999993</v>
      </c>
      <c r="F56" s="36">
        <v>400.95</v>
      </c>
      <c r="G56" s="36">
        <v>397.84999999999997</v>
      </c>
      <c r="H56" s="36">
        <v>409.0499999999999</v>
      </c>
      <c r="I56" s="36">
        <v>412.14999999999992</v>
      </c>
      <c r="J56" s="36">
        <v>414.64999999999986</v>
      </c>
      <c r="K56" s="31">
        <v>409.65</v>
      </c>
      <c r="L56" s="31">
        <v>404.05</v>
      </c>
      <c r="M56" s="31">
        <v>34.997619999999998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398.15</v>
      </c>
      <c r="D57" s="36">
        <v>395.54999999999995</v>
      </c>
      <c r="E57" s="36">
        <v>389.89999999999992</v>
      </c>
      <c r="F57" s="36">
        <v>381.65</v>
      </c>
      <c r="G57" s="36">
        <v>375.99999999999994</v>
      </c>
      <c r="H57" s="36">
        <v>403.7999999999999</v>
      </c>
      <c r="I57" s="36">
        <v>409.45</v>
      </c>
      <c r="J57" s="36">
        <v>417.69999999999987</v>
      </c>
      <c r="K57" s="31">
        <v>401.2</v>
      </c>
      <c r="L57" s="31">
        <v>387.3</v>
      </c>
      <c r="M57" s="31">
        <v>23.272649999999999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1165.3</v>
      </c>
      <c r="D58" s="36">
        <v>1165.8</v>
      </c>
      <c r="E58" s="36">
        <v>1155.5</v>
      </c>
      <c r="F58" s="36">
        <v>1145.7</v>
      </c>
      <c r="G58" s="36">
        <v>1135.4000000000001</v>
      </c>
      <c r="H58" s="36">
        <v>1175.5999999999999</v>
      </c>
      <c r="I58" s="36">
        <v>1185.8999999999996</v>
      </c>
      <c r="J58" s="36">
        <v>1195.6999999999998</v>
      </c>
      <c r="K58" s="31">
        <v>1176.0999999999999</v>
      </c>
      <c r="L58" s="31">
        <v>1156</v>
      </c>
      <c r="M58" s="31">
        <v>8.4831699999999994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1234.8</v>
      </c>
      <c r="D59" s="36">
        <v>1237.9166666666667</v>
      </c>
      <c r="E59" s="36">
        <v>1229.5333333333335</v>
      </c>
      <c r="F59" s="36">
        <v>1224.2666666666669</v>
      </c>
      <c r="G59" s="36">
        <v>1215.8833333333337</v>
      </c>
      <c r="H59" s="36">
        <v>1243.1833333333334</v>
      </c>
      <c r="I59" s="36">
        <v>1251.5666666666666</v>
      </c>
      <c r="J59" s="36">
        <v>1256.8333333333333</v>
      </c>
      <c r="K59" s="31">
        <v>1246.3</v>
      </c>
      <c r="L59" s="31">
        <v>1232.6500000000001</v>
      </c>
      <c r="M59" s="31">
        <v>12.51094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345.8</v>
      </c>
      <c r="D60" s="36">
        <v>348.38333333333338</v>
      </c>
      <c r="E60" s="36">
        <v>342.26666666666677</v>
      </c>
      <c r="F60" s="36">
        <v>338.73333333333341</v>
      </c>
      <c r="G60" s="36">
        <v>332.61666666666679</v>
      </c>
      <c r="H60" s="36">
        <v>351.91666666666674</v>
      </c>
      <c r="I60" s="36">
        <v>358.03333333333342</v>
      </c>
      <c r="J60" s="36">
        <v>361.56666666666672</v>
      </c>
      <c r="K60" s="31">
        <v>354.5</v>
      </c>
      <c r="L60" s="31">
        <v>344.85</v>
      </c>
      <c r="M60" s="31">
        <v>176.1728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5701.1</v>
      </c>
      <c r="D61" s="36">
        <v>5582.55</v>
      </c>
      <c r="E61" s="36">
        <v>5426.1500000000005</v>
      </c>
      <c r="F61" s="36">
        <v>5151.2000000000007</v>
      </c>
      <c r="G61" s="36">
        <v>4994.8000000000011</v>
      </c>
      <c r="H61" s="36">
        <v>5857.5</v>
      </c>
      <c r="I61" s="36">
        <v>6013.9</v>
      </c>
      <c r="J61" s="36">
        <v>6288.8499999999995</v>
      </c>
      <c r="K61" s="31">
        <v>5738.95</v>
      </c>
      <c r="L61" s="31">
        <v>5307.6</v>
      </c>
      <c r="M61" s="31">
        <v>11.044079999999999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2128.85</v>
      </c>
      <c r="D62" s="36">
        <v>2132.5499999999997</v>
      </c>
      <c r="E62" s="36">
        <v>2119.8999999999996</v>
      </c>
      <c r="F62" s="36">
        <v>2110.9499999999998</v>
      </c>
      <c r="G62" s="36">
        <v>2098.2999999999997</v>
      </c>
      <c r="H62" s="36">
        <v>2141.4999999999995</v>
      </c>
      <c r="I62" s="36">
        <v>2154.15</v>
      </c>
      <c r="J62" s="36">
        <v>2163.0999999999995</v>
      </c>
      <c r="K62" s="31">
        <v>2145.1999999999998</v>
      </c>
      <c r="L62" s="31">
        <v>2123.6</v>
      </c>
      <c r="M62" s="31">
        <v>3.0280800000000001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751.7</v>
      </c>
      <c r="D63" s="36">
        <v>753.48333333333323</v>
      </c>
      <c r="E63" s="36">
        <v>748.41666666666652</v>
      </c>
      <c r="F63" s="36">
        <v>745.13333333333333</v>
      </c>
      <c r="G63" s="36">
        <v>740.06666666666661</v>
      </c>
      <c r="H63" s="36">
        <v>756.76666666666642</v>
      </c>
      <c r="I63" s="36">
        <v>761.83333333333326</v>
      </c>
      <c r="J63" s="36">
        <v>765.11666666666633</v>
      </c>
      <c r="K63" s="31">
        <v>758.55</v>
      </c>
      <c r="L63" s="31">
        <v>750.2</v>
      </c>
      <c r="M63" s="31">
        <v>13.040369999999999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1119.5</v>
      </c>
      <c r="D64" s="36">
        <v>1118.1499999999999</v>
      </c>
      <c r="E64" s="36">
        <v>1110.6999999999998</v>
      </c>
      <c r="F64" s="36">
        <v>1101.8999999999999</v>
      </c>
      <c r="G64" s="36">
        <v>1094.4499999999998</v>
      </c>
      <c r="H64" s="36">
        <v>1126.9499999999998</v>
      </c>
      <c r="I64" s="36">
        <v>1134.4000000000001</v>
      </c>
      <c r="J64" s="36">
        <v>1143.1999999999998</v>
      </c>
      <c r="K64" s="31">
        <v>1125.5999999999999</v>
      </c>
      <c r="L64" s="31">
        <v>1109.3499999999999</v>
      </c>
      <c r="M64" s="31">
        <v>3.00319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285.10000000000002</v>
      </c>
      <c r="D65" s="36">
        <v>284.26666666666665</v>
      </c>
      <c r="E65" s="36">
        <v>281.88333333333333</v>
      </c>
      <c r="F65" s="36">
        <v>278.66666666666669</v>
      </c>
      <c r="G65" s="36">
        <v>276.28333333333336</v>
      </c>
      <c r="H65" s="36">
        <v>287.48333333333329</v>
      </c>
      <c r="I65" s="36">
        <v>289.86666666666662</v>
      </c>
      <c r="J65" s="36">
        <v>293.08333333333326</v>
      </c>
      <c r="K65" s="31">
        <v>286.64999999999998</v>
      </c>
      <c r="L65" s="31">
        <v>281.05</v>
      </c>
      <c r="M65" s="31">
        <v>22.367599999999999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1841.95</v>
      </c>
      <c r="D66" s="36">
        <v>1839.4166666666667</v>
      </c>
      <c r="E66" s="36">
        <v>1824.8833333333334</v>
      </c>
      <c r="F66" s="36">
        <v>1807.8166666666666</v>
      </c>
      <c r="G66" s="36">
        <v>1793.2833333333333</v>
      </c>
      <c r="H66" s="36">
        <v>1856.4833333333336</v>
      </c>
      <c r="I66" s="36">
        <v>1871.0166666666669</v>
      </c>
      <c r="J66" s="36">
        <v>1888.0833333333337</v>
      </c>
      <c r="K66" s="31">
        <v>1853.95</v>
      </c>
      <c r="L66" s="31">
        <v>1822.35</v>
      </c>
      <c r="M66" s="31">
        <v>7.07768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534.9</v>
      </c>
      <c r="D67" s="36">
        <v>532.16666666666663</v>
      </c>
      <c r="E67" s="36">
        <v>528.93333333333328</v>
      </c>
      <c r="F67" s="36">
        <v>522.9666666666667</v>
      </c>
      <c r="G67" s="36">
        <v>519.73333333333335</v>
      </c>
      <c r="H67" s="36">
        <v>538.13333333333321</v>
      </c>
      <c r="I67" s="36">
        <v>541.36666666666656</v>
      </c>
      <c r="J67" s="36">
        <v>547.33333333333314</v>
      </c>
      <c r="K67" s="31">
        <v>535.4</v>
      </c>
      <c r="L67" s="31">
        <v>526.20000000000005</v>
      </c>
      <c r="M67" s="31">
        <v>16.122309999999999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2161.1</v>
      </c>
      <c r="D68" s="36">
        <v>2145.8166666666671</v>
      </c>
      <c r="E68" s="36">
        <v>2124.8833333333341</v>
      </c>
      <c r="F68" s="36">
        <v>2088.666666666667</v>
      </c>
      <c r="G68" s="36">
        <v>2067.733333333334</v>
      </c>
      <c r="H68" s="36">
        <v>2182.0333333333342</v>
      </c>
      <c r="I68" s="36">
        <v>2202.9666666666676</v>
      </c>
      <c r="J68" s="36">
        <v>2239.1833333333343</v>
      </c>
      <c r="K68" s="31">
        <v>2166.75</v>
      </c>
      <c r="L68" s="31">
        <v>2109.6</v>
      </c>
      <c r="M68" s="31">
        <v>2.09388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2149.35</v>
      </c>
      <c r="D69" s="36">
        <v>2143.6166666666668</v>
      </c>
      <c r="E69" s="36">
        <v>2121.2333333333336</v>
      </c>
      <c r="F69" s="36">
        <v>2093.1166666666668</v>
      </c>
      <c r="G69" s="36">
        <v>2070.7333333333336</v>
      </c>
      <c r="H69" s="36">
        <v>2171.7333333333336</v>
      </c>
      <c r="I69" s="36">
        <v>2194.1166666666668</v>
      </c>
      <c r="J69" s="36">
        <v>2222.2333333333336</v>
      </c>
      <c r="K69" s="31">
        <v>2166</v>
      </c>
      <c r="L69" s="31">
        <v>2115.5</v>
      </c>
      <c r="M69" s="31">
        <v>2.3836200000000001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413.85</v>
      </c>
      <c r="D70" s="36">
        <v>414.51666666666671</v>
      </c>
      <c r="E70" s="36">
        <v>409.48333333333341</v>
      </c>
      <c r="F70" s="36">
        <v>405.11666666666667</v>
      </c>
      <c r="G70" s="36">
        <v>400.08333333333337</v>
      </c>
      <c r="H70" s="36">
        <v>418.88333333333344</v>
      </c>
      <c r="I70" s="36">
        <v>423.91666666666674</v>
      </c>
      <c r="J70" s="36">
        <v>428.28333333333347</v>
      </c>
      <c r="K70" s="31">
        <v>419.55</v>
      </c>
      <c r="L70" s="31">
        <v>410.15</v>
      </c>
      <c r="M70" s="31">
        <v>10.32464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182.4</v>
      </c>
      <c r="D71" s="36">
        <v>183.20000000000002</v>
      </c>
      <c r="E71" s="36">
        <v>180.50000000000003</v>
      </c>
      <c r="F71" s="36">
        <v>178.60000000000002</v>
      </c>
      <c r="G71" s="36">
        <v>175.90000000000003</v>
      </c>
      <c r="H71" s="36">
        <v>185.10000000000002</v>
      </c>
      <c r="I71" s="36">
        <v>187.8</v>
      </c>
      <c r="J71" s="36">
        <v>189.70000000000002</v>
      </c>
      <c r="K71" s="31">
        <v>185.9</v>
      </c>
      <c r="L71" s="31">
        <v>181.3</v>
      </c>
      <c r="M71" s="31">
        <v>23.480370000000001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3548.25</v>
      </c>
      <c r="D72" s="36">
        <v>3546.2166666666667</v>
      </c>
      <c r="E72" s="36">
        <v>3522.0333333333333</v>
      </c>
      <c r="F72" s="36">
        <v>3495.8166666666666</v>
      </c>
      <c r="G72" s="36">
        <v>3471.6333333333332</v>
      </c>
      <c r="H72" s="36">
        <v>3572.4333333333334</v>
      </c>
      <c r="I72" s="36">
        <v>3596.6166666666668</v>
      </c>
      <c r="J72" s="36">
        <v>3622.8333333333335</v>
      </c>
      <c r="K72" s="31">
        <v>3570.4</v>
      </c>
      <c r="L72" s="31">
        <v>3520</v>
      </c>
      <c r="M72" s="31">
        <v>2.49987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5426.95</v>
      </c>
      <c r="D73" s="36">
        <v>5365.0166666666673</v>
      </c>
      <c r="E73" s="36">
        <v>5275.0333333333347</v>
      </c>
      <c r="F73" s="36">
        <v>5123.1166666666677</v>
      </c>
      <c r="G73" s="36">
        <v>5033.133333333335</v>
      </c>
      <c r="H73" s="36">
        <v>5516.9333333333343</v>
      </c>
      <c r="I73" s="36">
        <v>5606.9166666666661</v>
      </c>
      <c r="J73" s="36">
        <v>5758.8333333333339</v>
      </c>
      <c r="K73" s="31">
        <v>5455</v>
      </c>
      <c r="L73" s="31">
        <v>5213.1000000000004</v>
      </c>
      <c r="M73" s="31">
        <v>4.66866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630.25</v>
      </c>
      <c r="D74" s="36">
        <v>627.93333333333328</v>
      </c>
      <c r="E74" s="36">
        <v>622.56666666666661</v>
      </c>
      <c r="F74" s="36">
        <v>614.88333333333333</v>
      </c>
      <c r="G74" s="36">
        <v>609.51666666666665</v>
      </c>
      <c r="H74" s="36">
        <v>635.61666666666656</v>
      </c>
      <c r="I74" s="36">
        <v>640.98333333333312</v>
      </c>
      <c r="J74" s="36">
        <v>648.66666666666652</v>
      </c>
      <c r="K74" s="31">
        <v>633.29999999999995</v>
      </c>
      <c r="L74" s="31">
        <v>620.25</v>
      </c>
      <c r="M74" s="31">
        <v>32.065170000000002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3790.25</v>
      </c>
      <c r="D75" s="36">
        <v>3785.0833333333335</v>
      </c>
      <c r="E75" s="36">
        <v>3770.166666666667</v>
      </c>
      <c r="F75" s="36">
        <v>3750.0833333333335</v>
      </c>
      <c r="G75" s="36">
        <v>3735.166666666667</v>
      </c>
      <c r="H75" s="36">
        <v>3805.166666666667</v>
      </c>
      <c r="I75" s="36">
        <v>3820.0833333333339</v>
      </c>
      <c r="J75" s="36">
        <v>3840.166666666667</v>
      </c>
      <c r="K75" s="31">
        <v>3800</v>
      </c>
      <c r="L75" s="31">
        <v>3765</v>
      </c>
      <c r="M75" s="31">
        <v>1.4894499999999999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5544.25</v>
      </c>
      <c r="D76" s="36">
        <v>5513.3666666666659</v>
      </c>
      <c r="E76" s="36">
        <v>5451.7333333333318</v>
      </c>
      <c r="F76" s="36">
        <v>5359.2166666666662</v>
      </c>
      <c r="G76" s="36">
        <v>5297.5833333333321</v>
      </c>
      <c r="H76" s="36">
        <v>5605.8833333333314</v>
      </c>
      <c r="I76" s="36">
        <v>5667.5166666666646</v>
      </c>
      <c r="J76" s="36">
        <v>5760.033333333331</v>
      </c>
      <c r="K76" s="31">
        <v>5575</v>
      </c>
      <c r="L76" s="31">
        <v>5420.85</v>
      </c>
      <c r="M76" s="31">
        <v>3.39012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3836.75</v>
      </c>
      <c r="D77" s="36">
        <v>3840.9666666666667</v>
      </c>
      <c r="E77" s="36">
        <v>3808.9333333333334</v>
      </c>
      <c r="F77" s="36">
        <v>3781.1166666666668</v>
      </c>
      <c r="G77" s="36">
        <v>3749.0833333333335</v>
      </c>
      <c r="H77" s="36">
        <v>3868.7833333333333</v>
      </c>
      <c r="I77" s="36">
        <v>3900.8166666666671</v>
      </c>
      <c r="J77" s="36">
        <v>3928.6333333333332</v>
      </c>
      <c r="K77" s="31">
        <v>3873</v>
      </c>
      <c r="L77" s="31">
        <v>3813.15</v>
      </c>
      <c r="M77" s="31">
        <v>7.5558300000000003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3186.75</v>
      </c>
      <c r="D78" s="36">
        <v>3176.85</v>
      </c>
      <c r="E78" s="36">
        <v>3148.7999999999997</v>
      </c>
      <c r="F78" s="36">
        <v>3110.85</v>
      </c>
      <c r="G78" s="36">
        <v>3082.7999999999997</v>
      </c>
      <c r="H78" s="36">
        <v>3214.7999999999997</v>
      </c>
      <c r="I78" s="36">
        <v>3242.85</v>
      </c>
      <c r="J78" s="36">
        <v>3280.7999999999997</v>
      </c>
      <c r="K78" s="31">
        <v>3204.9</v>
      </c>
      <c r="L78" s="31">
        <v>3138.9</v>
      </c>
      <c r="M78" s="31">
        <v>2.3109799999999998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150.19999999999999</v>
      </c>
      <c r="D79" s="36">
        <v>150.26666666666665</v>
      </c>
      <c r="E79" s="36">
        <v>149.33333333333331</v>
      </c>
      <c r="F79" s="36">
        <v>148.46666666666667</v>
      </c>
      <c r="G79" s="36">
        <v>147.53333333333333</v>
      </c>
      <c r="H79" s="36">
        <v>151.1333333333333</v>
      </c>
      <c r="I79" s="36">
        <v>152.06666666666663</v>
      </c>
      <c r="J79" s="36">
        <v>152.93333333333328</v>
      </c>
      <c r="K79" s="31">
        <v>151.19999999999999</v>
      </c>
      <c r="L79" s="31">
        <v>149.4</v>
      </c>
      <c r="M79" s="31">
        <v>96.06277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2780.25</v>
      </c>
      <c r="D80" s="36">
        <v>2794.4166666666665</v>
      </c>
      <c r="E80" s="36">
        <v>2756.833333333333</v>
      </c>
      <c r="F80" s="36">
        <v>2733.4166666666665</v>
      </c>
      <c r="G80" s="36">
        <v>2695.833333333333</v>
      </c>
      <c r="H80" s="36">
        <v>2817.833333333333</v>
      </c>
      <c r="I80" s="36">
        <v>2855.4166666666661</v>
      </c>
      <c r="J80" s="36">
        <v>2878.833333333333</v>
      </c>
      <c r="K80" s="31">
        <v>2832</v>
      </c>
      <c r="L80" s="31">
        <v>2771</v>
      </c>
      <c r="M80" s="31">
        <v>0.73640000000000005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362.2</v>
      </c>
      <c r="D81" s="36">
        <v>360.65000000000003</v>
      </c>
      <c r="E81" s="36">
        <v>354.85000000000008</v>
      </c>
      <c r="F81" s="36">
        <v>347.50000000000006</v>
      </c>
      <c r="G81" s="36">
        <v>341.7000000000001</v>
      </c>
      <c r="H81" s="36">
        <v>368.00000000000006</v>
      </c>
      <c r="I81" s="36">
        <v>373.8</v>
      </c>
      <c r="J81" s="36">
        <v>381.15000000000003</v>
      </c>
      <c r="K81" s="31">
        <v>366.45</v>
      </c>
      <c r="L81" s="31">
        <v>353.3</v>
      </c>
      <c r="M81" s="31">
        <v>16.95692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126.4</v>
      </c>
      <c r="D82" s="36">
        <v>126.75</v>
      </c>
      <c r="E82" s="36">
        <v>125.7</v>
      </c>
      <c r="F82" s="36">
        <v>125</v>
      </c>
      <c r="G82" s="36">
        <v>123.95</v>
      </c>
      <c r="H82" s="36">
        <v>127.45</v>
      </c>
      <c r="I82" s="36">
        <v>128.5</v>
      </c>
      <c r="J82" s="36">
        <v>129.19999999999999</v>
      </c>
      <c r="K82" s="31">
        <v>127.8</v>
      </c>
      <c r="L82" s="31">
        <v>126.05</v>
      </c>
      <c r="M82" s="31">
        <v>63.92633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1615.25</v>
      </c>
      <c r="D83" s="36">
        <v>1627.2333333333333</v>
      </c>
      <c r="E83" s="36">
        <v>1598.0166666666667</v>
      </c>
      <c r="F83" s="36">
        <v>1580.7833333333333</v>
      </c>
      <c r="G83" s="36">
        <v>1551.5666666666666</v>
      </c>
      <c r="H83" s="36">
        <v>1644.4666666666667</v>
      </c>
      <c r="I83" s="36">
        <v>1673.6833333333334</v>
      </c>
      <c r="J83" s="36">
        <v>1690.9166666666667</v>
      </c>
      <c r="K83" s="31">
        <v>1656.45</v>
      </c>
      <c r="L83" s="31">
        <v>1610</v>
      </c>
      <c r="M83" s="31">
        <v>1.6787000000000001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979.8</v>
      </c>
      <c r="D84" s="36">
        <v>980.68333333333339</v>
      </c>
      <c r="E84" s="36">
        <v>973.41666666666674</v>
      </c>
      <c r="F84" s="36">
        <v>967.0333333333333</v>
      </c>
      <c r="G84" s="36">
        <v>959.76666666666665</v>
      </c>
      <c r="H84" s="36">
        <v>987.06666666666683</v>
      </c>
      <c r="I84" s="36">
        <v>994.33333333333348</v>
      </c>
      <c r="J84" s="36">
        <v>1000.7166666666669</v>
      </c>
      <c r="K84" s="31">
        <v>987.95</v>
      </c>
      <c r="L84" s="31">
        <v>974.3</v>
      </c>
      <c r="M84" s="31">
        <v>11.801740000000001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1853.3</v>
      </c>
      <c r="D85" s="36">
        <v>1855.45</v>
      </c>
      <c r="E85" s="36">
        <v>1837.8500000000001</v>
      </c>
      <c r="F85" s="36">
        <v>1822.4</v>
      </c>
      <c r="G85" s="36">
        <v>1804.8000000000002</v>
      </c>
      <c r="H85" s="36">
        <v>1870.9</v>
      </c>
      <c r="I85" s="36">
        <v>1888.5</v>
      </c>
      <c r="J85" s="36">
        <v>1903.95</v>
      </c>
      <c r="K85" s="31">
        <v>1873.05</v>
      </c>
      <c r="L85" s="31">
        <v>1840</v>
      </c>
      <c r="M85" s="31">
        <v>5.0436800000000002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1942.6</v>
      </c>
      <c r="D86" s="36">
        <v>1937.0999999999997</v>
      </c>
      <c r="E86" s="36">
        <v>1919.3499999999995</v>
      </c>
      <c r="F86" s="36">
        <v>1896.0999999999997</v>
      </c>
      <c r="G86" s="36">
        <v>1878.3499999999995</v>
      </c>
      <c r="H86" s="36">
        <v>1960.3499999999995</v>
      </c>
      <c r="I86" s="36">
        <v>1978.1</v>
      </c>
      <c r="J86" s="36">
        <v>2001.3499999999995</v>
      </c>
      <c r="K86" s="31">
        <v>1954.85</v>
      </c>
      <c r="L86" s="31">
        <v>1913.85</v>
      </c>
      <c r="M86" s="31">
        <v>9.5073299999999996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422.15</v>
      </c>
      <c r="D87" s="36">
        <v>422.58333333333331</v>
      </c>
      <c r="E87" s="36">
        <v>419.16666666666663</v>
      </c>
      <c r="F87" s="36">
        <v>416.18333333333334</v>
      </c>
      <c r="G87" s="36">
        <v>412.76666666666665</v>
      </c>
      <c r="H87" s="36">
        <v>425.56666666666661</v>
      </c>
      <c r="I87" s="36">
        <v>428.98333333333323</v>
      </c>
      <c r="J87" s="36">
        <v>431.96666666666658</v>
      </c>
      <c r="K87" s="31">
        <v>426</v>
      </c>
      <c r="L87" s="31">
        <v>419.6</v>
      </c>
      <c r="M87" s="31">
        <v>4.27881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2114.3000000000002</v>
      </c>
      <c r="D88" s="36">
        <v>2118.1</v>
      </c>
      <c r="E88" s="36">
        <v>2081.1999999999998</v>
      </c>
      <c r="F88" s="36">
        <v>2048.1</v>
      </c>
      <c r="G88" s="36">
        <v>2011.1999999999998</v>
      </c>
      <c r="H88" s="36">
        <v>2151.1999999999998</v>
      </c>
      <c r="I88" s="36">
        <v>2188.1000000000004</v>
      </c>
      <c r="J88" s="36">
        <v>2221.1999999999998</v>
      </c>
      <c r="K88" s="31">
        <v>2155</v>
      </c>
      <c r="L88" s="31">
        <v>2085</v>
      </c>
      <c r="M88" s="31">
        <v>24.504570000000001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1279.1500000000001</v>
      </c>
      <c r="D89" s="36">
        <v>1274.6333333333334</v>
      </c>
      <c r="E89" s="36">
        <v>1266.5666666666668</v>
      </c>
      <c r="F89" s="36">
        <v>1253.9833333333333</v>
      </c>
      <c r="G89" s="36">
        <v>1245.9166666666667</v>
      </c>
      <c r="H89" s="36">
        <v>1287.2166666666669</v>
      </c>
      <c r="I89" s="36">
        <v>1295.2833333333335</v>
      </c>
      <c r="J89" s="36">
        <v>1307.866666666667</v>
      </c>
      <c r="K89" s="31">
        <v>1282.7</v>
      </c>
      <c r="L89" s="31">
        <v>1262.05</v>
      </c>
      <c r="M89" s="31">
        <v>5.98909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1311.05</v>
      </c>
      <c r="D90" s="36">
        <v>1302.3333333333333</v>
      </c>
      <c r="E90" s="36">
        <v>1286.7166666666665</v>
      </c>
      <c r="F90" s="36">
        <v>1262.3833333333332</v>
      </c>
      <c r="G90" s="36">
        <v>1246.7666666666664</v>
      </c>
      <c r="H90" s="36">
        <v>1326.6666666666665</v>
      </c>
      <c r="I90" s="36">
        <v>1342.2833333333333</v>
      </c>
      <c r="J90" s="36">
        <v>1366.6166666666666</v>
      </c>
      <c r="K90" s="31">
        <v>1317.95</v>
      </c>
      <c r="L90" s="31">
        <v>1278</v>
      </c>
      <c r="M90" s="31">
        <v>39.369450000000001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2806.1</v>
      </c>
      <c r="D91" s="36">
        <v>2792.7000000000003</v>
      </c>
      <c r="E91" s="36">
        <v>2770.4000000000005</v>
      </c>
      <c r="F91" s="36">
        <v>2734.7000000000003</v>
      </c>
      <c r="G91" s="36">
        <v>2712.4000000000005</v>
      </c>
      <c r="H91" s="36">
        <v>2828.4000000000005</v>
      </c>
      <c r="I91" s="36">
        <v>2850.7000000000007</v>
      </c>
      <c r="J91" s="36">
        <v>2886.4000000000005</v>
      </c>
      <c r="K91" s="31">
        <v>2815</v>
      </c>
      <c r="L91" s="31">
        <v>2757</v>
      </c>
      <c r="M91" s="31">
        <v>2.4434800000000001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1508.35</v>
      </c>
      <c r="D92" s="36">
        <v>1510.3666666666668</v>
      </c>
      <c r="E92" s="36">
        <v>1501.7333333333336</v>
      </c>
      <c r="F92" s="36">
        <v>1495.1166666666668</v>
      </c>
      <c r="G92" s="36">
        <v>1486.4833333333336</v>
      </c>
      <c r="H92" s="36">
        <v>1516.9833333333336</v>
      </c>
      <c r="I92" s="36">
        <v>1525.6166666666668</v>
      </c>
      <c r="J92" s="36">
        <v>1532.2333333333336</v>
      </c>
      <c r="K92" s="31">
        <v>1519</v>
      </c>
      <c r="L92" s="31">
        <v>1503.75</v>
      </c>
      <c r="M92" s="31">
        <v>148.56918999999999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634.95000000000005</v>
      </c>
      <c r="D93" s="36">
        <v>635.55000000000007</v>
      </c>
      <c r="E93" s="36">
        <v>631.40000000000009</v>
      </c>
      <c r="F93" s="36">
        <v>627.85</v>
      </c>
      <c r="G93" s="36">
        <v>623.70000000000005</v>
      </c>
      <c r="H93" s="36">
        <v>639.10000000000014</v>
      </c>
      <c r="I93" s="36">
        <v>643.25</v>
      </c>
      <c r="J93" s="36">
        <v>646.80000000000018</v>
      </c>
      <c r="K93" s="31">
        <v>639.70000000000005</v>
      </c>
      <c r="L93" s="31">
        <v>632</v>
      </c>
      <c r="M93" s="31">
        <v>17.535499999999999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3280.05</v>
      </c>
      <c r="D94" s="36">
        <v>3252.3833333333332</v>
      </c>
      <c r="E94" s="36">
        <v>3205.7666666666664</v>
      </c>
      <c r="F94" s="36">
        <v>3131.4833333333331</v>
      </c>
      <c r="G94" s="36">
        <v>3084.8666666666663</v>
      </c>
      <c r="H94" s="36">
        <v>3326.6666666666665</v>
      </c>
      <c r="I94" s="36">
        <v>3373.2833333333333</v>
      </c>
      <c r="J94" s="36">
        <v>3447.5666666666666</v>
      </c>
      <c r="K94" s="31">
        <v>3299</v>
      </c>
      <c r="L94" s="31">
        <v>3178.1</v>
      </c>
      <c r="M94" s="31">
        <v>9.6371800000000007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504.3</v>
      </c>
      <c r="D95" s="36">
        <v>502.9666666666667</v>
      </c>
      <c r="E95" s="36">
        <v>498.48333333333341</v>
      </c>
      <c r="F95" s="36">
        <v>492.66666666666669</v>
      </c>
      <c r="G95" s="36">
        <v>488.18333333333339</v>
      </c>
      <c r="H95" s="36">
        <v>508.78333333333342</v>
      </c>
      <c r="I95" s="36">
        <v>513.26666666666677</v>
      </c>
      <c r="J95" s="36">
        <v>519.08333333333348</v>
      </c>
      <c r="K95" s="31">
        <v>507.45</v>
      </c>
      <c r="L95" s="31">
        <v>497.15</v>
      </c>
      <c r="M95" s="31">
        <v>41.717590000000001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320.25</v>
      </c>
      <c r="D96" s="36">
        <v>320.13333333333333</v>
      </c>
      <c r="E96" s="36">
        <v>313.46666666666664</v>
      </c>
      <c r="F96" s="36">
        <v>306.68333333333334</v>
      </c>
      <c r="G96" s="36">
        <v>300.01666666666665</v>
      </c>
      <c r="H96" s="36">
        <v>326.91666666666663</v>
      </c>
      <c r="I96" s="36">
        <v>333.58333333333337</v>
      </c>
      <c r="J96" s="36">
        <v>340.36666666666662</v>
      </c>
      <c r="K96" s="31">
        <v>326.8</v>
      </c>
      <c r="L96" s="31">
        <v>313.35000000000002</v>
      </c>
      <c r="M96" s="31">
        <v>96.319500000000005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2491.1999999999998</v>
      </c>
      <c r="D97" s="36">
        <v>2490.7833333333333</v>
      </c>
      <c r="E97" s="36">
        <v>2475.7666666666664</v>
      </c>
      <c r="F97" s="36">
        <v>2460.333333333333</v>
      </c>
      <c r="G97" s="36">
        <v>2445.3166666666662</v>
      </c>
      <c r="H97" s="36">
        <v>2506.2166666666667</v>
      </c>
      <c r="I97" s="36">
        <v>2521.233333333334</v>
      </c>
      <c r="J97" s="36">
        <v>2536.666666666667</v>
      </c>
      <c r="K97" s="31">
        <v>2505.8000000000002</v>
      </c>
      <c r="L97" s="31">
        <v>2475.35</v>
      </c>
      <c r="M97" s="31">
        <v>14.205780000000001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303.55</v>
      </c>
      <c r="D98" s="36">
        <v>303.60000000000002</v>
      </c>
      <c r="E98" s="36">
        <v>301.30000000000007</v>
      </c>
      <c r="F98" s="36">
        <v>299.05000000000007</v>
      </c>
      <c r="G98" s="36">
        <v>296.75000000000011</v>
      </c>
      <c r="H98" s="36">
        <v>305.85000000000002</v>
      </c>
      <c r="I98" s="36">
        <v>308.14999999999998</v>
      </c>
      <c r="J98" s="36">
        <v>310.39999999999998</v>
      </c>
      <c r="K98" s="31">
        <v>305.89999999999998</v>
      </c>
      <c r="L98" s="31">
        <v>301.35000000000002</v>
      </c>
      <c r="M98" s="31">
        <v>3.0097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37006.65</v>
      </c>
      <c r="D99" s="36">
        <v>36690.366666666661</v>
      </c>
      <c r="E99" s="36">
        <v>36260.733333333323</v>
      </c>
      <c r="F99" s="36">
        <v>35514.816666666658</v>
      </c>
      <c r="G99" s="36">
        <v>35085.18333333332</v>
      </c>
      <c r="H99" s="36">
        <v>37436.283333333326</v>
      </c>
      <c r="I99" s="36">
        <v>37865.916666666672</v>
      </c>
      <c r="J99" s="36">
        <v>38611.833333333328</v>
      </c>
      <c r="K99" s="31">
        <v>37120</v>
      </c>
      <c r="L99" s="31">
        <v>35944.449999999997</v>
      </c>
      <c r="M99" s="31">
        <v>8.7129999999999999E-2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936</v>
      </c>
      <c r="D100" s="36">
        <v>938.73333333333323</v>
      </c>
      <c r="E100" s="36">
        <v>931.26666666666642</v>
      </c>
      <c r="F100" s="36">
        <v>926.53333333333319</v>
      </c>
      <c r="G100" s="36">
        <v>919.06666666666638</v>
      </c>
      <c r="H100" s="36">
        <v>943.46666666666647</v>
      </c>
      <c r="I100" s="36">
        <v>950.93333333333339</v>
      </c>
      <c r="J100" s="36">
        <v>955.66666666666652</v>
      </c>
      <c r="K100" s="31">
        <v>946.2</v>
      </c>
      <c r="L100" s="31">
        <v>934</v>
      </c>
      <c r="M100" s="31">
        <v>197.06372999999999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1399.6</v>
      </c>
      <c r="D101" s="36">
        <v>1399.5833333333333</v>
      </c>
      <c r="E101" s="36">
        <v>1392.1666666666665</v>
      </c>
      <c r="F101" s="36">
        <v>1384.7333333333333</v>
      </c>
      <c r="G101" s="36">
        <v>1377.3166666666666</v>
      </c>
      <c r="H101" s="36">
        <v>1407.0166666666664</v>
      </c>
      <c r="I101" s="36">
        <v>1414.4333333333329</v>
      </c>
      <c r="J101" s="36">
        <v>1421.8666666666663</v>
      </c>
      <c r="K101" s="31">
        <v>1407</v>
      </c>
      <c r="L101" s="31">
        <v>1392.15</v>
      </c>
      <c r="M101" s="31">
        <v>4.3913399999999996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548.20000000000005</v>
      </c>
      <c r="D102" s="36">
        <v>547.2833333333333</v>
      </c>
      <c r="E102" s="36">
        <v>538.76666666666665</v>
      </c>
      <c r="F102" s="36">
        <v>529.33333333333337</v>
      </c>
      <c r="G102" s="36">
        <v>520.81666666666672</v>
      </c>
      <c r="H102" s="36">
        <v>556.71666666666658</v>
      </c>
      <c r="I102" s="36">
        <v>565.23333333333323</v>
      </c>
      <c r="J102" s="36">
        <v>574.66666666666652</v>
      </c>
      <c r="K102" s="31">
        <v>555.79999999999995</v>
      </c>
      <c r="L102" s="31">
        <v>537.85</v>
      </c>
      <c r="M102" s="31">
        <v>14.27904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14.4</v>
      </c>
      <c r="D103" s="36">
        <v>14.416666666666666</v>
      </c>
      <c r="E103" s="36">
        <v>14.033333333333331</v>
      </c>
      <c r="F103" s="36">
        <v>13.666666666666666</v>
      </c>
      <c r="G103" s="36">
        <v>13.283333333333331</v>
      </c>
      <c r="H103" s="36">
        <v>14.783333333333331</v>
      </c>
      <c r="I103" s="36">
        <v>15.166666666666668</v>
      </c>
      <c r="J103" s="36">
        <v>15.533333333333331</v>
      </c>
      <c r="K103" s="31">
        <v>14.8</v>
      </c>
      <c r="L103" s="31">
        <v>14.05</v>
      </c>
      <c r="M103" s="31">
        <v>3129.5225799999998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88.4</v>
      </c>
      <c r="D104" s="36">
        <v>88.033333333333346</v>
      </c>
      <c r="E104" s="36">
        <v>87.166666666666686</v>
      </c>
      <c r="F104" s="36">
        <v>85.933333333333337</v>
      </c>
      <c r="G104" s="36">
        <v>85.066666666666677</v>
      </c>
      <c r="H104" s="36">
        <v>89.266666666666694</v>
      </c>
      <c r="I104" s="36">
        <v>90.13333333333334</v>
      </c>
      <c r="J104" s="36">
        <v>91.366666666666703</v>
      </c>
      <c r="K104" s="31">
        <v>88.9</v>
      </c>
      <c r="L104" s="31">
        <v>86.8</v>
      </c>
      <c r="M104" s="31">
        <v>233.76718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388.1</v>
      </c>
      <c r="D105" s="36">
        <v>388.09999999999997</v>
      </c>
      <c r="E105" s="36">
        <v>385.69999999999993</v>
      </c>
      <c r="F105" s="36">
        <v>383.29999999999995</v>
      </c>
      <c r="G105" s="36">
        <v>380.89999999999992</v>
      </c>
      <c r="H105" s="36">
        <v>390.49999999999994</v>
      </c>
      <c r="I105" s="36">
        <v>392.89999999999992</v>
      </c>
      <c r="J105" s="36">
        <v>395.29999999999995</v>
      </c>
      <c r="K105" s="31">
        <v>390.5</v>
      </c>
      <c r="L105" s="31">
        <v>385.7</v>
      </c>
      <c r="M105" s="31">
        <v>21.360340000000001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412.65</v>
      </c>
      <c r="D106" s="36">
        <v>412.2166666666667</v>
      </c>
      <c r="E106" s="36">
        <v>409.43333333333339</v>
      </c>
      <c r="F106" s="36">
        <v>406.2166666666667</v>
      </c>
      <c r="G106" s="36">
        <v>403.43333333333339</v>
      </c>
      <c r="H106" s="36">
        <v>415.43333333333339</v>
      </c>
      <c r="I106" s="36">
        <v>418.2166666666667</v>
      </c>
      <c r="J106" s="36">
        <v>421.43333333333339</v>
      </c>
      <c r="K106" s="31">
        <v>415</v>
      </c>
      <c r="L106" s="31">
        <v>409</v>
      </c>
      <c r="M106" s="31">
        <v>12.696680000000001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445.7</v>
      </c>
      <c r="D107" s="36">
        <v>443.51666666666671</v>
      </c>
      <c r="E107" s="36">
        <v>439.28333333333342</v>
      </c>
      <c r="F107" s="36">
        <v>432.86666666666673</v>
      </c>
      <c r="G107" s="36">
        <v>428.63333333333344</v>
      </c>
      <c r="H107" s="36">
        <v>449.93333333333339</v>
      </c>
      <c r="I107" s="36">
        <v>454.16666666666663</v>
      </c>
      <c r="J107" s="36">
        <v>460.58333333333337</v>
      </c>
      <c r="K107" s="31">
        <v>447.75</v>
      </c>
      <c r="L107" s="31">
        <v>437.1</v>
      </c>
      <c r="M107" s="31">
        <v>9.1482600000000005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2567.1999999999998</v>
      </c>
      <c r="D108" s="36">
        <v>2556.9499999999998</v>
      </c>
      <c r="E108" s="36">
        <v>2534.4499999999998</v>
      </c>
      <c r="F108" s="36">
        <v>2501.6999999999998</v>
      </c>
      <c r="G108" s="36">
        <v>2479.1999999999998</v>
      </c>
      <c r="H108" s="36">
        <v>2589.6999999999998</v>
      </c>
      <c r="I108" s="36">
        <v>2612.1999999999998</v>
      </c>
      <c r="J108" s="36">
        <v>2644.95</v>
      </c>
      <c r="K108" s="31">
        <v>2579.4499999999998</v>
      </c>
      <c r="L108" s="31">
        <v>2524.1999999999998</v>
      </c>
      <c r="M108" s="31">
        <v>5.8987699999999998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1498.65</v>
      </c>
      <c r="D109" s="36">
        <v>1499.4166666666667</v>
      </c>
      <c r="E109" s="36">
        <v>1492.2333333333336</v>
      </c>
      <c r="F109" s="36">
        <v>1485.8166666666668</v>
      </c>
      <c r="G109" s="36">
        <v>1478.6333333333337</v>
      </c>
      <c r="H109" s="36">
        <v>1505.8333333333335</v>
      </c>
      <c r="I109" s="36">
        <v>1513.0166666666664</v>
      </c>
      <c r="J109" s="36">
        <v>1519.4333333333334</v>
      </c>
      <c r="K109" s="31">
        <v>1506.6</v>
      </c>
      <c r="L109" s="31">
        <v>1493</v>
      </c>
      <c r="M109" s="31">
        <v>27.288340000000002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187</v>
      </c>
      <c r="D110" s="36">
        <v>188.45000000000002</v>
      </c>
      <c r="E110" s="36">
        <v>183.95000000000005</v>
      </c>
      <c r="F110" s="36">
        <v>180.90000000000003</v>
      </c>
      <c r="G110" s="36">
        <v>176.40000000000006</v>
      </c>
      <c r="H110" s="36">
        <v>191.50000000000003</v>
      </c>
      <c r="I110" s="36">
        <v>195.99999999999997</v>
      </c>
      <c r="J110" s="36">
        <v>199.05</v>
      </c>
      <c r="K110" s="31">
        <v>192.95</v>
      </c>
      <c r="L110" s="31">
        <v>185.4</v>
      </c>
      <c r="M110" s="31">
        <v>52.901910000000001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1444.9</v>
      </c>
      <c r="D111" s="36">
        <v>1436.3</v>
      </c>
      <c r="E111" s="36">
        <v>1419.1999999999998</v>
      </c>
      <c r="F111" s="36">
        <v>1393.4999999999998</v>
      </c>
      <c r="G111" s="36">
        <v>1376.3999999999996</v>
      </c>
      <c r="H111" s="36">
        <v>1462</v>
      </c>
      <c r="I111" s="36">
        <v>1479.1</v>
      </c>
      <c r="J111" s="36">
        <v>1504.8000000000002</v>
      </c>
      <c r="K111" s="31">
        <v>1453.4</v>
      </c>
      <c r="L111" s="31">
        <v>1410.6</v>
      </c>
      <c r="M111" s="31">
        <v>66.739069999999998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104.1</v>
      </c>
      <c r="D112" s="36">
        <v>103.64999999999999</v>
      </c>
      <c r="E112" s="36">
        <v>102.14999999999998</v>
      </c>
      <c r="F112" s="36">
        <v>100.19999999999999</v>
      </c>
      <c r="G112" s="36">
        <v>98.699999999999974</v>
      </c>
      <c r="H112" s="36">
        <v>105.59999999999998</v>
      </c>
      <c r="I112" s="36">
        <v>107.10000000000001</v>
      </c>
      <c r="J112" s="36">
        <v>109.04999999999998</v>
      </c>
      <c r="K112" s="31">
        <v>105.15</v>
      </c>
      <c r="L112" s="31">
        <v>101.7</v>
      </c>
      <c r="M112" s="31">
        <v>434.21271999999999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1071.8499999999999</v>
      </c>
      <c r="D113" s="36">
        <v>1067.0166666666667</v>
      </c>
      <c r="E113" s="36">
        <v>1055.8333333333333</v>
      </c>
      <c r="F113" s="36">
        <v>1039.8166666666666</v>
      </c>
      <c r="G113" s="36">
        <v>1028.6333333333332</v>
      </c>
      <c r="H113" s="36">
        <v>1083.0333333333333</v>
      </c>
      <c r="I113" s="36">
        <v>1094.2166666666667</v>
      </c>
      <c r="J113" s="36">
        <v>1110.2333333333333</v>
      </c>
      <c r="K113" s="31">
        <v>1078.2</v>
      </c>
      <c r="L113" s="31">
        <v>1051</v>
      </c>
      <c r="M113" s="31">
        <v>3.37724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679.65</v>
      </c>
      <c r="D114" s="36">
        <v>679.75</v>
      </c>
      <c r="E114" s="36">
        <v>675.6</v>
      </c>
      <c r="F114" s="36">
        <v>671.55000000000007</v>
      </c>
      <c r="G114" s="36">
        <v>667.40000000000009</v>
      </c>
      <c r="H114" s="36">
        <v>683.8</v>
      </c>
      <c r="I114" s="36">
        <v>687.95</v>
      </c>
      <c r="J114" s="36">
        <v>691.99999999999989</v>
      </c>
      <c r="K114" s="31">
        <v>683.9</v>
      </c>
      <c r="L114" s="31">
        <v>675.7</v>
      </c>
      <c r="M114" s="31">
        <v>10.4285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73.099999999999994</v>
      </c>
      <c r="D115" s="36">
        <v>73.333333333333329</v>
      </c>
      <c r="E115" s="36">
        <v>72.766666666666652</v>
      </c>
      <c r="F115" s="36">
        <v>72.433333333333323</v>
      </c>
      <c r="G115" s="36">
        <v>71.866666666666646</v>
      </c>
      <c r="H115" s="36">
        <v>73.666666666666657</v>
      </c>
      <c r="I115" s="36">
        <v>74.233333333333348</v>
      </c>
      <c r="J115" s="36">
        <v>74.566666666666663</v>
      </c>
      <c r="K115" s="31">
        <v>73.900000000000006</v>
      </c>
      <c r="L115" s="31">
        <v>73</v>
      </c>
      <c r="M115" s="31">
        <v>152.27423999999999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438.65</v>
      </c>
      <c r="D116" s="36">
        <v>440.25</v>
      </c>
      <c r="E116" s="36">
        <v>436</v>
      </c>
      <c r="F116" s="36">
        <v>433.35</v>
      </c>
      <c r="G116" s="36">
        <v>429.1</v>
      </c>
      <c r="H116" s="36">
        <v>442.9</v>
      </c>
      <c r="I116" s="36">
        <v>447.15</v>
      </c>
      <c r="J116" s="36">
        <v>449.79999999999995</v>
      </c>
      <c r="K116" s="31">
        <v>444.5</v>
      </c>
      <c r="L116" s="31">
        <v>437.6</v>
      </c>
      <c r="M116" s="31">
        <v>108.57863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647.20000000000005</v>
      </c>
      <c r="D117" s="36">
        <v>646.91666666666663</v>
      </c>
      <c r="E117" s="36">
        <v>642.7833333333333</v>
      </c>
      <c r="F117" s="36">
        <v>638.36666666666667</v>
      </c>
      <c r="G117" s="36">
        <v>634.23333333333335</v>
      </c>
      <c r="H117" s="36">
        <v>651.33333333333326</v>
      </c>
      <c r="I117" s="36">
        <v>655.4666666666667</v>
      </c>
      <c r="J117" s="36">
        <v>659.88333333333321</v>
      </c>
      <c r="K117" s="31">
        <v>651.04999999999995</v>
      </c>
      <c r="L117" s="31">
        <v>642.5</v>
      </c>
      <c r="M117" s="31">
        <v>8.5704100000000007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396.95</v>
      </c>
      <c r="D118" s="36">
        <v>400.11666666666662</v>
      </c>
      <c r="E118" s="36">
        <v>391.83333333333326</v>
      </c>
      <c r="F118" s="36">
        <v>386.71666666666664</v>
      </c>
      <c r="G118" s="36">
        <v>378.43333333333328</v>
      </c>
      <c r="H118" s="36">
        <v>405.23333333333323</v>
      </c>
      <c r="I118" s="36">
        <v>413.51666666666665</v>
      </c>
      <c r="J118" s="36">
        <v>418.63333333333321</v>
      </c>
      <c r="K118" s="31">
        <v>408.4</v>
      </c>
      <c r="L118" s="31">
        <v>395</v>
      </c>
      <c r="M118" s="31">
        <v>36.94567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769.15</v>
      </c>
      <c r="D119" s="36">
        <v>768.94999999999993</v>
      </c>
      <c r="E119" s="36">
        <v>763.59999999999991</v>
      </c>
      <c r="F119" s="36">
        <v>758.05</v>
      </c>
      <c r="G119" s="36">
        <v>752.69999999999993</v>
      </c>
      <c r="H119" s="36">
        <v>774.49999999999989</v>
      </c>
      <c r="I119" s="36">
        <v>779.85</v>
      </c>
      <c r="J119" s="36">
        <v>785.39999999999986</v>
      </c>
      <c r="K119" s="31">
        <v>774.3</v>
      </c>
      <c r="L119" s="31">
        <v>763.4</v>
      </c>
      <c r="M119" s="31">
        <v>16.99954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527.35</v>
      </c>
      <c r="D120" s="36">
        <v>523.58333333333337</v>
      </c>
      <c r="E120" s="36">
        <v>518.76666666666677</v>
      </c>
      <c r="F120" s="36">
        <v>510.18333333333339</v>
      </c>
      <c r="G120" s="36">
        <v>505.36666666666679</v>
      </c>
      <c r="H120" s="36">
        <v>532.16666666666674</v>
      </c>
      <c r="I120" s="36">
        <v>536.98333333333335</v>
      </c>
      <c r="J120" s="36">
        <v>545.56666666666672</v>
      </c>
      <c r="K120" s="31">
        <v>528.4</v>
      </c>
      <c r="L120" s="31">
        <v>515</v>
      </c>
      <c r="M120" s="31">
        <v>34.151820000000001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1772.85</v>
      </c>
      <c r="D121" s="36">
        <v>1773.75</v>
      </c>
      <c r="E121" s="36">
        <v>1764.1</v>
      </c>
      <c r="F121" s="36">
        <v>1755.35</v>
      </c>
      <c r="G121" s="36">
        <v>1745.6999999999998</v>
      </c>
      <c r="H121" s="36">
        <v>1782.5</v>
      </c>
      <c r="I121" s="36">
        <v>1792.15</v>
      </c>
      <c r="J121" s="36">
        <v>1800.9</v>
      </c>
      <c r="K121" s="31">
        <v>1783.4</v>
      </c>
      <c r="L121" s="31">
        <v>1765</v>
      </c>
      <c r="M121" s="31">
        <v>20.791160000000001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149.69999999999999</v>
      </c>
      <c r="D122" s="36">
        <v>149.71666666666667</v>
      </c>
      <c r="E122" s="36">
        <v>148.13333333333333</v>
      </c>
      <c r="F122" s="36">
        <v>146.56666666666666</v>
      </c>
      <c r="G122" s="36">
        <v>144.98333333333332</v>
      </c>
      <c r="H122" s="36">
        <v>151.28333333333333</v>
      </c>
      <c r="I122" s="36">
        <v>152.86666666666665</v>
      </c>
      <c r="J122" s="36">
        <v>154.43333333333334</v>
      </c>
      <c r="K122" s="31">
        <v>151.30000000000001</v>
      </c>
      <c r="L122" s="31">
        <v>148.15</v>
      </c>
      <c r="M122" s="31">
        <v>79.051950000000005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2680.65</v>
      </c>
      <c r="D123" s="36">
        <v>2674.0166666666664</v>
      </c>
      <c r="E123" s="36">
        <v>2637.0333333333328</v>
      </c>
      <c r="F123" s="36">
        <v>2593.4166666666665</v>
      </c>
      <c r="G123" s="36">
        <v>2556.4333333333329</v>
      </c>
      <c r="H123" s="36">
        <v>2717.6333333333328</v>
      </c>
      <c r="I123" s="36">
        <v>2754.6166666666663</v>
      </c>
      <c r="J123" s="36">
        <v>2798.2333333333327</v>
      </c>
      <c r="K123" s="31">
        <v>2711</v>
      </c>
      <c r="L123" s="31">
        <v>2630.4</v>
      </c>
      <c r="M123" s="31">
        <v>2.96855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373.85</v>
      </c>
      <c r="D124" s="36">
        <v>372.9666666666667</v>
      </c>
      <c r="E124" s="36">
        <v>369.93333333333339</v>
      </c>
      <c r="F124" s="36">
        <v>366.01666666666671</v>
      </c>
      <c r="G124" s="36">
        <v>362.98333333333341</v>
      </c>
      <c r="H124" s="36">
        <v>376.88333333333338</v>
      </c>
      <c r="I124" s="36">
        <v>379.91666666666669</v>
      </c>
      <c r="J124" s="36">
        <v>383.83333333333337</v>
      </c>
      <c r="K124" s="31">
        <v>376</v>
      </c>
      <c r="L124" s="31">
        <v>369.05</v>
      </c>
      <c r="M124" s="31">
        <v>16.290379999999999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462.25</v>
      </c>
      <c r="D125" s="36">
        <v>463.45</v>
      </c>
      <c r="E125" s="36">
        <v>460.15</v>
      </c>
      <c r="F125" s="36">
        <v>458.05</v>
      </c>
      <c r="G125" s="36">
        <v>454.75</v>
      </c>
      <c r="H125" s="36">
        <v>465.54999999999995</v>
      </c>
      <c r="I125" s="36">
        <v>468.85</v>
      </c>
      <c r="J125" s="36">
        <v>470.94999999999993</v>
      </c>
      <c r="K125" s="31">
        <v>466.75</v>
      </c>
      <c r="L125" s="31">
        <v>461.35</v>
      </c>
      <c r="M125" s="31">
        <v>13.74292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609.29999999999995</v>
      </c>
      <c r="D126" s="36">
        <v>608.81666666666661</v>
      </c>
      <c r="E126" s="36">
        <v>604.73333333333323</v>
      </c>
      <c r="F126" s="36">
        <v>600.16666666666663</v>
      </c>
      <c r="G126" s="36">
        <v>596.08333333333326</v>
      </c>
      <c r="H126" s="36">
        <v>613.38333333333321</v>
      </c>
      <c r="I126" s="36">
        <v>617.4666666666667</v>
      </c>
      <c r="J126" s="36">
        <v>622.03333333333319</v>
      </c>
      <c r="K126" s="31">
        <v>612.9</v>
      </c>
      <c r="L126" s="31">
        <v>604.25</v>
      </c>
      <c r="M126" s="31">
        <v>13.674720000000001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3051.15</v>
      </c>
      <c r="D127" s="36">
        <v>3059.4166666666665</v>
      </c>
      <c r="E127" s="36">
        <v>3036.7333333333331</v>
      </c>
      <c r="F127" s="36">
        <v>3022.3166666666666</v>
      </c>
      <c r="G127" s="36">
        <v>2999.6333333333332</v>
      </c>
      <c r="H127" s="36">
        <v>3073.833333333333</v>
      </c>
      <c r="I127" s="36">
        <v>3096.5166666666664</v>
      </c>
      <c r="J127" s="36">
        <v>3110.9333333333329</v>
      </c>
      <c r="K127" s="31">
        <v>3082.1</v>
      </c>
      <c r="L127" s="31">
        <v>3045</v>
      </c>
      <c r="M127" s="31">
        <v>15.97607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5519.5</v>
      </c>
      <c r="D128" s="36">
        <v>5478.083333333333</v>
      </c>
      <c r="E128" s="36">
        <v>5407.7166666666662</v>
      </c>
      <c r="F128" s="36">
        <v>5295.9333333333334</v>
      </c>
      <c r="G128" s="36">
        <v>5225.5666666666666</v>
      </c>
      <c r="H128" s="36">
        <v>5589.8666666666659</v>
      </c>
      <c r="I128" s="36">
        <v>5660.2333333333327</v>
      </c>
      <c r="J128" s="36">
        <v>5772.0166666666655</v>
      </c>
      <c r="K128" s="31">
        <v>5548.45</v>
      </c>
      <c r="L128" s="31">
        <v>5366.3</v>
      </c>
      <c r="M128" s="31">
        <v>4.66812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4431.8500000000004</v>
      </c>
      <c r="D129" s="36">
        <v>4416.4666666666672</v>
      </c>
      <c r="E129" s="36">
        <v>4377.9333333333343</v>
      </c>
      <c r="F129" s="36">
        <v>4324.0166666666673</v>
      </c>
      <c r="G129" s="36">
        <v>4285.4833333333345</v>
      </c>
      <c r="H129" s="36">
        <v>4470.3833333333341</v>
      </c>
      <c r="I129" s="36">
        <v>4508.916666666667</v>
      </c>
      <c r="J129" s="36">
        <v>4562.8333333333339</v>
      </c>
      <c r="K129" s="31">
        <v>4455</v>
      </c>
      <c r="L129" s="31">
        <v>4362.55</v>
      </c>
      <c r="M129" s="31">
        <v>1.6543099999999999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1194</v>
      </c>
      <c r="D130" s="36">
        <v>1188.0999999999999</v>
      </c>
      <c r="E130" s="36">
        <v>1176.7499999999998</v>
      </c>
      <c r="F130" s="36">
        <v>1159.4999999999998</v>
      </c>
      <c r="G130" s="36">
        <v>1148.1499999999996</v>
      </c>
      <c r="H130" s="36">
        <v>1205.3499999999999</v>
      </c>
      <c r="I130" s="36">
        <v>1216.7000000000003</v>
      </c>
      <c r="J130" s="36">
        <v>1233.95</v>
      </c>
      <c r="K130" s="31">
        <v>1199.45</v>
      </c>
      <c r="L130" s="31">
        <v>1170.8499999999999</v>
      </c>
      <c r="M130" s="31">
        <v>9.4657800000000005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1569.5</v>
      </c>
      <c r="D131" s="36">
        <v>1563.9833333333333</v>
      </c>
      <c r="E131" s="36">
        <v>1544.0166666666667</v>
      </c>
      <c r="F131" s="36">
        <v>1518.5333333333333</v>
      </c>
      <c r="G131" s="36">
        <v>1498.5666666666666</v>
      </c>
      <c r="H131" s="36">
        <v>1589.4666666666667</v>
      </c>
      <c r="I131" s="36">
        <v>1609.4333333333334</v>
      </c>
      <c r="J131" s="36">
        <v>1634.9166666666667</v>
      </c>
      <c r="K131" s="31">
        <v>1583.95</v>
      </c>
      <c r="L131" s="31">
        <v>1538.5</v>
      </c>
      <c r="M131" s="31">
        <v>32.242229999999999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275.45</v>
      </c>
      <c r="D132" s="36">
        <v>276.31666666666666</v>
      </c>
      <c r="E132" s="36">
        <v>273.68333333333334</v>
      </c>
      <c r="F132" s="36">
        <v>271.91666666666669</v>
      </c>
      <c r="G132" s="36">
        <v>269.28333333333336</v>
      </c>
      <c r="H132" s="36">
        <v>278.08333333333331</v>
      </c>
      <c r="I132" s="36">
        <v>280.71666666666664</v>
      </c>
      <c r="J132" s="36">
        <v>282.48333333333329</v>
      </c>
      <c r="K132" s="31">
        <v>278.95</v>
      </c>
      <c r="L132" s="31">
        <v>274.55</v>
      </c>
      <c r="M132" s="31">
        <v>10.361549999999999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1873.85</v>
      </c>
      <c r="D133" s="36">
        <v>1876.2666666666667</v>
      </c>
      <c r="E133" s="36">
        <v>1854.5833333333333</v>
      </c>
      <c r="F133" s="36">
        <v>1835.3166666666666</v>
      </c>
      <c r="G133" s="36">
        <v>1813.6333333333332</v>
      </c>
      <c r="H133" s="36">
        <v>1895.5333333333333</v>
      </c>
      <c r="I133" s="36">
        <v>1917.2166666666667</v>
      </c>
      <c r="J133" s="36">
        <v>1936.4833333333333</v>
      </c>
      <c r="K133" s="31">
        <v>1897.95</v>
      </c>
      <c r="L133" s="31">
        <v>1857</v>
      </c>
      <c r="M133" s="31">
        <v>1.7023900000000001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517.04999999999995</v>
      </c>
      <c r="D134" s="36">
        <v>518.61666666666667</v>
      </c>
      <c r="E134" s="36">
        <v>514.48333333333335</v>
      </c>
      <c r="F134" s="36">
        <v>511.91666666666663</v>
      </c>
      <c r="G134" s="36">
        <v>507.7833333333333</v>
      </c>
      <c r="H134" s="36">
        <v>521.18333333333339</v>
      </c>
      <c r="I134" s="36">
        <v>525.31666666666683</v>
      </c>
      <c r="J134" s="36">
        <v>527.88333333333344</v>
      </c>
      <c r="K134" s="31">
        <v>522.75</v>
      </c>
      <c r="L134" s="31">
        <v>516.04999999999995</v>
      </c>
      <c r="M134" s="31">
        <v>20.399760000000001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10484.5</v>
      </c>
      <c r="D135" s="36">
        <v>10479.133333333333</v>
      </c>
      <c r="E135" s="36">
        <v>10414.566666666666</v>
      </c>
      <c r="F135" s="36">
        <v>10344.633333333333</v>
      </c>
      <c r="G135" s="36">
        <v>10280.066666666666</v>
      </c>
      <c r="H135" s="36">
        <v>10549.066666666666</v>
      </c>
      <c r="I135" s="36">
        <v>10613.633333333335</v>
      </c>
      <c r="J135" s="36">
        <v>10683.566666666666</v>
      </c>
      <c r="K135" s="31">
        <v>10543.7</v>
      </c>
      <c r="L135" s="31">
        <v>10409.200000000001</v>
      </c>
      <c r="M135" s="31">
        <v>4.8871500000000001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615.4</v>
      </c>
      <c r="D136" s="36">
        <v>611.66666666666663</v>
      </c>
      <c r="E136" s="36">
        <v>603.38333333333321</v>
      </c>
      <c r="F136" s="36">
        <v>591.36666666666656</v>
      </c>
      <c r="G136" s="36">
        <v>583.08333333333314</v>
      </c>
      <c r="H136" s="36">
        <v>623.68333333333328</v>
      </c>
      <c r="I136" s="36">
        <v>631.96666666666681</v>
      </c>
      <c r="J136" s="36">
        <v>643.98333333333335</v>
      </c>
      <c r="K136" s="31">
        <v>619.95000000000005</v>
      </c>
      <c r="L136" s="31">
        <v>599.65</v>
      </c>
      <c r="M136" s="31">
        <v>20.79626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1040.6500000000001</v>
      </c>
      <c r="D137" s="36">
        <v>1036.6499999999999</v>
      </c>
      <c r="E137" s="36">
        <v>1030.9999999999998</v>
      </c>
      <c r="F137" s="36">
        <v>1021.3499999999999</v>
      </c>
      <c r="G137" s="36">
        <v>1015.6999999999998</v>
      </c>
      <c r="H137" s="36">
        <v>1046.2999999999997</v>
      </c>
      <c r="I137" s="36">
        <v>1051.9499999999998</v>
      </c>
      <c r="J137" s="36">
        <v>1061.5999999999997</v>
      </c>
      <c r="K137" s="31">
        <v>1042.3</v>
      </c>
      <c r="L137" s="31">
        <v>1027</v>
      </c>
      <c r="M137" s="31">
        <v>14.51826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926.7</v>
      </c>
      <c r="D138" s="36">
        <v>927.48333333333346</v>
      </c>
      <c r="E138" s="36">
        <v>909.6166666666669</v>
      </c>
      <c r="F138" s="36">
        <v>892.53333333333342</v>
      </c>
      <c r="G138" s="36">
        <v>874.66666666666686</v>
      </c>
      <c r="H138" s="36">
        <v>944.56666666666695</v>
      </c>
      <c r="I138" s="36">
        <v>962.43333333333351</v>
      </c>
      <c r="J138" s="36">
        <v>979.51666666666699</v>
      </c>
      <c r="K138" s="31">
        <v>945.35</v>
      </c>
      <c r="L138" s="31">
        <v>910.4</v>
      </c>
      <c r="M138" s="31">
        <v>7.49315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91.1</v>
      </c>
      <c r="D139" s="36">
        <v>90.899999999999991</v>
      </c>
      <c r="E139" s="36">
        <v>90.299999999999983</v>
      </c>
      <c r="F139" s="36">
        <v>89.499999999999986</v>
      </c>
      <c r="G139" s="36">
        <v>88.899999999999977</v>
      </c>
      <c r="H139" s="36">
        <v>91.699999999999989</v>
      </c>
      <c r="I139" s="36">
        <v>92.299999999999983</v>
      </c>
      <c r="J139" s="36">
        <v>93.1</v>
      </c>
      <c r="K139" s="31">
        <v>91.5</v>
      </c>
      <c r="L139" s="31">
        <v>90.1</v>
      </c>
      <c r="M139" s="31">
        <v>72.947580000000002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2365.5500000000002</v>
      </c>
      <c r="D140" s="36">
        <v>2337.1833333333334</v>
      </c>
      <c r="E140" s="36">
        <v>2280.3666666666668</v>
      </c>
      <c r="F140" s="36">
        <v>2195.1833333333334</v>
      </c>
      <c r="G140" s="36">
        <v>2138.3666666666668</v>
      </c>
      <c r="H140" s="36">
        <v>2422.3666666666668</v>
      </c>
      <c r="I140" s="36">
        <v>2479.1833333333334</v>
      </c>
      <c r="J140" s="36">
        <v>2564.3666666666668</v>
      </c>
      <c r="K140" s="31">
        <v>2394</v>
      </c>
      <c r="L140" s="31">
        <v>2252</v>
      </c>
      <c r="M140" s="31">
        <v>9.9663299999999992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110298.85</v>
      </c>
      <c r="D141" s="36">
        <v>109932.95</v>
      </c>
      <c r="E141" s="36">
        <v>109365.9</v>
      </c>
      <c r="F141" s="36">
        <v>108432.95</v>
      </c>
      <c r="G141" s="36">
        <v>107865.9</v>
      </c>
      <c r="H141" s="36">
        <v>110865.9</v>
      </c>
      <c r="I141" s="36">
        <v>111432.95000000001</v>
      </c>
      <c r="J141" s="36">
        <v>112365.9</v>
      </c>
      <c r="K141" s="31">
        <v>110500</v>
      </c>
      <c r="L141" s="31">
        <v>109000</v>
      </c>
      <c r="M141" s="31">
        <v>5.7239999999999999E-2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59.9</v>
      </c>
      <c r="D142" s="36">
        <v>60.033333333333331</v>
      </c>
      <c r="E142" s="36">
        <v>59.61666666666666</v>
      </c>
      <c r="F142" s="36">
        <v>59.333333333333329</v>
      </c>
      <c r="G142" s="36">
        <v>58.916666666666657</v>
      </c>
      <c r="H142" s="36">
        <v>60.316666666666663</v>
      </c>
      <c r="I142" s="36">
        <v>60.733333333333334</v>
      </c>
      <c r="J142" s="36">
        <v>61.016666666666666</v>
      </c>
      <c r="K142" s="31">
        <v>60.45</v>
      </c>
      <c r="L142" s="31">
        <v>59.75</v>
      </c>
      <c r="M142" s="31">
        <v>21.187349999999999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1325.85</v>
      </c>
      <c r="D143" s="36">
        <v>1320.7</v>
      </c>
      <c r="E143" s="36">
        <v>1306.45</v>
      </c>
      <c r="F143" s="36">
        <v>1287.05</v>
      </c>
      <c r="G143" s="36">
        <v>1272.8</v>
      </c>
      <c r="H143" s="36">
        <v>1340.1000000000001</v>
      </c>
      <c r="I143" s="36">
        <v>1354.3500000000001</v>
      </c>
      <c r="J143" s="36">
        <v>1373.7500000000002</v>
      </c>
      <c r="K143" s="31">
        <v>1334.95</v>
      </c>
      <c r="L143" s="31">
        <v>1301.3</v>
      </c>
      <c r="M143" s="31">
        <v>4.0221200000000001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4760</v>
      </c>
      <c r="D144" s="36">
        <v>4731</v>
      </c>
      <c r="E144" s="36">
        <v>4680</v>
      </c>
      <c r="F144" s="36">
        <v>4600</v>
      </c>
      <c r="G144" s="36">
        <v>4549</v>
      </c>
      <c r="H144" s="36">
        <v>4811</v>
      </c>
      <c r="I144" s="36">
        <v>4862</v>
      </c>
      <c r="J144" s="36">
        <v>4942</v>
      </c>
      <c r="K144" s="31">
        <v>4782</v>
      </c>
      <c r="L144" s="31">
        <v>4651</v>
      </c>
      <c r="M144" s="31">
        <v>3.8188499999999999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3649.75</v>
      </c>
      <c r="D145" s="36">
        <v>3651.1166666666668</v>
      </c>
      <c r="E145" s="36">
        <v>3633.4333333333334</v>
      </c>
      <c r="F145" s="36">
        <v>3617.1166666666668</v>
      </c>
      <c r="G145" s="36">
        <v>3599.4333333333334</v>
      </c>
      <c r="H145" s="36">
        <v>3667.4333333333334</v>
      </c>
      <c r="I145" s="36">
        <v>3685.1166666666668</v>
      </c>
      <c r="J145" s="36">
        <v>3701.4333333333334</v>
      </c>
      <c r="K145" s="31">
        <v>3668.8</v>
      </c>
      <c r="L145" s="31">
        <v>3634.8</v>
      </c>
      <c r="M145" s="31">
        <v>0.95145000000000002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24082.9</v>
      </c>
      <c r="D146" s="36">
        <v>24133.8</v>
      </c>
      <c r="E146" s="36">
        <v>23995.1</v>
      </c>
      <c r="F146" s="36">
        <v>23907.3</v>
      </c>
      <c r="G146" s="36">
        <v>23768.6</v>
      </c>
      <c r="H146" s="36">
        <v>24221.599999999999</v>
      </c>
      <c r="I146" s="36">
        <v>24360.300000000003</v>
      </c>
      <c r="J146" s="36">
        <v>24448.1</v>
      </c>
      <c r="K146" s="31">
        <v>24272.5</v>
      </c>
      <c r="L146" s="31">
        <v>24046</v>
      </c>
      <c r="M146" s="31">
        <v>0.69418000000000002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51.8</v>
      </c>
      <c r="D147" s="36">
        <v>51.93333333333333</v>
      </c>
      <c r="E147" s="36">
        <v>51.466666666666661</v>
      </c>
      <c r="F147" s="36">
        <v>51.133333333333333</v>
      </c>
      <c r="G147" s="36">
        <v>50.666666666666664</v>
      </c>
      <c r="H147" s="36">
        <v>52.266666666666659</v>
      </c>
      <c r="I147" s="36">
        <v>52.733333333333327</v>
      </c>
      <c r="J147" s="36">
        <v>53.066666666666656</v>
      </c>
      <c r="K147" s="31">
        <v>52.4</v>
      </c>
      <c r="L147" s="31">
        <v>51.6</v>
      </c>
      <c r="M147" s="31">
        <v>100.50134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168.9</v>
      </c>
      <c r="D148" s="36">
        <v>169.65</v>
      </c>
      <c r="E148" s="36">
        <v>167.35000000000002</v>
      </c>
      <c r="F148" s="36">
        <v>165.8</v>
      </c>
      <c r="G148" s="36">
        <v>163.50000000000003</v>
      </c>
      <c r="H148" s="36">
        <v>171.20000000000002</v>
      </c>
      <c r="I148" s="36">
        <v>173.50000000000003</v>
      </c>
      <c r="J148" s="36">
        <v>175.05</v>
      </c>
      <c r="K148" s="31">
        <v>171.95</v>
      </c>
      <c r="L148" s="31">
        <v>168.1</v>
      </c>
      <c r="M148" s="31">
        <v>112.96315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252.35</v>
      </c>
      <c r="D149" s="36">
        <v>251.41666666666666</v>
      </c>
      <c r="E149" s="36">
        <v>248.58333333333331</v>
      </c>
      <c r="F149" s="36">
        <v>244.81666666666666</v>
      </c>
      <c r="G149" s="36">
        <v>241.98333333333332</v>
      </c>
      <c r="H149" s="36">
        <v>255.18333333333331</v>
      </c>
      <c r="I149" s="36">
        <v>258.01666666666665</v>
      </c>
      <c r="J149" s="36">
        <v>261.7833333333333</v>
      </c>
      <c r="K149" s="31">
        <v>254.25</v>
      </c>
      <c r="L149" s="31">
        <v>247.65</v>
      </c>
      <c r="M149" s="31">
        <v>221.45147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153.44999999999999</v>
      </c>
      <c r="D150" s="36">
        <v>153.73333333333332</v>
      </c>
      <c r="E150" s="36">
        <v>152.21666666666664</v>
      </c>
      <c r="F150" s="36">
        <v>150.98333333333332</v>
      </c>
      <c r="G150" s="36">
        <v>149.46666666666664</v>
      </c>
      <c r="H150" s="36">
        <v>154.96666666666664</v>
      </c>
      <c r="I150" s="36">
        <v>156.48333333333335</v>
      </c>
      <c r="J150" s="36">
        <v>157.71666666666664</v>
      </c>
      <c r="K150" s="31">
        <v>155.25</v>
      </c>
      <c r="L150" s="31">
        <v>152.5</v>
      </c>
      <c r="M150" s="31">
        <v>26.970970000000001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1333.25</v>
      </c>
      <c r="D151" s="36">
        <v>1323.7</v>
      </c>
      <c r="E151" s="36">
        <v>1302.8000000000002</v>
      </c>
      <c r="F151" s="36">
        <v>1272.3500000000001</v>
      </c>
      <c r="G151" s="36">
        <v>1251.4500000000003</v>
      </c>
      <c r="H151" s="36">
        <v>1354.15</v>
      </c>
      <c r="I151" s="36">
        <v>1375.0500000000002</v>
      </c>
      <c r="J151" s="36">
        <v>1405.5</v>
      </c>
      <c r="K151" s="31">
        <v>1344.6</v>
      </c>
      <c r="L151" s="31">
        <v>1293.25</v>
      </c>
      <c r="M151" s="31">
        <v>14.962260000000001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4139.7</v>
      </c>
      <c r="D152" s="36">
        <v>4101.7</v>
      </c>
      <c r="E152" s="36">
        <v>4053.2</v>
      </c>
      <c r="F152" s="36">
        <v>3966.7</v>
      </c>
      <c r="G152" s="36">
        <v>3918.2</v>
      </c>
      <c r="H152" s="36">
        <v>4188.2</v>
      </c>
      <c r="I152" s="36">
        <v>4236.7</v>
      </c>
      <c r="J152" s="36">
        <v>4323.2</v>
      </c>
      <c r="K152" s="31">
        <v>4150.2</v>
      </c>
      <c r="L152" s="31">
        <v>4015.2</v>
      </c>
      <c r="M152" s="31">
        <v>0.81374000000000002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322.8</v>
      </c>
      <c r="D153" s="36">
        <v>319.96666666666664</v>
      </c>
      <c r="E153" s="36">
        <v>315.98333333333329</v>
      </c>
      <c r="F153" s="36">
        <v>309.16666666666663</v>
      </c>
      <c r="G153" s="36">
        <v>305.18333333333328</v>
      </c>
      <c r="H153" s="36">
        <v>326.7833333333333</v>
      </c>
      <c r="I153" s="36">
        <v>330.76666666666665</v>
      </c>
      <c r="J153" s="36">
        <v>337.58333333333331</v>
      </c>
      <c r="K153" s="31">
        <v>323.95</v>
      </c>
      <c r="L153" s="31">
        <v>313.14999999999998</v>
      </c>
      <c r="M153" s="31">
        <v>19.115390000000001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201.8</v>
      </c>
      <c r="D154" s="36">
        <v>202.06666666666669</v>
      </c>
      <c r="E154" s="36">
        <v>200.73333333333338</v>
      </c>
      <c r="F154" s="36">
        <v>199.66666666666669</v>
      </c>
      <c r="G154" s="36">
        <v>198.33333333333337</v>
      </c>
      <c r="H154" s="36">
        <v>203.13333333333338</v>
      </c>
      <c r="I154" s="36">
        <v>204.4666666666667</v>
      </c>
      <c r="J154" s="36">
        <v>205.53333333333339</v>
      </c>
      <c r="K154" s="31">
        <v>203.4</v>
      </c>
      <c r="L154" s="31">
        <v>201</v>
      </c>
      <c r="M154" s="31">
        <v>186.29239999999999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37442.400000000001</v>
      </c>
      <c r="D155" s="36">
        <v>37280.35</v>
      </c>
      <c r="E155" s="36">
        <v>37071.699999999997</v>
      </c>
      <c r="F155" s="36">
        <v>36701</v>
      </c>
      <c r="G155" s="36">
        <v>36492.35</v>
      </c>
      <c r="H155" s="36">
        <v>37651.049999999996</v>
      </c>
      <c r="I155" s="36">
        <v>37859.700000000004</v>
      </c>
      <c r="J155" s="36">
        <v>38230.399999999994</v>
      </c>
      <c r="K155" s="31">
        <v>37489</v>
      </c>
      <c r="L155" s="31">
        <v>36909.65</v>
      </c>
      <c r="M155" s="31">
        <v>0.15975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1430.55</v>
      </c>
      <c r="D156" s="36">
        <v>1437.5833333333333</v>
      </c>
      <c r="E156" s="36">
        <v>1418.9666666666665</v>
      </c>
      <c r="F156" s="36">
        <v>1407.3833333333332</v>
      </c>
      <c r="G156" s="36">
        <v>1388.7666666666664</v>
      </c>
      <c r="H156" s="36">
        <v>1449.1666666666665</v>
      </c>
      <c r="I156" s="36">
        <v>1467.7833333333333</v>
      </c>
      <c r="J156" s="36">
        <v>1479.3666666666666</v>
      </c>
      <c r="K156" s="31">
        <v>1456.2</v>
      </c>
      <c r="L156" s="31">
        <v>1426</v>
      </c>
      <c r="M156" s="31">
        <v>1.6521399999999999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905.35</v>
      </c>
      <c r="D157" s="36">
        <v>908.73333333333323</v>
      </c>
      <c r="E157" s="36">
        <v>894.61666666666645</v>
      </c>
      <c r="F157" s="36">
        <v>883.88333333333321</v>
      </c>
      <c r="G157" s="36">
        <v>869.76666666666642</v>
      </c>
      <c r="H157" s="36">
        <v>919.46666666666647</v>
      </c>
      <c r="I157" s="36">
        <v>933.58333333333326</v>
      </c>
      <c r="J157" s="36">
        <v>944.31666666666649</v>
      </c>
      <c r="K157" s="31">
        <v>922.85</v>
      </c>
      <c r="L157" s="31">
        <v>898</v>
      </c>
      <c r="M157" s="31">
        <v>27.988969999999998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966.4</v>
      </c>
      <c r="D158" s="36">
        <v>967.18333333333339</v>
      </c>
      <c r="E158" s="36">
        <v>958.71666666666681</v>
      </c>
      <c r="F158" s="36">
        <v>951.03333333333342</v>
      </c>
      <c r="G158" s="36">
        <v>942.56666666666683</v>
      </c>
      <c r="H158" s="36">
        <v>974.86666666666679</v>
      </c>
      <c r="I158" s="36">
        <v>983.33333333333348</v>
      </c>
      <c r="J158" s="36">
        <v>991.01666666666677</v>
      </c>
      <c r="K158" s="31">
        <v>975.65</v>
      </c>
      <c r="L158" s="31">
        <v>959.5</v>
      </c>
      <c r="M158" s="31">
        <v>6.0095400000000003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6396.25</v>
      </c>
      <c r="D159" s="36">
        <v>6356.5166666666664</v>
      </c>
      <c r="E159" s="36">
        <v>6302.0333333333328</v>
      </c>
      <c r="F159" s="36">
        <v>6207.8166666666666</v>
      </c>
      <c r="G159" s="36">
        <v>6153.333333333333</v>
      </c>
      <c r="H159" s="36">
        <v>6450.7333333333327</v>
      </c>
      <c r="I159" s="36">
        <v>6505.2166666666662</v>
      </c>
      <c r="J159" s="36">
        <v>6599.4333333333325</v>
      </c>
      <c r="K159" s="31">
        <v>6411</v>
      </c>
      <c r="L159" s="31">
        <v>6262.3</v>
      </c>
      <c r="M159" s="31">
        <v>4.2367299999999997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197.45</v>
      </c>
      <c r="D160" s="36">
        <v>197.61666666666667</v>
      </c>
      <c r="E160" s="36">
        <v>196.73333333333335</v>
      </c>
      <c r="F160" s="36">
        <v>196.01666666666668</v>
      </c>
      <c r="G160" s="36">
        <v>195.13333333333335</v>
      </c>
      <c r="H160" s="36">
        <v>198.33333333333334</v>
      </c>
      <c r="I160" s="36">
        <v>199.21666666666667</v>
      </c>
      <c r="J160" s="36">
        <v>199.93333333333334</v>
      </c>
      <c r="K160" s="31">
        <v>198.5</v>
      </c>
      <c r="L160" s="31">
        <v>196.9</v>
      </c>
      <c r="M160" s="31">
        <v>91.687849999999997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310.3</v>
      </c>
      <c r="D161" s="36">
        <v>310.68333333333334</v>
      </c>
      <c r="E161" s="36">
        <v>305.61666666666667</v>
      </c>
      <c r="F161" s="36">
        <v>300.93333333333334</v>
      </c>
      <c r="G161" s="36">
        <v>295.86666666666667</v>
      </c>
      <c r="H161" s="36">
        <v>315.36666666666667</v>
      </c>
      <c r="I161" s="36">
        <v>320.43333333333339</v>
      </c>
      <c r="J161" s="36">
        <v>325.11666666666667</v>
      </c>
      <c r="K161" s="31">
        <v>315.75</v>
      </c>
      <c r="L161" s="31">
        <v>306</v>
      </c>
      <c r="M161" s="31">
        <v>165.93002999999999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18147.650000000001</v>
      </c>
      <c r="D162" s="36">
        <v>18240.216666666667</v>
      </c>
      <c r="E162" s="36">
        <v>17982.433333333334</v>
      </c>
      <c r="F162" s="36">
        <v>17817.216666666667</v>
      </c>
      <c r="G162" s="36">
        <v>17559.433333333334</v>
      </c>
      <c r="H162" s="36">
        <v>18405.433333333334</v>
      </c>
      <c r="I162" s="36">
        <v>18663.216666666667</v>
      </c>
      <c r="J162" s="36">
        <v>18828.433333333334</v>
      </c>
      <c r="K162" s="31">
        <v>18498</v>
      </c>
      <c r="L162" s="31">
        <v>18075</v>
      </c>
      <c r="M162" s="31">
        <v>4.8860000000000001E-2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2459.1</v>
      </c>
      <c r="D163" s="36">
        <v>2457.1</v>
      </c>
      <c r="E163" s="36">
        <v>2448.0499999999997</v>
      </c>
      <c r="F163" s="36">
        <v>2437</v>
      </c>
      <c r="G163" s="36">
        <v>2427.9499999999998</v>
      </c>
      <c r="H163" s="36">
        <v>2468.1499999999996</v>
      </c>
      <c r="I163" s="36">
        <v>2477.1999999999998</v>
      </c>
      <c r="J163" s="36">
        <v>2488.2499999999995</v>
      </c>
      <c r="K163" s="31">
        <v>2466.15</v>
      </c>
      <c r="L163" s="31">
        <v>2446.0500000000002</v>
      </c>
      <c r="M163" s="31">
        <v>1.75004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3681.8</v>
      </c>
      <c r="D164" s="36">
        <v>3692.2666666666664</v>
      </c>
      <c r="E164" s="36">
        <v>3659.5333333333328</v>
      </c>
      <c r="F164" s="36">
        <v>3637.2666666666664</v>
      </c>
      <c r="G164" s="36">
        <v>3604.5333333333328</v>
      </c>
      <c r="H164" s="36">
        <v>3714.5333333333328</v>
      </c>
      <c r="I164" s="36">
        <v>3747.2666666666664</v>
      </c>
      <c r="J164" s="36">
        <v>3769.5333333333328</v>
      </c>
      <c r="K164" s="31">
        <v>3725</v>
      </c>
      <c r="L164" s="31">
        <v>3670</v>
      </c>
      <c r="M164" s="31">
        <v>2.4914700000000001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79.599999999999994</v>
      </c>
      <c r="D165" s="36">
        <v>79.666666666666657</v>
      </c>
      <c r="E165" s="36">
        <v>79.033333333333317</v>
      </c>
      <c r="F165" s="36">
        <v>78.466666666666654</v>
      </c>
      <c r="G165" s="36">
        <v>77.833333333333314</v>
      </c>
      <c r="H165" s="36">
        <v>80.23333333333332</v>
      </c>
      <c r="I165" s="36">
        <v>80.866666666666646</v>
      </c>
      <c r="J165" s="36">
        <v>81.433333333333323</v>
      </c>
      <c r="K165" s="31">
        <v>80.3</v>
      </c>
      <c r="L165" s="31">
        <v>79.099999999999994</v>
      </c>
      <c r="M165" s="31">
        <v>366.49274000000003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783.9</v>
      </c>
      <c r="D166" s="36">
        <v>780.5333333333333</v>
      </c>
      <c r="E166" s="36">
        <v>763.36666666666656</v>
      </c>
      <c r="F166" s="36">
        <v>742.83333333333326</v>
      </c>
      <c r="G166" s="36">
        <v>725.66666666666652</v>
      </c>
      <c r="H166" s="36">
        <v>801.06666666666661</v>
      </c>
      <c r="I166" s="36">
        <v>818.23333333333335</v>
      </c>
      <c r="J166" s="36">
        <v>838.76666666666665</v>
      </c>
      <c r="K166" s="31">
        <v>797.7</v>
      </c>
      <c r="L166" s="31">
        <v>760</v>
      </c>
      <c r="M166" s="31">
        <v>17.172599999999999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5268.95</v>
      </c>
      <c r="D167" s="36">
        <v>5221.6000000000004</v>
      </c>
      <c r="E167" s="36">
        <v>5160.9500000000007</v>
      </c>
      <c r="F167" s="36">
        <v>5052.9500000000007</v>
      </c>
      <c r="G167" s="36">
        <v>4992.3000000000011</v>
      </c>
      <c r="H167" s="36">
        <v>5329.6</v>
      </c>
      <c r="I167" s="36">
        <v>5390.25</v>
      </c>
      <c r="J167" s="36">
        <v>5498.25</v>
      </c>
      <c r="K167" s="31">
        <v>5282.25</v>
      </c>
      <c r="L167" s="31">
        <v>5113.6000000000004</v>
      </c>
      <c r="M167" s="31">
        <v>5.2861500000000001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383.55</v>
      </c>
      <c r="D168" s="36">
        <v>386.41666666666669</v>
      </c>
      <c r="E168" s="36">
        <v>379.13333333333338</v>
      </c>
      <c r="F168" s="36">
        <v>374.7166666666667</v>
      </c>
      <c r="G168" s="36">
        <v>367.43333333333339</v>
      </c>
      <c r="H168" s="36">
        <v>390.83333333333337</v>
      </c>
      <c r="I168" s="36">
        <v>398.11666666666667</v>
      </c>
      <c r="J168" s="36">
        <v>402.53333333333336</v>
      </c>
      <c r="K168" s="31">
        <v>393.7</v>
      </c>
      <c r="L168" s="31">
        <v>382</v>
      </c>
      <c r="M168" s="31">
        <v>26.15663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207.2</v>
      </c>
      <c r="D169" s="36">
        <v>207.25</v>
      </c>
      <c r="E169" s="36">
        <v>205.65</v>
      </c>
      <c r="F169" s="36">
        <v>204.1</v>
      </c>
      <c r="G169" s="36">
        <v>202.5</v>
      </c>
      <c r="H169" s="36">
        <v>208.8</v>
      </c>
      <c r="I169" s="36">
        <v>210.40000000000003</v>
      </c>
      <c r="J169" s="36">
        <v>211.95000000000002</v>
      </c>
      <c r="K169" s="31">
        <v>208.85</v>
      </c>
      <c r="L169" s="31">
        <v>205.7</v>
      </c>
      <c r="M169" s="31">
        <v>275.33260000000001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912.2</v>
      </c>
      <c r="D170" s="36">
        <v>903.38333333333321</v>
      </c>
      <c r="E170" s="36">
        <v>881.86666666666645</v>
      </c>
      <c r="F170" s="36">
        <v>851.53333333333319</v>
      </c>
      <c r="G170" s="36">
        <v>830.01666666666642</v>
      </c>
      <c r="H170" s="36">
        <v>933.71666666666647</v>
      </c>
      <c r="I170" s="36">
        <v>955.23333333333335</v>
      </c>
      <c r="J170" s="36">
        <v>985.56666666666649</v>
      </c>
      <c r="K170" s="31">
        <v>924.9</v>
      </c>
      <c r="L170" s="31">
        <v>873.05</v>
      </c>
      <c r="M170" s="31">
        <v>11.014860000000001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1003.15</v>
      </c>
      <c r="D171" s="36">
        <v>996.13333333333333</v>
      </c>
      <c r="E171" s="36">
        <v>986.41666666666663</v>
      </c>
      <c r="F171" s="36">
        <v>969.68333333333328</v>
      </c>
      <c r="G171" s="36">
        <v>959.96666666666658</v>
      </c>
      <c r="H171" s="36">
        <v>1012.8666666666667</v>
      </c>
      <c r="I171" s="36">
        <v>1022.5833333333334</v>
      </c>
      <c r="J171" s="36">
        <v>1039.3166666666666</v>
      </c>
      <c r="K171" s="31">
        <v>1005.85</v>
      </c>
      <c r="L171" s="31">
        <v>979.4</v>
      </c>
      <c r="M171" s="31">
        <v>3.9836800000000001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330.35</v>
      </c>
      <c r="D172" s="36">
        <v>331.81666666666666</v>
      </c>
      <c r="E172" s="36">
        <v>327.2833333333333</v>
      </c>
      <c r="F172" s="36">
        <v>324.21666666666664</v>
      </c>
      <c r="G172" s="36">
        <v>319.68333333333328</v>
      </c>
      <c r="H172" s="36">
        <v>334.88333333333333</v>
      </c>
      <c r="I172" s="36">
        <v>339.41666666666674</v>
      </c>
      <c r="J172" s="36">
        <v>342.48333333333335</v>
      </c>
      <c r="K172" s="31">
        <v>336.35</v>
      </c>
      <c r="L172" s="31">
        <v>328.75</v>
      </c>
      <c r="M172" s="31">
        <v>71.274169999999998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2360.6999999999998</v>
      </c>
      <c r="D173" s="36">
        <v>2360.6</v>
      </c>
      <c r="E173" s="36">
        <v>2347.0499999999997</v>
      </c>
      <c r="F173" s="36">
        <v>2333.3999999999996</v>
      </c>
      <c r="G173" s="36">
        <v>2319.8499999999995</v>
      </c>
      <c r="H173" s="36">
        <v>2374.25</v>
      </c>
      <c r="I173" s="36">
        <v>2387.8000000000002</v>
      </c>
      <c r="J173" s="36">
        <v>2401.4500000000003</v>
      </c>
      <c r="K173" s="31">
        <v>2374.15</v>
      </c>
      <c r="L173" s="31">
        <v>2346.9499999999998</v>
      </c>
      <c r="M173" s="31">
        <v>65.674549999999996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88</v>
      </c>
      <c r="D174" s="36">
        <v>88.183333333333337</v>
      </c>
      <c r="E174" s="36">
        <v>87.616666666666674</v>
      </c>
      <c r="F174" s="36">
        <v>87.233333333333334</v>
      </c>
      <c r="G174" s="36">
        <v>86.666666666666671</v>
      </c>
      <c r="H174" s="36">
        <v>88.566666666666677</v>
      </c>
      <c r="I174" s="36">
        <v>89.13333333333334</v>
      </c>
      <c r="J174" s="36">
        <v>89.51666666666668</v>
      </c>
      <c r="K174" s="31">
        <v>88.75</v>
      </c>
      <c r="L174" s="31">
        <v>87.8</v>
      </c>
      <c r="M174" s="31">
        <v>98.282349999999994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772.55</v>
      </c>
      <c r="D175" s="36">
        <v>770.31666666666661</v>
      </c>
      <c r="E175" s="36">
        <v>764.88333333333321</v>
      </c>
      <c r="F175" s="36">
        <v>757.21666666666658</v>
      </c>
      <c r="G175" s="36">
        <v>751.78333333333319</v>
      </c>
      <c r="H175" s="36">
        <v>777.98333333333323</v>
      </c>
      <c r="I175" s="36">
        <v>783.41666666666663</v>
      </c>
      <c r="J175" s="36">
        <v>791.08333333333326</v>
      </c>
      <c r="K175" s="31">
        <v>775.75</v>
      </c>
      <c r="L175" s="31">
        <v>762.65</v>
      </c>
      <c r="M175" s="31">
        <v>11.38172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1359.95</v>
      </c>
      <c r="D176" s="36">
        <v>1357.7</v>
      </c>
      <c r="E176" s="36">
        <v>1350.3000000000002</v>
      </c>
      <c r="F176" s="36">
        <v>1340.65</v>
      </c>
      <c r="G176" s="36">
        <v>1333.2500000000002</v>
      </c>
      <c r="H176" s="36">
        <v>1367.3500000000001</v>
      </c>
      <c r="I176" s="36">
        <v>1374.7500000000002</v>
      </c>
      <c r="J176" s="36">
        <v>1384.4</v>
      </c>
      <c r="K176" s="31">
        <v>1365.1</v>
      </c>
      <c r="L176" s="31">
        <v>1348.05</v>
      </c>
      <c r="M176" s="31">
        <v>5.7724900000000003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584.65</v>
      </c>
      <c r="D177" s="36">
        <v>585.18333333333339</v>
      </c>
      <c r="E177" s="36">
        <v>582.36666666666679</v>
      </c>
      <c r="F177" s="36">
        <v>580.08333333333337</v>
      </c>
      <c r="G177" s="36">
        <v>577.26666666666677</v>
      </c>
      <c r="H177" s="36">
        <v>587.46666666666681</v>
      </c>
      <c r="I177" s="36">
        <v>590.28333333333342</v>
      </c>
      <c r="J177" s="36">
        <v>592.56666666666683</v>
      </c>
      <c r="K177" s="31">
        <v>588</v>
      </c>
      <c r="L177" s="31">
        <v>582.9</v>
      </c>
      <c r="M177" s="31">
        <v>86.226600000000005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26174.400000000001</v>
      </c>
      <c r="D178" s="36">
        <v>26138.783333333336</v>
      </c>
      <c r="E178" s="36">
        <v>26002.566666666673</v>
      </c>
      <c r="F178" s="36">
        <v>25830.733333333337</v>
      </c>
      <c r="G178" s="36">
        <v>25694.516666666674</v>
      </c>
      <c r="H178" s="36">
        <v>26310.616666666672</v>
      </c>
      <c r="I178" s="36">
        <v>26446.833333333339</v>
      </c>
      <c r="J178" s="36">
        <v>26618.666666666672</v>
      </c>
      <c r="K178" s="31">
        <v>26275</v>
      </c>
      <c r="L178" s="31">
        <v>25966.95</v>
      </c>
      <c r="M178" s="31">
        <v>0.16298000000000001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2035.75</v>
      </c>
      <c r="D179" s="36">
        <v>2034.0833333333333</v>
      </c>
      <c r="E179" s="36">
        <v>2017.1666666666665</v>
      </c>
      <c r="F179" s="36">
        <v>1998.5833333333333</v>
      </c>
      <c r="G179" s="36">
        <v>1981.6666666666665</v>
      </c>
      <c r="H179" s="36">
        <v>2052.6666666666665</v>
      </c>
      <c r="I179" s="36">
        <v>2069.583333333333</v>
      </c>
      <c r="J179" s="36">
        <v>2088.1666666666665</v>
      </c>
      <c r="K179" s="31">
        <v>2051</v>
      </c>
      <c r="L179" s="31">
        <v>2015.5</v>
      </c>
      <c r="M179" s="31">
        <v>6.3689900000000002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3525</v>
      </c>
      <c r="D180" s="36">
        <v>3510.8333333333335</v>
      </c>
      <c r="E180" s="36">
        <v>3481.0166666666669</v>
      </c>
      <c r="F180" s="36">
        <v>3437.0333333333333</v>
      </c>
      <c r="G180" s="36">
        <v>3407.2166666666667</v>
      </c>
      <c r="H180" s="36">
        <v>3554.8166666666671</v>
      </c>
      <c r="I180" s="36">
        <v>3584.6333333333337</v>
      </c>
      <c r="J180" s="36">
        <v>3628.6166666666672</v>
      </c>
      <c r="K180" s="31">
        <v>3540.65</v>
      </c>
      <c r="L180" s="31">
        <v>3466.85</v>
      </c>
      <c r="M180" s="31">
        <v>3.8560599999999998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579.20000000000005</v>
      </c>
      <c r="D181" s="36">
        <v>586.23333333333323</v>
      </c>
      <c r="E181" s="36">
        <v>568.56666666666649</v>
      </c>
      <c r="F181" s="36">
        <v>557.93333333333328</v>
      </c>
      <c r="G181" s="36">
        <v>540.26666666666654</v>
      </c>
      <c r="H181" s="36">
        <v>596.86666666666645</v>
      </c>
      <c r="I181" s="36">
        <v>614.53333333333319</v>
      </c>
      <c r="J181" s="36">
        <v>625.1666666666664</v>
      </c>
      <c r="K181" s="31">
        <v>603.9</v>
      </c>
      <c r="L181" s="31">
        <v>575.6</v>
      </c>
      <c r="M181" s="31">
        <v>18.681170000000002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2354.0500000000002</v>
      </c>
      <c r="D182" s="36">
        <v>2355.8333333333335</v>
      </c>
      <c r="E182" s="36">
        <v>2345.7166666666672</v>
      </c>
      <c r="F182" s="36">
        <v>2337.3833333333337</v>
      </c>
      <c r="G182" s="36">
        <v>2327.2666666666673</v>
      </c>
      <c r="H182" s="36">
        <v>2364.166666666667</v>
      </c>
      <c r="I182" s="36">
        <v>2374.2833333333328</v>
      </c>
      <c r="J182" s="36">
        <v>2382.6166666666668</v>
      </c>
      <c r="K182" s="31">
        <v>2365.9499999999998</v>
      </c>
      <c r="L182" s="31">
        <v>2347.5</v>
      </c>
      <c r="M182" s="31">
        <v>1.79132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1189.55</v>
      </c>
      <c r="D183" s="36">
        <v>1188.0166666666667</v>
      </c>
      <c r="E183" s="36">
        <v>1181.1333333333332</v>
      </c>
      <c r="F183" s="36">
        <v>1172.7166666666665</v>
      </c>
      <c r="G183" s="36">
        <v>1165.833333333333</v>
      </c>
      <c r="H183" s="36">
        <v>1196.4333333333334</v>
      </c>
      <c r="I183" s="36">
        <v>1203.3166666666671</v>
      </c>
      <c r="J183" s="36">
        <v>1211.7333333333336</v>
      </c>
      <c r="K183" s="31">
        <v>1194.9000000000001</v>
      </c>
      <c r="L183" s="31">
        <v>1179.5999999999999</v>
      </c>
      <c r="M183" s="31">
        <v>22.057230000000001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669.75</v>
      </c>
      <c r="D184" s="36">
        <v>667.4</v>
      </c>
      <c r="E184" s="36">
        <v>662.84999999999991</v>
      </c>
      <c r="F184" s="36">
        <v>655.94999999999993</v>
      </c>
      <c r="G184" s="36">
        <v>651.39999999999986</v>
      </c>
      <c r="H184" s="36">
        <v>674.3</v>
      </c>
      <c r="I184" s="36">
        <v>678.84999999999991</v>
      </c>
      <c r="J184" s="36">
        <v>685.75</v>
      </c>
      <c r="K184" s="31">
        <v>671.95</v>
      </c>
      <c r="L184" s="31">
        <v>660.5</v>
      </c>
      <c r="M184" s="31">
        <v>7.2435799999999997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720.7</v>
      </c>
      <c r="D185" s="36">
        <v>720.51666666666677</v>
      </c>
      <c r="E185" s="36">
        <v>717.18333333333351</v>
      </c>
      <c r="F185" s="36">
        <v>713.66666666666674</v>
      </c>
      <c r="G185" s="36">
        <v>710.33333333333348</v>
      </c>
      <c r="H185" s="36">
        <v>724.03333333333353</v>
      </c>
      <c r="I185" s="36">
        <v>727.36666666666679</v>
      </c>
      <c r="J185" s="36">
        <v>730.88333333333355</v>
      </c>
      <c r="K185" s="31">
        <v>723.85</v>
      </c>
      <c r="L185" s="31">
        <v>717</v>
      </c>
      <c r="M185" s="31">
        <v>3.3527399999999998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954.2</v>
      </c>
      <c r="D186" s="36">
        <v>953.36666666666679</v>
      </c>
      <c r="E186" s="36">
        <v>949.13333333333355</v>
      </c>
      <c r="F186" s="36">
        <v>944.06666666666672</v>
      </c>
      <c r="G186" s="36">
        <v>939.83333333333348</v>
      </c>
      <c r="H186" s="36">
        <v>958.43333333333362</v>
      </c>
      <c r="I186" s="36">
        <v>962.66666666666674</v>
      </c>
      <c r="J186" s="36">
        <v>967.73333333333369</v>
      </c>
      <c r="K186" s="31">
        <v>957.6</v>
      </c>
      <c r="L186" s="31">
        <v>948.3</v>
      </c>
      <c r="M186" s="31">
        <v>5.1000100000000002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1706.65</v>
      </c>
      <c r="D187" s="36">
        <v>1703.25</v>
      </c>
      <c r="E187" s="36">
        <v>1691.95</v>
      </c>
      <c r="F187" s="36">
        <v>1677.25</v>
      </c>
      <c r="G187" s="36">
        <v>1665.95</v>
      </c>
      <c r="H187" s="36">
        <v>1717.95</v>
      </c>
      <c r="I187" s="36">
        <v>1729.2500000000002</v>
      </c>
      <c r="J187" s="36">
        <v>1743.95</v>
      </c>
      <c r="K187" s="31">
        <v>1714.55</v>
      </c>
      <c r="L187" s="31">
        <v>1688.55</v>
      </c>
      <c r="M187" s="31">
        <v>5.2355600000000004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920.05</v>
      </c>
      <c r="D188" s="36">
        <v>923.68333333333339</v>
      </c>
      <c r="E188" s="36">
        <v>914.36666666666679</v>
      </c>
      <c r="F188" s="36">
        <v>908.68333333333339</v>
      </c>
      <c r="G188" s="36">
        <v>899.36666666666679</v>
      </c>
      <c r="H188" s="36">
        <v>929.36666666666679</v>
      </c>
      <c r="I188" s="36">
        <v>938.68333333333339</v>
      </c>
      <c r="J188" s="36">
        <v>944.36666666666679</v>
      </c>
      <c r="K188" s="31">
        <v>933</v>
      </c>
      <c r="L188" s="31">
        <v>918</v>
      </c>
      <c r="M188" s="31">
        <v>13.153090000000001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8459.15</v>
      </c>
      <c r="D189" s="36">
        <v>8374.7166666666672</v>
      </c>
      <c r="E189" s="36">
        <v>8252.4333333333343</v>
      </c>
      <c r="F189" s="36">
        <v>8045.7166666666672</v>
      </c>
      <c r="G189" s="36">
        <v>7923.4333333333343</v>
      </c>
      <c r="H189" s="36">
        <v>8581.4333333333343</v>
      </c>
      <c r="I189" s="36">
        <v>8703.7166666666672</v>
      </c>
      <c r="J189" s="36">
        <v>8910.4333333333343</v>
      </c>
      <c r="K189" s="31">
        <v>8497</v>
      </c>
      <c r="L189" s="31">
        <v>8168</v>
      </c>
      <c r="M189" s="31">
        <v>3.1722399999999999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680.4</v>
      </c>
      <c r="D190" s="36">
        <v>678.93333333333339</v>
      </c>
      <c r="E190" s="36">
        <v>672.36666666666679</v>
      </c>
      <c r="F190" s="36">
        <v>664.33333333333337</v>
      </c>
      <c r="G190" s="36">
        <v>657.76666666666677</v>
      </c>
      <c r="H190" s="36">
        <v>686.96666666666681</v>
      </c>
      <c r="I190" s="36">
        <v>693.53333333333342</v>
      </c>
      <c r="J190" s="36">
        <v>701.56666666666683</v>
      </c>
      <c r="K190" s="31">
        <v>685.5</v>
      </c>
      <c r="L190" s="31">
        <v>670.9</v>
      </c>
      <c r="M190" s="31">
        <v>175.01373000000001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262.45</v>
      </c>
      <c r="D191" s="36">
        <v>262.43333333333334</v>
      </c>
      <c r="E191" s="36">
        <v>259.36666666666667</v>
      </c>
      <c r="F191" s="36">
        <v>256.28333333333336</v>
      </c>
      <c r="G191" s="36">
        <v>253.2166666666667</v>
      </c>
      <c r="H191" s="36">
        <v>265.51666666666665</v>
      </c>
      <c r="I191" s="36">
        <v>268.58333333333337</v>
      </c>
      <c r="J191" s="36">
        <v>271.66666666666663</v>
      </c>
      <c r="K191" s="31">
        <v>265.5</v>
      </c>
      <c r="L191" s="31">
        <v>259.35000000000002</v>
      </c>
      <c r="M191" s="31">
        <v>135.51131000000001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124.7</v>
      </c>
      <c r="D192" s="36">
        <v>124.31666666666666</v>
      </c>
      <c r="E192" s="36">
        <v>123.38333333333333</v>
      </c>
      <c r="F192" s="36">
        <v>122.06666666666666</v>
      </c>
      <c r="G192" s="36">
        <v>121.13333333333333</v>
      </c>
      <c r="H192" s="36">
        <v>125.63333333333333</v>
      </c>
      <c r="I192" s="36">
        <v>126.56666666666666</v>
      </c>
      <c r="J192" s="36">
        <v>127.88333333333333</v>
      </c>
      <c r="K192" s="31">
        <v>125.25</v>
      </c>
      <c r="L192" s="31">
        <v>123</v>
      </c>
      <c r="M192" s="31">
        <v>308.36412999999999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3497.85</v>
      </c>
      <c r="D193" s="36">
        <v>3480.4666666666667</v>
      </c>
      <c r="E193" s="36">
        <v>3431.5833333333335</v>
      </c>
      <c r="F193" s="36">
        <v>3365.3166666666666</v>
      </c>
      <c r="G193" s="36">
        <v>3316.4333333333334</v>
      </c>
      <c r="H193" s="36">
        <v>3546.7333333333336</v>
      </c>
      <c r="I193" s="36">
        <v>3595.6166666666668</v>
      </c>
      <c r="J193" s="36">
        <v>3661.8833333333337</v>
      </c>
      <c r="K193" s="31">
        <v>3529.35</v>
      </c>
      <c r="L193" s="31">
        <v>3414.2</v>
      </c>
      <c r="M193" s="31">
        <v>39.519840000000002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1207.2</v>
      </c>
      <c r="D194" s="36">
        <v>1196.5166666666667</v>
      </c>
      <c r="E194" s="36">
        <v>1178.0833333333333</v>
      </c>
      <c r="F194" s="36">
        <v>1148.9666666666667</v>
      </c>
      <c r="G194" s="36">
        <v>1130.5333333333333</v>
      </c>
      <c r="H194" s="36">
        <v>1225.6333333333332</v>
      </c>
      <c r="I194" s="36">
        <v>1244.0666666666666</v>
      </c>
      <c r="J194" s="36">
        <v>1273.1833333333332</v>
      </c>
      <c r="K194" s="31">
        <v>1214.95</v>
      </c>
      <c r="L194" s="31">
        <v>1167.4000000000001</v>
      </c>
      <c r="M194" s="31">
        <v>22.94942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3201.95</v>
      </c>
      <c r="D195" s="36">
        <v>3192.6333333333332</v>
      </c>
      <c r="E195" s="36">
        <v>3161.3166666666666</v>
      </c>
      <c r="F195" s="36">
        <v>3120.6833333333334</v>
      </c>
      <c r="G195" s="36">
        <v>3089.3666666666668</v>
      </c>
      <c r="H195" s="36">
        <v>3233.2666666666664</v>
      </c>
      <c r="I195" s="36">
        <v>3264.583333333333</v>
      </c>
      <c r="J195" s="36">
        <v>3305.2166666666662</v>
      </c>
      <c r="K195" s="31">
        <v>3223.95</v>
      </c>
      <c r="L195" s="31">
        <v>3152</v>
      </c>
      <c r="M195" s="31">
        <v>0.90107000000000004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3335.95</v>
      </c>
      <c r="D196" s="36">
        <v>3317.7333333333336</v>
      </c>
      <c r="E196" s="36">
        <v>3277.4666666666672</v>
      </c>
      <c r="F196" s="36">
        <v>3218.9833333333336</v>
      </c>
      <c r="G196" s="36">
        <v>3178.7166666666672</v>
      </c>
      <c r="H196" s="36">
        <v>3376.2166666666672</v>
      </c>
      <c r="I196" s="36">
        <v>3416.4833333333336</v>
      </c>
      <c r="J196" s="36">
        <v>3474.9666666666672</v>
      </c>
      <c r="K196" s="31">
        <v>3358</v>
      </c>
      <c r="L196" s="31">
        <v>3259.25</v>
      </c>
      <c r="M196" s="31">
        <v>10.553890000000001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2039.55</v>
      </c>
      <c r="D197" s="36">
        <v>2043.8166666666666</v>
      </c>
      <c r="E197" s="36">
        <v>2029.6833333333334</v>
      </c>
      <c r="F197" s="36">
        <v>2019.8166666666668</v>
      </c>
      <c r="G197" s="36">
        <v>2005.6833333333336</v>
      </c>
      <c r="H197" s="36">
        <v>2053.6833333333334</v>
      </c>
      <c r="I197" s="36">
        <v>2067.8166666666666</v>
      </c>
      <c r="J197" s="36">
        <v>2077.6833333333329</v>
      </c>
      <c r="K197" s="31">
        <v>2057.9499999999998</v>
      </c>
      <c r="L197" s="31">
        <v>2033.95</v>
      </c>
      <c r="M197" s="31">
        <v>3.4209000000000001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827.95</v>
      </c>
      <c r="D198" s="36">
        <v>822.2833333333333</v>
      </c>
      <c r="E198" s="36">
        <v>811.66666666666663</v>
      </c>
      <c r="F198" s="36">
        <v>795.38333333333333</v>
      </c>
      <c r="G198" s="36">
        <v>784.76666666666665</v>
      </c>
      <c r="H198" s="36">
        <v>838.56666666666661</v>
      </c>
      <c r="I198" s="36">
        <v>849.18333333333339</v>
      </c>
      <c r="J198" s="36">
        <v>865.46666666666658</v>
      </c>
      <c r="K198" s="31">
        <v>832.9</v>
      </c>
      <c r="L198" s="31">
        <v>806</v>
      </c>
      <c r="M198" s="31">
        <v>6.2862099999999996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2544.6999999999998</v>
      </c>
      <c r="D199" s="36">
        <v>2531.4166666666665</v>
      </c>
      <c r="E199" s="36">
        <v>2504.6833333333329</v>
      </c>
      <c r="F199" s="36">
        <v>2464.6666666666665</v>
      </c>
      <c r="G199" s="36">
        <v>2437.9333333333329</v>
      </c>
      <c r="H199" s="36">
        <v>2571.4333333333329</v>
      </c>
      <c r="I199" s="36">
        <v>2598.1666666666665</v>
      </c>
      <c r="J199" s="36">
        <v>2638.1833333333329</v>
      </c>
      <c r="K199" s="31">
        <v>2558.15</v>
      </c>
      <c r="L199" s="31">
        <v>2491.4</v>
      </c>
      <c r="M199" s="31">
        <v>7.6667500000000004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37.799999999999997</v>
      </c>
      <c r="D200" s="36">
        <v>37.983333333333334</v>
      </c>
      <c r="E200" s="36">
        <v>37.366666666666667</v>
      </c>
      <c r="F200" s="36">
        <v>36.93333333333333</v>
      </c>
      <c r="G200" s="36">
        <v>36.316666666666663</v>
      </c>
      <c r="H200" s="36">
        <v>38.416666666666671</v>
      </c>
      <c r="I200" s="36">
        <v>39.033333333333346</v>
      </c>
      <c r="J200" s="36">
        <v>39.466666666666676</v>
      </c>
      <c r="K200" s="31">
        <v>38.6</v>
      </c>
      <c r="L200" s="31">
        <v>37.549999999999997</v>
      </c>
      <c r="M200" s="31">
        <v>136.82999000000001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90.05</v>
      </c>
      <c r="D201" s="36">
        <v>90.583333333333329</v>
      </c>
      <c r="E201" s="36">
        <v>89.066666666666663</v>
      </c>
      <c r="F201" s="36">
        <v>88.083333333333329</v>
      </c>
      <c r="G201" s="36">
        <v>86.566666666666663</v>
      </c>
      <c r="H201" s="36">
        <v>91.566666666666663</v>
      </c>
      <c r="I201" s="36">
        <v>93.083333333333343</v>
      </c>
      <c r="J201" s="36">
        <v>94.066666666666663</v>
      </c>
      <c r="K201" s="31">
        <v>92.1</v>
      </c>
      <c r="L201" s="31">
        <v>89.6</v>
      </c>
      <c r="M201" s="31">
        <v>27.96077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1684.15</v>
      </c>
      <c r="D202" s="36">
        <v>1680.3</v>
      </c>
      <c r="E202" s="36">
        <v>1672.1</v>
      </c>
      <c r="F202" s="36">
        <v>1660.05</v>
      </c>
      <c r="G202" s="36">
        <v>1651.85</v>
      </c>
      <c r="H202" s="36">
        <v>1692.35</v>
      </c>
      <c r="I202" s="36">
        <v>1700.5500000000002</v>
      </c>
      <c r="J202" s="36">
        <v>1712.6</v>
      </c>
      <c r="K202" s="31">
        <v>1688.5</v>
      </c>
      <c r="L202" s="31">
        <v>1668.25</v>
      </c>
      <c r="M202" s="31">
        <v>4.6833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1563.15</v>
      </c>
      <c r="D203" s="36">
        <v>1561.0666666666666</v>
      </c>
      <c r="E203" s="36">
        <v>1549.0833333333333</v>
      </c>
      <c r="F203" s="36">
        <v>1535.0166666666667</v>
      </c>
      <c r="G203" s="36">
        <v>1523.0333333333333</v>
      </c>
      <c r="H203" s="36">
        <v>1575.1333333333332</v>
      </c>
      <c r="I203" s="36">
        <v>1587.1166666666668</v>
      </c>
      <c r="J203" s="36">
        <v>1601.1833333333332</v>
      </c>
      <c r="K203" s="31">
        <v>1573.05</v>
      </c>
      <c r="L203" s="31">
        <v>1547</v>
      </c>
      <c r="M203" s="31">
        <v>3.0525099999999998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8775.0499999999993</v>
      </c>
      <c r="D204" s="36">
        <v>8762.25</v>
      </c>
      <c r="E204" s="36">
        <v>8712.7999999999993</v>
      </c>
      <c r="F204" s="36">
        <v>8650.5499999999993</v>
      </c>
      <c r="G204" s="36">
        <v>8601.0999999999985</v>
      </c>
      <c r="H204" s="36">
        <v>8824.5</v>
      </c>
      <c r="I204" s="36">
        <v>8873.9500000000007</v>
      </c>
      <c r="J204" s="36">
        <v>8936.2000000000007</v>
      </c>
      <c r="K204" s="31">
        <v>8811.7000000000007</v>
      </c>
      <c r="L204" s="31">
        <v>8700</v>
      </c>
      <c r="M204" s="31">
        <v>2.3342800000000001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110.3</v>
      </c>
      <c r="D205" s="36">
        <v>110.88333333333333</v>
      </c>
      <c r="E205" s="36">
        <v>109.01666666666665</v>
      </c>
      <c r="F205" s="36">
        <v>107.73333333333332</v>
      </c>
      <c r="G205" s="36">
        <v>105.86666666666665</v>
      </c>
      <c r="H205" s="36">
        <v>112.16666666666666</v>
      </c>
      <c r="I205" s="36">
        <v>114.03333333333333</v>
      </c>
      <c r="J205" s="36">
        <v>115.31666666666666</v>
      </c>
      <c r="K205" s="31">
        <v>112.75</v>
      </c>
      <c r="L205" s="31">
        <v>109.6</v>
      </c>
      <c r="M205" s="31">
        <v>163.49924999999999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560.85</v>
      </c>
      <c r="D206" s="36">
        <v>560.15</v>
      </c>
      <c r="E206" s="36">
        <v>556.69999999999993</v>
      </c>
      <c r="F206" s="36">
        <v>552.54999999999995</v>
      </c>
      <c r="G206" s="36">
        <v>549.09999999999991</v>
      </c>
      <c r="H206" s="36">
        <v>564.29999999999995</v>
      </c>
      <c r="I206" s="36">
        <v>567.75</v>
      </c>
      <c r="J206" s="36">
        <v>571.9</v>
      </c>
      <c r="K206" s="31">
        <v>563.6</v>
      </c>
      <c r="L206" s="31">
        <v>556</v>
      </c>
      <c r="M206" s="31">
        <v>21.123550000000002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1044.55</v>
      </c>
      <c r="D207" s="36">
        <v>1037.05</v>
      </c>
      <c r="E207" s="36">
        <v>1023.0999999999999</v>
      </c>
      <c r="F207" s="36">
        <v>1001.65</v>
      </c>
      <c r="G207" s="36">
        <v>987.69999999999993</v>
      </c>
      <c r="H207" s="36">
        <v>1058.5</v>
      </c>
      <c r="I207" s="36">
        <v>1072.4500000000003</v>
      </c>
      <c r="J207" s="36">
        <v>1093.8999999999999</v>
      </c>
      <c r="K207" s="31">
        <v>1051</v>
      </c>
      <c r="L207" s="31">
        <v>1015.6</v>
      </c>
      <c r="M207" s="31">
        <v>30.742660000000001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238.8</v>
      </c>
      <c r="D208" s="36">
        <v>238.28333333333333</v>
      </c>
      <c r="E208" s="36">
        <v>234.86666666666667</v>
      </c>
      <c r="F208" s="36">
        <v>230.93333333333334</v>
      </c>
      <c r="G208" s="36">
        <v>227.51666666666668</v>
      </c>
      <c r="H208" s="36">
        <v>242.21666666666667</v>
      </c>
      <c r="I208" s="36">
        <v>245.63333333333335</v>
      </c>
      <c r="J208" s="36">
        <v>249.56666666666666</v>
      </c>
      <c r="K208" s="31">
        <v>241.7</v>
      </c>
      <c r="L208" s="31">
        <v>234.35</v>
      </c>
      <c r="M208" s="31">
        <v>68.440370000000001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821.2</v>
      </c>
      <c r="D209" s="36">
        <v>822.86666666666679</v>
      </c>
      <c r="E209" s="36">
        <v>818.13333333333355</v>
      </c>
      <c r="F209" s="36">
        <v>815.06666666666672</v>
      </c>
      <c r="G209" s="36">
        <v>810.33333333333348</v>
      </c>
      <c r="H209" s="36">
        <v>825.93333333333362</v>
      </c>
      <c r="I209" s="36">
        <v>830.66666666666674</v>
      </c>
      <c r="J209" s="36">
        <v>833.73333333333369</v>
      </c>
      <c r="K209" s="31">
        <v>827.6</v>
      </c>
      <c r="L209" s="31">
        <v>819.8</v>
      </c>
      <c r="M209" s="31">
        <v>7.3455899999999996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1610.15</v>
      </c>
      <c r="D210" s="36">
        <v>1605.8833333333332</v>
      </c>
      <c r="E210" s="36">
        <v>1597.2666666666664</v>
      </c>
      <c r="F210" s="36">
        <v>1584.3833333333332</v>
      </c>
      <c r="G210" s="36">
        <v>1575.7666666666664</v>
      </c>
      <c r="H210" s="36">
        <v>1618.7666666666664</v>
      </c>
      <c r="I210" s="36">
        <v>1627.3833333333332</v>
      </c>
      <c r="J210" s="36">
        <v>1640.2666666666664</v>
      </c>
      <c r="K210" s="31">
        <v>1614.5</v>
      </c>
      <c r="L210" s="31">
        <v>1593</v>
      </c>
      <c r="M210" s="31">
        <v>0.24993000000000001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397.1</v>
      </c>
      <c r="D211" s="36">
        <v>395.3</v>
      </c>
      <c r="E211" s="36">
        <v>391.1</v>
      </c>
      <c r="F211" s="36">
        <v>385.1</v>
      </c>
      <c r="G211" s="36">
        <v>380.90000000000003</v>
      </c>
      <c r="H211" s="36">
        <v>401.3</v>
      </c>
      <c r="I211" s="36">
        <v>405.49999999999994</v>
      </c>
      <c r="J211" s="36">
        <v>411.5</v>
      </c>
      <c r="K211" s="31">
        <v>399.5</v>
      </c>
      <c r="L211" s="31">
        <v>389.3</v>
      </c>
      <c r="M211" s="31">
        <v>69.217879999999994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20.149999999999999</v>
      </c>
      <c r="D212" s="36">
        <v>20.216666666666665</v>
      </c>
      <c r="E212" s="36">
        <v>19.833333333333329</v>
      </c>
      <c r="F212" s="36">
        <v>19.516666666666662</v>
      </c>
      <c r="G212" s="36">
        <v>19.133333333333326</v>
      </c>
      <c r="H212" s="36">
        <v>20.533333333333331</v>
      </c>
      <c r="I212" s="36">
        <v>20.916666666666664</v>
      </c>
      <c r="J212" s="36">
        <v>21.233333333333334</v>
      </c>
      <c r="K212" s="31">
        <v>20.6</v>
      </c>
      <c r="L212" s="31">
        <v>19.899999999999999</v>
      </c>
      <c r="M212" s="31">
        <v>2703.1920700000001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250.05</v>
      </c>
      <c r="D213" s="36">
        <v>249.88333333333333</v>
      </c>
      <c r="E213" s="36">
        <v>246.26666666666665</v>
      </c>
      <c r="F213" s="36">
        <v>242.48333333333332</v>
      </c>
      <c r="G213" s="36">
        <v>238.86666666666665</v>
      </c>
      <c r="H213" s="36">
        <v>253.66666666666666</v>
      </c>
      <c r="I213" s="36">
        <v>257.2833333333333</v>
      </c>
      <c r="J213" s="36">
        <v>261.06666666666666</v>
      </c>
      <c r="K213" s="31">
        <v>253.5</v>
      </c>
      <c r="L213" s="31">
        <v>246.1</v>
      </c>
      <c r="M213" s="31">
        <v>97.139210000000006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121.85</v>
      </c>
      <c r="D214" s="36">
        <v>121.69999999999999</v>
      </c>
      <c r="E214" s="36">
        <v>120.84999999999998</v>
      </c>
      <c r="F214" s="36">
        <v>119.85</v>
      </c>
      <c r="G214" s="36">
        <v>118.99999999999999</v>
      </c>
      <c r="H214" s="36">
        <v>122.69999999999997</v>
      </c>
      <c r="I214" s="36">
        <v>123.55</v>
      </c>
      <c r="J214" s="36">
        <v>124.54999999999997</v>
      </c>
      <c r="K214" s="31">
        <v>122.55</v>
      </c>
      <c r="L214" s="31">
        <v>120.7</v>
      </c>
      <c r="M214" s="31">
        <v>368.95083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631.85</v>
      </c>
      <c r="D215" s="36">
        <v>628.76666666666677</v>
      </c>
      <c r="E215" s="36">
        <v>622.08333333333348</v>
      </c>
      <c r="F215" s="36">
        <v>612.31666666666672</v>
      </c>
      <c r="G215" s="36">
        <v>605.63333333333344</v>
      </c>
      <c r="H215" s="36">
        <v>638.53333333333353</v>
      </c>
      <c r="I215" s="36">
        <v>645.2166666666667</v>
      </c>
      <c r="J215" s="36">
        <v>654.98333333333358</v>
      </c>
      <c r="K215" s="31">
        <v>635.45000000000005</v>
      </c>
      <c r="L215" s="31">
        <v>619</v>
      </c>
      <c r="M215" s="31">
        <v>12.930300000000001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95"/>
      <c r="B1" s="396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45247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9" t="s">
        <v>16</v>
      </c>
      <c r="B9" s="391" t="s">
        <v>18</v>
      </c>
      <c r="C9" s="394" t="s">
        <v>20</v>
      </c>
      <c r="D9" s="394" t="s">
        <v>21</v>
      </c>
      <c r="E9" s="386" t="s">
        <v>22</v>
      </c>
      <c r="F9" s="387"/>
      <c r="G9" s="388"/>
      <c r="H9" s="386" t="s">
        <v>23</v>
      </c>
      <c r="I9" s="387"/>
      <c r="J9" s="388"/>
      <c r="K9" s="26"/>
      <c r="L9" s="27"/>
      <c r="M9" s="48"/>
      <c r="N9" s="1"/>
      <c r="O9" s="1"/>
    </row>
    <row r="10" spans="1:15" ht="42.75" customHeight="1">
      <c r="A10" s="390"/>
      <c r="B10" s="393"/>
      <c r="C10" s="393"/>
      <c r="D10" s="39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543.1</v>
      </c>
      <c r="D11" s="36">
        <v>551.04999999999995</v>
      </c>
      <c r="E11" s="36">
        <v>532.09999999999991</v>
      </c>
      <c r="F11" s="36">
        <v>521.09999999999991</v>
      </c>
      <c r="G11" s="36">
        <v>502.14999999999986</v>
      </c>
      <c r="H11" s="36">
        <v>562.04999999999995</v>
      </c>
      <c r="I11" s="36">
        <v>581</v>
      </c>
      <c r="J11" s="36">
        <v>592</v>
      </c>
      <c r="K11" s="31">
        <v>570</v>
      </c>
      <c r="L11" s="31">
        <v>540.04999999999995</v>
      </c>
      <c r="M11" s="31">
        <v>11.3697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30706.15</v>
      </c>
      <c r="D12" s="36">
        <v>30932</v>
      </c>
      <c r="E12" s="36">
        <v>30376.15</v>
      </c>
      <c r="F12" s="36">
        <v>30046.15</v>
      </c>
      <c r="G12" s="36">
        <v>29490.300000000003</v>
      </c>
      <c r="H12" s="36">
        <v>31262</v>
      </c>
      <c r="I12" s="36">
        <v>31817.85</v>
      </c>
      <c r="J12" s="36">
        <v>32147.85</v>
      </c>
      <c r="K12" s="31">
        <v>31487.85</v>
      </c>
      <c r="L12" s="31">
        <v>30602</v>
      </c>
      <c r="M12" s="31">
        <v>2.8160000000000001E-2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473.65</v>
      </c>
      <c r="D13" s="36">
        <v>475.88333333333327</v>
      </c>
      <c r="E13" s="36">
        <v>467.81666666666655</v>
      </c>
      <c r="F13" s="36">
        <v>461.98333333333329</v>
      </c>
      <c r="G13" s="36">
        <v>453.91666666666657</v>
      </c>
      <c r="H13" s="36">
        <v>481.71666666666653</v>
      </c>
      <c r="I13" s="36">
        <v>489.78333333333325</v>
      </c>
      <c r="J13" s="36">
        <v>495.6166666666665</v>
      </c>
      <c r="K13" s="31">
        <v>483.95</v>
      </c>
      <c r="L13" s="31">
        <v>470.05</v>
      </c>
      <c r="M13" s="31">
        <v>1.64947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525.25</v>
      </c>
      <c r="D14" s="36">
        <v>527.44999999999993</v>
      </c>
      <c r="E14" s="36">
        <v>520.09999999999991</v>
      </c>
      <c r="F14" s="36">
        <v>514.94999999999993</v>
      </c>
      <c r="G14" s="36">
        <v>507.59999999999991</v>
      </c>
      <c r="H14" s="36">
        <v>532.59999999999991</v>
      </c>
      <c r="I14" s="36">
        <v>539.95000000000005</v>
      </c>
      <c r="J14" s="36">
        <v>545.09999999999991</v>
      </c>
      <c r="K14" s="31">
        <v>534.79999999999995</v>
      </c>
      <c r="L14" s="31">
        <v>522.29999999999995</v>
      </c>
      <c r="M14" s="31">
        <v>21.530449999999998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1488.95</v>
      </c>
      <c r="D15" s="36">
        <v>1488.2666666666667</v>
      </c>
      <c r="E15" s="36">
        <v>1476.6833333333334</v>
      </c>
      <c r="F15" s="36">
        <v>1464.4166666666667</v>
      </c>
      <c r="G15" s="36">
        <v>1452.8333333333335</v>
      </c>
      <c r="H15" s="36">
        <v>1500.5333333333333</v>
      </c>
      <c r="I15" s="36">
        <v>1512.1166666666668</v>
      </c>
      <c r="J15" s="36">
        <v>1524.3833333333332</v>
      </c>
      <c r="K15" s="31">
        <v>1499.85</v>
      </c>
      <c r="L15" s="31">
        <v>1476</v>
      </c>
      <c r="M15" s="31">
        <v>1.4170799999999999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4232.75</v>
      </c>
      <c r="D16" s="36">
        <v>4243.2333333333336</v>
      </c>
      <c r="E16" s="36">
        <v>4199.5666666666675</v>
      </c>
      <c r="F16" s="36">
        <v>4166.3833333333341</v>
      </c>
      <c r="G16" s="36">
        <v>4122.7166666666681</v>
      </c>
      <c r="H16" s="36">
        <v>4276.416666666667</v>
      </c>
      <c r="I16" s="36">
        <v>4320.083333333333</v>
      </c>
      <c r="J16" s="36">
        <v>4353.2666666666664</v>
      </c>
      <c r="K16" s="31">
        <v>4286.8999999999996</v>
      </c>
      <c r="L16" s="31">
        <v>4210.05</v>
      </c>
      <c r="M16" s="31">
        <v>1.30755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23293.55</v>
      </c>
      <c r="D17" s="36">
        <v>23178.366666666669</v>
      </c>
      <c r="E17" s="36">
        <v>23011.283333333336</v>
      </c>
      <c r="F17" s="36">
        <v>22729.016666666666</v>
      </c>
      <c r="G17" s="36">
        <v>22561.933333333334</v>
      </c>
      <c r="H17" s="36">
        <v>23460.633333333339</v>
      </c>
      <c r="I17" s="36">
        <v>23627.716666666667</v>
      </c>
      <c r="J17" s="36">
        <v>23909.983333333341</v>
      </c>
      <c r="K17" s="31">
        <v>23345.45</v>
      </c>
      <c r="L17" s="31">
        <v>22896.1</v>
      </c>
      <c r="M17" s="31">
        <v>0.23823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1844.85</v>
      </c>
      <c r="D18" s="36">
        <v>1844.6833333333332</v>
      </c>
      <c r="E18" s="36">
        <v>1835.5666666666664</v>
      </c>
      <c r="F18" s="36">
        <v>1826.2833333333333</v>
      </c>
      <c r="G18" s="36">
        <v>1817.1666666666665</v>
      </c>
      <c r="H18" s="36">
        <v>1853.9666666666662</v>
      </c>
      <c r="I18" s="36">
        <v>1863.083333333333</v>
      </c>
      <c r="J18" s="36">
        <v>1872.3666666666661</v>
      </c>
      <c r="K18" s="31">
        <v>1853.8</v>
      </c>
      <c r="L18" s="31">
        <v>1835.4</v>
      </c>
      <c r="M18" s="31">
        <v>2.15184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2205.9</v>
      </c>
      <c r="D19" s="36">
        <v>2211.6000000000004</v>
      </c>
      <c r="E19" s="36">
        <v>2190.4000000000005</v>
      </c>
      <c r="F19" s="36">
        <v>2174.9</v>
      </c>
      <c r="G19" s="36">
        <v>2153.7000000000003</v>
      </c>
      <c r="H19" s="36">
        <v>2227.1000000000008</v>
      </c>
      <c r="I19" s="36">
        <v>2248.3000000000006</v>
      </c>
      <c r="J19" s="36">
        <v>2263.8000000000011</v>
      </c>
      <c r="K19" s="31">
        <v>2232.8000000000002</v>
      </c>
      <c r="L19" s="31">
        <v>2196.1</v>
      </c>
      <c r="M19" s="31">
        <v>13.075839999999999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941.35</v>
      </c>
      <c r="D20" s="36">
        <v>943.4</v>
      </c>
      <c r="E20" s="36">
        <v>937.3</v>
      </c>
      <c r="F20" s="36">
        <v>933.25</v>
      </c>
      <c r="G20" s="36">
        <v>927.15</v>
      </c>
      <c r="H20" s="36">
        <v>947.44999999999993</v>
      </c>
      <c r="I20" s="36">
        <v>953.55000000000007</v>
      </c>
      <c r="J20" s="36">
        <v>957.59999999999991</v>
      </c>
      <c r="K20" s="31">
        <v>949.5</v>
      </c>
      <c r="L20" s="31">
        <v>939.35</v>
      </c>
      <c r="M20" s="31">
        <v>3.5301800000000001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813.6</v>
      </c>
      <c r="D21" s="36">
        <v>813.36666666666667</v>
      </c>
      <c r="E21" s="36">
        <v>808.33333333333337</v>
      </c>
      <c r="F21" s="36">
        <v>803.06666666666672</v>
      </c>
      <c r="G21" s="36">
        <v>798.03333333333342</v>
      </c>
      <c r="H21" s="36">
        <v>818.63333333333333</v>
      </c>
      <c r="I21" s="36">
        <v>823.66666666666663</v>
      </c>
      <c r="J21" s="36">
        <v>828.93333333333328</v>
      </c>
      <c r="K21" s="31">
        <v>818.4</v>
      </c>
      <c r="L21" s="31">
        <v>808.1</v>
      </c>
      <c r="M21" s="31">
        <v>16.89762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389.55</v>
      </c>
      <c r="D22" s="36">
        <v>390.34999999999997</v>
      </c>
      <c r="E22" s="36">
        <v>385.49999999999994</v>
      </c>
      <c r="F22" s="36">
        <v>381.45</v>
      </c>
      <c r="G22" s="36">
        <v>376.59999999999997</v>
      </c>
      <c r="H22" s="36">
        <v>394.39999999999992</v>
      </c>
      <c r="I22" s="36">
        <v>399.24999999999994</v>
      </c>
      <c r="J22" s="36">
        <v>403.2999999999999</v>
      </c>
      <c r="K22" s="31">
        <v>395.2</v>
      </c>
      <c r="L22" s="31">
        <v>386.3</v>
      </c>
      <c r="M22" s="31">
        <v>132.20902000000001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536.45000000000005</v>
      </c>
      <c r="D23" s="36">
        <v>538.2833333333333</v>
      </c>
      <c r="E23" s="36">
        <v>533.66666666666663</v>
      </c>
      <c r="F23" s="36">
        <v>530.88333333333333</v>
      </c>
      <c r="G23" s="36">
        <v>526.26666666666665</v>
      </c>
      <c r="H23" s="36">
        <v>541.06666666666661</v>
      </c>
      <c r="I23" s="36">
        <v>545.68333333333339</v>
      </c>
      <c r="J23" s="36">
        <v>548.46666666666658</v>
      </c>
      <c r="K23" s="31">
        <v>542.9</v>
      </c>
      <c r="L23" s="31">
        <v>535.5</v>
      </c>
      <c r="M23" s="31">
        <v>2.99925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297.2</v>
      </c>
      <c r="D24" s="36">
        <v>296.66666666666669</v>
      </c>
      <c r="E24" s="36">
        <v>294.83333333333337</v>
      </c>
      <c r="F24" s="36">
        <v>292.4666666666667</v>
      </c>
      <c r="G24" s="36">
        <v>290.63333333333338</v>
      </c>
      <c r="H24" s="36">
        <v>299.03333333333336</v>
      </c>
      <c r="I24" s="36">
        <v>300.86666666666673</v>
      </c>
      <c r="J24" s="36">
        <v>303.23333333333335</v>
      </c>
      <c r="K24" s="31">
        <v>298.5</v>
      </c>
      <c r="L24" s="31">
        <v>294.3</v>
      </c>
      <c r="M24" s="31">
        <v>11.20058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181.2</v>
      </c>
      <c r="D25" s="36">
        <v>181.5</v>
      </c>
      <c r="E25" s="36">
        <v>180.2</v>
      </c>
      <c r="F25" s="36">
        <v>179.2</v>
      </c>
      <c r="G25" s="36">
        <v>177.89999999999998</v>
      </c>
      <c r="H25" s="36">
        <v>182.5</v>
      </c>
      <c r="I25" s="36">
        <v>183.8</v>
      </c>
      <c r="J25" s="36">
        <v>184.8</v>
      </c>
      <c r="K25" s="31">
        <v>182.8</v>
      </c>
      <c r="L25" s="31">
        <v>180.5</v>
      </c>
      <c r="M25" s="31">
        <v>26.28895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215.35</v>
      </c>
      <c r="D26" s="36">
        <v>215.69999999999996</v>
      </c>
      <c r="E26" s="36">
        <v>214.44999999999993</v>
      </c>
      <c r="F26" s="36">
        <v>213.54999999999998</v>
      </c>
      <c r="G26" s="36">
        <v>212.29999999999995</v>
      </c>
      <c r="H26" s="36">
        <v>216.59999999999991</v>
      </c>
      <c r="I26" s="36">
        <v>217.84999999999997</v>
      </c>
      <c r="J26" s="36">
        <v>218.74999999999989</v>
      </c>
      <c r="K26" s="31">
        <v>216.95</v>
      </c>
      <c r="L26" s="31">
        <v>214.8</v>
      </c>
      <c r="M26" s="31">
        <v>14.40795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316.35000000000002</v>
      </c>
      <c r="D27" s="36">
        <v>317.41666666666669</v>
      </c>
      <c r="E27" s="36">
        <v>312.93333333333339</v>
      </c>
      <c r="F27" s="36">
        <v>309.51666666666671</v>
      </c>
      <c r="G27" s="36">
        <v>305.03333333333342</v>
      </c>
      <c r="H27" s="36">
        <v>320.83333333333337</v>
      </c>
      <c r="I27" s="36">
        <v>325.31666666666661</v>
      </c>
      <c r="J27" s="36">
        <v>328.73333333333335</v>
      </c>
      <c r="K27" s="31">
        <v>321.89999999999998</v>
      </c>
      <c r="L27" s="31">
        <v>314</v>
      </c>
      <c r="M27" s="31">
        <v>6.5069999999999997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889.3</v>
      </c>
      <c r="D28" s="36">
        <v>893.1</v>
      </c>
      <c r="E28" s="36">
        <v>884.2</v>
      </c>
      <c r="F28" s="36">
        <v>879.1</v>
      </c>
      <c r="G28" s="36">
        <v>870.2</v>
      </c>
      <c r="H28" s="36">
        <v>898.2</v>
      </c>
      <c r="I28" s="36">
        <v>907.09999999999991</v>
      </c>
      <c r="J28" s="36">
        <v>912.2</v>
      </c>
      <c r="K28" s="31">
        <v>902</v>
      </c>
      <c r="L28" s="31">
        <v>888</v>
      </c>
      <c r="M28" s="31">
        <v>0.30954999999999999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1025.45</v>
      </c>
      <c r="D29" s="36">
        <v>1025.7666666666667</v>
      </c>
      <c r="E29" s="36">
        <v>1019.6833333333334</v>
      </c>
      <c r="F29" s="36">
        <v>1013.9166666666667</v>
      </c>
      <c r="G29" s="36">
        <v>1007.8333333333335</v>
      </c>
      <c r="H29" s="36">
        <v>1031.5333333333333</v>
      </c>
      <c r="I29" s="36">
        <v>1037.6166666666668</v>
      </c>
      <c r="J29" s="36">
        <v>1043.3833333333332</v>
      </c>
      <c r="K29" s="31">
        <v>1031.8499999999999</v>
      </c>
      <c r="L29" s="31">
        <v>1020</v>
      </c>
      <c r="M29" s="31">
        <v>1.2740100000000001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3562.35</v>
      </c>
      <c r="D30" s="36">
        <v>3574.0666666666671</v>
      </c>
      <c r="E30" s="36">
        <v>3538.2833333333342</v>
      </c>
      <c r="F30" s="36">
        <v>3514.2166666666672</v>
      </c>
      <c r="G30" s="36">
        <v>3478.4333333333343</v>
      </c>
      <c r="H30" s="36">
        <v>3598.1333333333341</v>
      </c>
      <c r="I30" s="36">
        <v>3633.916666666667</v>
      </c>
      <c r="J30" s="36">
        <v>3657.983333333334</v>
      </c>
      <c r="K30" s="31">
        <v>3609.85</v>
      </c>
      <c r="L30" s="31">
        <v>3550</v>
      </c>
      <c r="M30" s="31">
        <v>0.52334000000000003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1930.1</v>
      </c>
      <c r="D31" s="36">
        <v>1941.7</v>
      </c>
      <c r="E31" s="36">
        <v>1908.45</v>
      </c>
      <c r="F31" s="36">
        <v>1886.8</v>
      </c>
      <c r="G31" s="36">
        <v>1853.55</v>
      </c>
      <c r="H31" s="36">
        <v>1963.3500000000001</v>
      </c>
      <c r="I31" s="36">
        <v>1996.6000000000001</v>
      </c>
      <c r="J31" s="36">
        <v>2018.2500000000002</v>
      </c>
      <c r="K31" s="31">
        <v>1974.95</v>
      </c>
      <c r="L31" s="31">
        <v>1920.05</v>
      </c>
      <c r="M31" s="31">
        <v>1.3809499999999999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744.8</v>
      </c>
      <c r="D32" s="36">
        <v>748.63333333333333</v>
      </c>
      <c r="E32" s="36">
        <v>738.16666666666663</v>
      </c>
      <c r="F32" s="36">
        <v>731.5333333333333</v>
      </c>
      <c r="G32" s="36">
        <v>721.06666666666661</v>
      </c>
      <c r="H32" s="36">
        <v>755.26666666666665</v>
      </c>
      <c r="I32" s="36">
        <v>765.73333333333335</v>
      </c>
      <c r="J32" s="36">
        <v>772.36666666666667</v>
      </c>
      <c r="K32" s="31">
        <v>759.1</v>
      </c>
      <c r="L32" s="31">
        <v>742</v>
      </c>
      <c r="M32" s="31">
        <v>0.60031000000000001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4361.25</v>
      </c>
      <c r="D33" s="36">
        <v>4354.5</v>
      </c>
      <c r="E33" s="36">
        <v>4329</v>
      </c>
      <c r="F33" s="36">
        <v>4296.75</v>
      </c>
      <c r="G33" s="36">
        <v>4271.25</v>
      </c>
      <c r="H33" s="36">
        <v>4386.75</v>
      </c>
      <c r="I33" s="36">
        <v>4412.25</v>
      </c>
      <c r="J33" s="36">
        <v>4444.5</v>
      </c>
      <c r="K33" s="31">
        <v>4380</v>
      </c>
      <c r="L33" s="31">
        <v>4322.25</v>
      </c>
      <c r="M33" s="31">
        <v>1.1315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2138.4499999999998</v>
      </c>
      <c r="D34" s="36">
        <v>2141.8166666666666</v>
      </c>
      <c r="E34" s="36">
        <v>2128.6333333333332</v>
      </c>
      <c r="F34" s="36">
        <v>2118.8166666666666</v>
      </c>
      <c r="G34" s="36">
        <v>2105.6333333333332</v>
      </c>
      <c r="H34" s="36">
        <v>2151.6333333333332</v>
      </c>
      <c r="I34" s="36">
        <v>2164.8166666666666</v>
      </c>
      <c r="J34" s="36">
        <v>2174.6333333333332</v>
      </c>
      <c r="K34" s="31">
        <v>2155</v>
      </c>
      <c r="L34" s="31">
        <v>2132</v>
      </c>
      <c r="M34" s="31">
        <v>0.21817</v>
      </c>
      <c r="N34" s="1"/>
      <c r="O34" s="1"/>
    </row>
    <row r="35" spans="1:15" ht="12.75" customHeight="1">
      <c r="A35" s="33">
        <v>25</v>
      </c>
      <c r="B35" s="53" t="s">
        <v>900</v>
      </c>
      <c r="C35" s="31">
        <v>642.4</v>
      </c>
      <c r="D35" s="36">
        <v>643.85</v>
      </c>
      <c r="E35" s="36">
        <v>639.1</v>
      </c>
      <c r="F35" s="36">
        <v>635.79999999999995</v>
      </c>
      <c r="G35" s="36">
        <v>631.04999999999995</v>
      </c>
      <c r="H35" s="36">
        <v>647.15000000000009</v>
      </c>
      <c r="I35" s="36">
        <v>651.90000000000009</v>
      </c>
      <c r="J35" s="36">
        <v>655.20000000000016</v>
      </c>
      <c r="K35" s="31">
        <v>648.6</v>
      </c>
      <c r="L35" s="31">
        <v>640.54999999999995</v>
      </c>
      <c r="M35" s="31">
        <v>2.79419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3272.8</v>
      </c>
      <c r="D36" s="36">
        <v>3233.9333333333329</v>
      </c>
      <c r="E36" s="36">
        <v>3169.8666666666659</v>
      </c>
      <c r="F36" s="36">
        <v>3066.9333333333329</v>
      </c>
      <c r="G36" s="36">
        <v>3002.8666666666659</v>
      </c>
      <c r="H36" s="36">
        <v>3336.8666666666659</v>
      </c>
      <c r="I36" s="36">
        <v>3400.9333333333325</v>
      </c>
      <c r="J36" s="36">
        <v>3503.8666666666659</v>
      </c>
      <c r="K36" s="31">
        <v>3298</v>
      </c>
      <c r="L36" s="31">
        <v>3131</v>
      </c>
      <c r="M36" s="31">
        <v>1.5657000000000001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419.9</v>
      </c>
      <c r="D37" s="36">
        <v>419.18333333333334</v>
      </c>
      <c r="E37" s="36">
        <v>417.7166666666667</v>
      </c>
      <c r="F37" s="36">
        <v>415.53333333333336</v>
      </c>
      <c r="G37" s="36">
        <v>414.06666666666672</v>
      </c>
      <c r="H37" s="36">
        <v>421.36666666666667</v>
      </c>
      <c r="I37" s="36">
        <v>422.83333333333326</v>
      </c>
      <c r="J37" s="36">
        <v>425.01666666666665</v>
      </c>
      <c r="K37" s="31">
        <v>420.65</v>
      </c>
      <c r="L37" s="31">
        <v>417</v>
      </c>
      <c r="M37" s="31">
        <v>17.240839999999999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2972.05</v>
      </c>
      <c r="D38" s="36">
        <v>2980</v>
      </c>
      <c r="E38" s="36">
        <v>2913.1</v>
      </c>
      <c r="F38" s="36">
        <v>2854.15</v>
      </c>
      <c r="G38" s="36">
        <v>2787.25</v>
      </c>
      <c r="H38" s="36">
        <v>3038.95</v>
      </c>
      <c r="I38" s="36">
        <v>3105.8499999999995</v>
      </c>
      <c r="J38" s="36">
        <v>3164.7999999999997</v>
      </c>
      <c r="K38" s="31">
        <v>3046.9</v>
      </c>
      <c r="L38" s="31">
        <v>2921.05</v>
      </c>
      <c r="M38" s="31">
        <v>10.083220000000001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932.4</v>
      </c>
      <c r="D39" s="36">
        <v>929.9</v>
      </c>
      <c r="E39" s="36">
        <v>924.34999999999991</v>
      </c>
      <c r="F39" s="36">
        <v>916.3</v>
      </c>
      <c r="G39" s="36">
        <v>910.74999999999989</v>
      </c>
      <c r="H39" s="36">
        <v>937.94999999999993</v>
      </c>
      <c r="I39" s="36">
        <v>943.49999999999989</v>
      </c>
      <c r="J39" s="36">
        <v>951.55</v>
      </c>
      <c r="K39" s="31">
        <v>935.45</v>
      </c>
      <c r="L39" s="31">
        <v>921.85</v>
      </c>
      <c r="M39" s="31">
        <v>2.6308500000000001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5560.5</v>
      </c>
      <c r="D40" s="36">
        <v>5582.1333333333341</v>
      </c>
      <c r="E40" s="36">
        <v>5514.3666666666686</v>
      </c>
      <c r="F40" s="36">
        <v>5468.2333333333345</v>
      </c>
      <c r="G40" s="36">
        <v>5400.466666666669</v>
      </c>
      <c r="H40" s="36">
        <v>5628.2666666666682</v>
      </c>
      <c r="I40" s="36">
        <v>5696.0333333333328</v>
      </c>
      <c r="J40" s="36">
        <v>5742.1666666666679</v>
      </c>
      <c r="K40" s="31">
        <v>5649.9</v>
      </c>
      <c r="L40" s="31">
        <v>5536</v>
      </c>
      <c r="M40" s="31">
        <v>0.75382000000000005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1685.45</v>
      </c>
      <c r="D41" s="36">
        <v>1689.2333333333336</v>
      </c>
      <c r="E41" s="36">
        <v>1663.5666666666671</v>
      </c>
      <c r="F41" s="36">
        <v>1641.6833333333334</v>
      </c>
      <c r="G41" s="36">
        <v>1616.0166666666669</v>
      </c>
      <c r="H41" s="36">
        <v>1711.1166666666672</v>
      </c>
      <c r="I41" s="36">
        <v>1736.7833333333338</v>
      </c>
      <c r="J41" s="36">
        <v>1758.6666666666674</v>
      </c>
      <c r="K41" s="31">
        <v>1714.9</v>
      </c>
      <c r="L41" s="31">
        <v>1667.35</v>
      </c>
      <c r="M41" s="31">
        <v>11.16709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5338.75</v>
      </c>
      <c r="D42" s="36">
        <v>5302.833333333333</v>
      </c>
      <c r="E42" s="36">
        <v>5237.6666666666661</v>
      </c>
      <c r="F42" s="36">
        <v>5136.583333333333</v>
      </c>
      <c r="G42" s="36">
        <v>5071.4166666666661</v>
      </c>
      <c r="H42" s="36">
        <v>5403.9166666666661</v>
      </c>
      <c r="I42" s="36">
        <v>5469.0833333333321</v>
      </c>
      <c r="J42" s="36">
        <v>5570.1666666666661</v>
      </c>
      <c r="K42" s="31">
        <v>5368</v>
      </c>
      <c r="L42" s="31">
        <v>5201.75</v>
      </c>
      <c r="M42" s="31">
        <v>4.4904500000000001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427.85</v>
      </c>
      <c r="D43" s="36">
        <v>428.45</v>
      </c>
      <c r="E43" s="36">
        <v>424.5</v>
      </c>
      <c r="F43" s="36">
        <v>421.15000000000003</v>
      </c>
      <c r="G43" s="36">
        <v>417.20000000000005</v>
      </c>
      <c r="H43" s="36">
        <v>431.79999999999995</v>
      </c>
      <c r="I43" s="36">
        <v>435.74999999999989</v>
      </c>
      <c r="J43" s="36">
        <v>439.09999999999991</v>
      </c>
      <c r="K43" s="31">
        <v>432.4</v>
      </c>
      <c r="L43" s="31">
        <v>425.1</v>
      </c>
      <c r="M43" s="31">
        <v>20.30076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301.64999999999998</v>
      </c>
      <c r="D44" s="36">
        <v>301.91666666666669</v>
      </c>
      <c r="E44" s="36">
        <v>297.83333333333337</v>
      </c>
      <c r="F44" s="36">
        <v>294.01666666666671</v>
      </c>
      <c r="G44" s="36">
        <v>289.93333333333339</v>
      </c>
      <c r="H44" s="36">
        <v>305.73333333333335</v>
      </c>
      <c r="I44" s="36">
        <v>309.81666666666672</v>
      </c>
      <c r="J44" s="36">
        <v>313.63333333333333</v>
      </c>
      <c r="K44" s="31">
        <v>306</v>
      </c>
      <c r="L44" s="31">
        <v>298.10000000000002</v>
      </c>
      <c r="M44" s="31">
        <v>5.1201499999999998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530.70000000000005</v>
      </c>
      <c r="D45" s="36">
        <v>531.38333333333333</v>
      </c>
      <c r="E45" s="36">
        <v>527.86666666666667</v>
      </c>
      <c r="F45" s="36">
        <v>525.0333333333333</v>
      </c>
      <c r="G45" s="36">
        <v>521.51666666666665</v>
      </c>
      <c r="H45" s="36">
        <v>534.2166666666667</v>
      </c>
      <c r="I45" s="36">
        <v>537.73333333333335</v>
      </c>
      <c r="J45" s="36">
        <v>540.56666666666672</v>
      </c>
      <c r="K45" s="31">
        <v>534.9</v>
      </c>
      <c r="L45" s="31">
        <v>528.54999999999995</v>
      </c>
      <c r="M45" s="31">
        <v>2.0568200000000001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568.25</v>
      </c>
      <c r="D46" s="36">
        <v>570.08333333333337</v>
      </c>
      <c r="E46" s="36">
        <v>563.16666666666674</v>
      </c>
      <c r="F46" s="36">
        <v>558.08333333333337</v>
      </c>
      <c r="G46" s="36">
        <v>551.16666666666674</v>
      </c>
      <c r="H46" s="36">
        <v>575.16666666666674</v>
      </c>
      <c r="I46" s="36">
        <v>582.08333333333348</v>
      </c>
      <c r="J46" s="36">
        <v>587.16666666666674</v>
      </c>
      <c r="K46" s="31">
        <v>577</v>
      </c>
      <c r="L46" s="31">
        <v>565</v>
      </c>
      <c r="M46" s="31">
        <v>0.55096999999999996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174.35</v>
      </c>
      <c r="D47" s="36">
        <v>174.85</v>
      </c>
      <c r="E47" s="36">
        <v>173.5</v>
      </c>
      <c r="F47" s="36">
        <v>172.65</v>
      </c>
      <c r="G47" s="36">
        <v>171.3</v>
      </c>
      <c r="H47" s="36">
        <v>175.7</v>
      </c>
      <c r="I47" s="36">
        <v>177.04999999999995</v>
      </c>
      <c r="J47" s="36">
        <v>177.89999999999998</v>
      </c>
      <c r="K47" s="31">
        <v>176.2</v>
      </c>
      <c r="L47" s="31">
        <v>174</v>
      </c>
      <c r="M47" s="31">
        <v>76.881510000000006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3130.3</v>
      </c>
      <c r="D48" s="36">
        <v>3122.9333333333338</v>
      </c>
      <c r="E48" s="36">
        <v>3104.9666666666676</v>
      </c>
      <c r="F48" s="36">
        <v>3079.6333333333337</v>
      </c>
      <c r="G48" s="36">
        <v>3061.6666666666674</v>
      </c>
      <c r="H48" s="36">
        <v>3148.2666666666678</v>
      </c>
      <c r="I48" s="36">
        <v>3166.233333333334</v>
      </c>
      <c r="J48" s="36">
        <v>3191.566666666668</v>
      </c>
      <c r="K48" s="31">
        <v>3140.9</v>
      </c>
      <c r="L48" s="31">
        <v>3097.6</v>
      </c>
      <c r="M48" s="31">
        <v>6.7545400000000004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336.1</v>
      </c>
      <c r="D49" s="36">
        <v>335.09999999999997</v>
      </c>
      <c r="E49" s="36">
        <v>331.79999999999995</v>
      </c>
      <c r="F49" s="36">
        <v>327.5</v>
      </c>
      <c r="G49" s="36">
        <v>324.2</v>
      </c>
      <c r="H49" s="36">
        <v>339.39999999999992</v>
      </c>
      <c r="I49" s="36">
        <v>342.7</v>
      </c>
      <c r="J49" s="36">
        <v>346.99999999999989</v>
      </c>
      <c r="K49" s="31">
        <v>338.4</v>
      </c>
      <c r="L49" s="31">
        <v>330.8</v>
      </c>
      <c r="M49" s="31">
        <v>2.3604400000000001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1892.85</v>
      </c>
      <c r="D50" s="36">
        <v>1889.1499999999999</v>
      </c>
      <c r="E50" s="36">
        <v>1879.3999999999996</v>
      </c>
      <c r="F50" s="36">
        <v>1865.9499999999998</v>
      </c>
      <c r="G50" s="36">
        <v>1856.1999999999996</v>
      </c>
      <c r="H50" s="36">
        <v>1902.5999999999997</v>
      </c>
      <c r="I50" s="36">
        <v>1912.3500000000001</v>
      </c>
      <c r="J50" s="36">
        <v>1925.7999999999997</v>
      </c>
      <c r="K50" s="31">
        <v>1898.9</v>
      </c>
      <c r="L50" s="31">
        <v>1875.7</v>
      </c>
      <c r="M50" s="31">
        <v>1.6744399999999999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6709.3</v>
      </c>
      <c r="D51" s="36">
        <v>6702.5999999999995</v>
      </c>
      <c r="E51" s="36">
        <v>6656.6999999999989</v>
      </c>
      <c r="F51" s="36">
        <v>6604.0999999999995</v>
      </c>
      <c r="G51" s="36">
        <v>6558.1999999999989</v>
      </c>
      <c r="H51" s="36">
        <v>6755.1999999999989</v>
      </c>
      <c r="I51" s="36">
        <v>6801.0999999999985</v>
      </c>
      <c r="J51" s="36">
        <v>6853.6999999999989</v>
      </c>
      <c r="K51" s="31">
        <v>6748.5</v>
      </c>
      <c r="L51" s="31">
        <v>6650</v>
      </c>
      <c r="M51" s="31">
        <v>0.56499999999999995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729.6</v>
      </c>
      <c r="D52" s="36">
        <v>727.48333333333323</v>
      </c>
      <c r="E52" s="36">
        <v>721.11666666666645</v>
      </c>
      <c r="F52" s="36">
        <v>712.63333333333321</v>
      </c>
      <c r="G52" s="36">
        <v>706.26666666666642</v>
      </c>
      <c r="H52" s="36">
        <v>735.96666666666647</v>
      </c>
      <c r="I52" s="36">
        <v>742.33333333333326</v>
      </c>
      <c r="J52" s="36">
        <v>750.81666666666649</v>
      </c>
      <c r="K52" s="31">
        <v>733.85</v>
      </c>
      <c r="L52" s="31">
        <v>719</v>
      </c>
      <c r="M52" s="31">
        <v>14.786910000000001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976.55</v>
      </c>
      <c r="D53" s="36">
        <v>971.85</v>
      </c>
      <c r="E53" s="36">
        <v>963.7</v>
      </c>
      <c r="F53" s="36">
        <v>950.85</v>
      </c>
      <c r="G53" s="36">
        <v>942.7</v>
      </c>
      <c r="H53" s="36">
        <v>984.7</v>
      </c>
      <c r="I53" s="36">
        <v>992.84999999999991</v>
      </c>
      <c r="J53" s="36">
        <v>1005.7</v>
      </c>
      <c r="K53" s="31">
        <v>980</v>
      </c>
      <c r="L53" s="31">
        <v>959</v>
      </c>
      <c r="M53" s="31">
        <v>24.327809999999999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393.45</v>
      </c>
      <c r="D54" s="36">
        <v>393.89999999999992</v>
      </c>
      <c r="E54" s="36">
        <v>390.94999999999982</v>
      </c>
      <c r="F54" s="36">
        <v>388.44999999999987</v>
      </c>
      <c r="G54" s="36">
        <v>385.49999999999977</v>
      </c>
      <c r="H54" s="36">
        <v>396.39999999999986</v>
      </c>
      <c r="I54" s="36">
        <v>399.35</v>
      </c>
      <c r="J54" s="36">
        <v>401.84999999999991</v>
      </c>
      <c r="K54" s="31">
        <v>396.85</v>
      </c>
      <c r="L54" s="31">
        <v>391.4</v>
      </c>
      <c r="M54" s="31">
        <v>1.28552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3790.25</v>
      </c>
      <c r="D55" s="36">
        <v>3785.0833333333335</v>
      </c>
      <c r="E55" s="36">
        <v>3770.166666666667</v>
      </c>
      <c r="F55" s="36">
        <v>3750.0833333333335</v>
      </c>
      <c r="G55" s="36">
        <v>3735.166666666667</v>
      </c>
      <c r="H55" s="36">
        <v>3805.166666666667</v>
      </c>
      <c r="I55" s="36">
        <v>3820.0833333333339</v>
      </c>
      <c r="J55" s="36">
        <v>3840.166666666667</v>
      </c>
      <c r="K55" s="31">
        <v>3800</v>
      </c>
      <c r="L55" s="31">
        <v>3765</v>
      </c>
      <c r="M55" s="31">
        <v>1.4894499999999999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1026.3499999999999</v>
      </c>
      <c r="D56" s="36">
        <v>1030.8333333333333</v>
      </c>
      <c r="E56" s="36">
        <v>1017.6666666666665</v>
      </c>
      <c r="F56" s="36">
        <v>1008.9833333333332</v>
      </c>
      <c r="G56" s="36">
        <v>995.81666666666649</v>
      </c>
      <c r="H56" s="36">
        <v>1039.5166666666664</v>
      </c>
      <c r="I56" s="36">
        <v>1052.6833333333329</v>
      </c>
      <c r="J56" s="36">
        <v>1061.3666666666666</v>
      </c>
      <c r="K56" s="31">
        <v>1044</v>
      </c>
      <c r="L56" s="31">
        <v>1022.15</v>
      </c>
      <c r="M56" s="31">
        <v>69.088250000000002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5550.9</v>
      </c>
      <c r="D57" s="36">
        <v>5543.7166666666672</v>
      </c>
      <c r="E57" s="36">
        <v>5504.1333333333341</v>
      </c>
      <c r="F57" s="36">
        <v>5457.3666666666668</v>
      </c>
      <c r="G57" s="36">
        <v>5417.7833333333338</v>
      </c>
      <c r="H57" s="36">
        <v>5590.4833333333345</v>
      </c>
      <c r="I57" s="36">
        <v>5630.0666666666666</v>
      </c>
      <c r="J57" s="36">
        <v>5676.8333333333348</v>
      </c>
      <c r="K57" s="31">
        <v>5583.3</v>
      </c>
      <c r="L57" s="31">
        <v>5496.95</v>
      </c>
      <c r="M57" s="31">
        <v>3.2471199999999998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7362.45</v>
      </c>
      <c r="D58" s="36">
        <v>7224.8</v>
      </c>
      <c r="E58" s="36">
        <v>7068.9000000000005</v>
      </c>
      <c r="F58" s="36">
        <v>6775.35</v>
      </c>
      <c r="G58" s="36">
        <v>6619.4500000000007</v>
      </c>
      <c r="H58" s="36">
        <v>7518.35</v>
      </c>
      <c r="I58" s="36">
        <v>7674.25</v>
      </c>
      <c r="J58" s="36">
        <v>7967.8</v>
      </c>
      <c r="K58" s="31">
        <v>7380.7</v>
      </c>
      <c r="L58" s="31">
        <v>6931.25</v>
      </c>
      <c r="M58" s="31">
        <v>45.570430000000002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1620.65</v>
      </c>
      <c r="D59" s="36">
        <v>1595.8999999999999</v>
      </c>
      <c r="E59" s="36">
        <v>1563.7999999999997</v>
      </c>
      <c r="F59" s="36">
        <v>1506.9499999999998</v>
      </c>
      <c r="G59" s="36">
        <v>1474.8499999999997</v>
      </c>
      <c r="H59" s="36">
        <v>1652.7499999999998</v>
      </c>
      <c r="I59" s="36">
        <v>1684.8499999999997</v>
      </c>
      <c r="J59" s="36">
        <v>1741.6999999999998</v>
      </c>
      <c r="K59" s="31">
        <v>1628</v>
      </c>
      <c r="L59" s="31">
        <v>1539.05</v>
      </c>
      <c r="M59" s="31">
        <v>32.133519999999997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7138.4</v>
      </c>
      <c r="D60" s="36">
        <v>7123.1333333333341</v>
      </c>
      <c r="E60" s="36">
        <v>7051.2666666666682</v>
      </c>
      <c r="F60" s="36">
        <v>6964.1333333333341</v>
      </c>
      <c r="G60" s="36">
        <v>6892.2666666666682</v>
      </c>
      <c r="H60" s="36">
        <v>7210.2666666666682</v>
      </c>
      <c r="I60" s="36">
        <v>7282.133333333335</v>
      </c>
      <c r="J60" s="36">
        <v>7369.2666666666682</v>
      </c>
      <c r="K60" s="31">
        <v>7195</v>
      </c>
      <c r="L60" s="31">
        <v>7036</v>
      </c>
      <c r="M60" s="31">
        <v>0.21153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2035.35</v>
      </c>
      <c r="D61" s="36">
        <v>2046.3166666666668</v>
      </c>
      <c r="E61" s="36">
        <v>2013.6333333333337</v>
      </c>
      <c r="F61" s="36">
        <v>1991.9166666666667</v>
      </c>
      <c r="G61" s="36">
        <v>1959.2333333333336</v>
      </c>
      <c r="H61" s="36">
        <v>2068.0333333333338</v>
      </c>
      <c r="I61" s="36">
        <v>2100.7166666666667</v>
      </c>
      <c r="J61" s="36">
        <v>2122.4333333333338</v>
      </c>
      <c r="K61" s="31">
        <v>2079</v>
      </c>
      <c r="L61" s="31">
        <v>2024.6</v>
      </c>
      <c r="M61" s="31">
        <v>0.49237999999999998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2653.95</v>
      </c>
      <c r="D62" s="36">
        <v>2653.4500000000003</v>
      </c>
      <c r="E62" s="36">
        <v>2624.1500000000005</v>
      </c>
      <c r="F62" s="36">
        <v>2594.3500000000004</v>
      </c>
      <c r="G62" s="36">
        <v>2565.0500000000006</v>
      </c>
      <c r="H62" s="36">
        <v>2683.2500000000005</v>
      </c>
      <c r="I62" s="36">
        <v>2712.5500000000006</v>
      </c>
      <c r="J62" s="36">
        <v>2742.3500000000004</v>
      </c>
      <c r="K62" s="31">
        <v>2682.75</v>
      </c>
      <c r="L62" s="31">
        <v>2623.65</v>
      </c>
      <c r="M62" s="31">
        <v>4.6645300000000001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435</v>
      </c>
      <c r="D63" s="36">
        <v>434.86666666666662</v>
      </c>
      <c r="E63" s="36">
        <v>431.63333333333321</v>
      </c>
      <c r="F63" s="36">
        <v>428.26666666666659</v>
      </c>
      <c r="G63" s="36">
        <v>425.03333333333319</v>
      </c>
      <c r="H63" s="36">
        <v>438.23333333333323</v>
      </c>
      <c r="I63" s="36">
        <v>441.4666666666667</v>
      </c>
      <c r="J63" s="36">
        <v>444.83333333333326</v>
      </c>
      <c r="K63" s="31">
        <v>438.1</v>
      </c>
      <c r="L63" s="31">
        <v>431.5</v>
      </c>
      <c r="M63" s="31">
        <v>6.6536400000000002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222.2</v>
      </c>
      <c r="D64" s="36">
        <v>222.56666666666669</v>
      </c>
      <c r="E64" s="36">
        <v>220.63333333333338</v>
      </c>
      <c r="F64" s="36">
        <v>219.06666666666669</v>
      </c>
      <c r="G64" s="36">
        <v>217.13333333333338</v>
      </c>
      <c r="H64" s="36">
        <v>224.13333333333338</v>
      </c>
      <c r="I64" s="36">
        <v>226.06666666666672</v>
      </c>
      <c r="J64" s="36">
        <v>227.63333333333338</v>
      </c>
      <c r="K64" s="31">
        <v>224.5</v>
      </c>
      <c r="L64" s="31">
        <v>221</v>
      </c>
      <c r="M64" s="31">
        <v>50.427529999999997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198.35</v>
      </c>
      <c r="D65" s="36">
        <v>198.43333333333331</v>
      </c>
      <c r="E65" s="36">
        <v>196.86666666666662</v>
      </c>
      <c r="F65" s="36">
        <v>195.3833333333333</v>
      </c>
      <c r="G65" s="36">
        <v>193.81666666666661</v>
      </c>
      <c r="H65" s="36">
        <v>199.91666666666663</v>
      </c>
      <c r="I65" s="36">
        <v>201.48333333333329</v>
      </c>
      <c r="J65" s="36">
        <v>202.96666666666664</v>
      </c>
      <c r="K65" s="31">
        <v>200</v>
      </c>
      <c r="L65" s="31">
        <v>196.95</v>
      </c>
      <c r="M65" s="31">
        <v>132.56094999999999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106.7</v>
      </c>
      <c r="D66" s="36">
        <v>106.96666666666665</v>
      </c>
      <c r="E66" s="36">
        <v>105.73333333333331</v>
      </c>
      <c r="F66" s="36">
        <v>104.76666666666665</v>
      </c>
      <c r="G66" s="36">
        <v>103.5333333333333</v>
      </c>
      <c r="H66" s="36">
        <v>107.93333333333331</v>
      </c>
      <c r="I66" s="36">
        <v>109.16666666666666</v>
      </c>
      <c r="J66" s="36">
        <v>110.13333333333331</v>
      </c>
      <c r="K66" s="31">
        <v>108.2</v>
      </c>
      <c r="L66" s="31">
        <v>106</v>
      </c>
      <c r="M66" s="31">
        <v>57.27373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45.95</v>
      </c>
      <c r="D67" s="36">
        <v>46.083333333333336</v>
      </c>
      <c r="E67" s="36">
        <v>45.666666666666671</v>
      </c>
      <c r="F67" s="36">
        <v>45.383333333333333</v>
      </c>
      <c r="G67" s="36">
        <v>44.966666666666669</v>
      </c>
      <c r="H67" s="36">
        <v>46.366666666666674</v>
      </c>
      <c r="I67" s="36">
        <v>46.783333333333346</v>
      </c>
      <c r="J67" s="36">
        <v>47.066666666666677</v>
      </c>
      <c r="K67" s="31">
        <v>46.5</v>
      </c>
      <c r="L67" s="31">
        <v>45.8</v>
      </c>
      <c r="M67" s="31">
        <v>174.94681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2934.6</v>
      </c>
      <c r="D68" s="36">
        <v>2926.7333333333336</v>
      </c>
      <c r="E68" s="36">
        <v>2909.8166666666671</v>
      </c>
      <c r="F68" s="36">
        <v>2885.0333333333333</v>
      </c>
      <c r="G68" s="36">
        <v>2868.1166666666668</v>
      </c>
      <c r="H68" s="36">
        <v>2951.5166666666673</v>
      </c>
      <c r="I68" s="36">
        <v>2968.4333333333334</v>
      </c>
      <c r="J68" s="36">
        <v>2993.2166666666676</v>
      </c>
      <c r="K68" s="31">
        <v>2943.65</v>
      </c>
      <c r="L68" s="31">
        <v>2901.95</v>
      </c>
      <c r="M68" s="31">
        <v>0.17147999999999999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1603.05</v>
      </c>
      <c r="D69" s="36">
        <v>1598</v>
      </c>
      <c r="E69" s="36">
        <v>1587</v>
      </c>
      <c r="F69" s="36">
        <v>1570.95</v>
      </c>
      <c r="G69" s="36">
        <v>1559.95</v>
      </c>
      <c r="H69" s="36">
        <v>1614.05</v>
      </c>
      <c r="I69" s="36">
        <v>1625.05</v>
      </c>
      <c r="J69" s="36">
        <v>1641.1</v>
      </c>
      <c r="K69" s="31">
        <v>1609</v>
      </c>
      <c r="L69" s="31">
        <v>1581.95</v>
      </c>
      <c r="M69" s="31">
        <v>1.2140200000000001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5465.6</v>
      </c>
      <c r="D70" s="36">
        <v>5486.8</v>
      </c>
      <c r="E70" s="36">
        <v>5418.8</v>
      </c>
      <c r="F70" s="36">
        <v>5372</v>
      </c>
      <c r="G70" s="36">
        <v>5304</v>
      </c>
      <c r="H70" s="36">
        <v>5533.6</v>
      </c>
      <c r="I70" s="36">
        <v>5601.6</v>
      </c>
      <c r="J70" s="36">
        <v>5648.4000000000005</v>
      </c>
      <c r="K70" s="31">
        <v>5554.8</v>
      </c>
      <c r="L70" s="31">
        <v>5440</v>
      </c>
      <c r="M70" s="31">
        <v>0.18662000000000001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2245.85</v>
      </c>
      <c r="D71" s="36">
        <v>2252.9500000000003</v>
      </c>
      <c r="E71" s="36">
        <v>2231.9000000000005</v>
      </c>
      <c r="F71" s="36">
        <v>2217.9500000000003</v>
      </c>
      <c r="G71" s="36">
        <v>2196.9000000000005</v>
      </c>
      <c r="H71" s="36">
        <v>2266.9000000000005</v>
      </c>
      <c r="I71" s="36">
        <v>2287.9500000000007</v>
      </c>
      <c r="J71" s="36">
        <v>2301.9000000000005</v>
      </c>
      <c r="K71" s="31">
        <v>2274</v>
      </c>
      <c r="L71" s="31">
        <v>2239</v>
      </c>
      <c r="M71" s="31">
        <v>0.76297000000000004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578.25</v>
      </c>
      <c r="D72" s="36">
        <v>576.9</v>
      </c>
      <c r="E72" s="36">
        <v>574.04999999999995</v>
      </c>
      <c r="F72" s="36">
        <v>569.85</v>
      </c>
      <c r="G72" s="36">
        <v>567</v>
      </c>
      <c r="H72" s="36">
        <v>581.09999999999991</v>
      </c>
      <c r="I72" s="36">
        <v>583.95000000000005</v>
      </c>
      <c r="J72" s="36">
        <v>588.14999999999986</v>
      </c>
      <c r="K72" s="31">
        <v>579.75</v>
      </c>
      <c r="L72" s="31">
        <v>572.70000000000005</v>
      </c>
      <c r="M72" s="31">
        <v>3.5943999999999998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1107.45</v>
      </c>
      <c r="D73" s="36">
        <v>1104.6499999999999</v>
      </c>
      <c r="E73" s="36">
        <v>1089.8499999999997</v>
      </c>
      <c r="F73" s="36">
        <v>1072.2499999999998</v>
      </c>
      <c r="G73" s="36">
        <v>1057.4499999999996</v>
      </c>
      <c r="H73" s="36">
        <v>1122.2499999999998</v>
      </c>
      <c r="I73" s="36">
        <v>1137.05</v>
      </c>
      <c r="J73" s="36">
        <v>1154.6499999999999</v>
      </c>
      <c r="K73" s="31">
        <v>1119.45</v>
      </c>
      <c r="L73" s="31">
        <v>1087.05</v>
      </c>
      <c r="M73" s="31">
        <v>6.4070999999999998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142.6</v>
      </c>
      <c r="D74" s="36">
        <v>143.04999999999998</v>
      </c>
      <c r="E74" s="36">
        <v>141.74999999999997</v>
      </c>
      <c r="F74" s="36">
        <v>140.89999999999998</v>
      </c>
      <c r="G74" s="36">
        <v>139.59999999999997</v>
      </c>
      <c r="H74" s="36">
        <v>143.89999999999998</v>
      </c>
      <c r="I74" s="36">
        <v>145.19999999999999</v>
      </c>
      <c r="J74" s="36">
        <v>146.04999999999998</v>
      </c>
      <c r="K74" s="31">
        <v>144.35</v>
      </c>
      <c r="L74" s="31">
        <v>142.19999999999999</v>
      </c>
      <c r="M74" s="31">
        <v>114.53234999999999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1057.25</v>
      </c>
      <c r="D75" s="36">
        <v>1056.75</v>
      </c>
      <c r="E75" s="36">
        <v>1049.5999999999999</v>
      </c>
      <c r="F75" s="36">
        <v>1041.9499999999998</v>
      </c>
      <c r="G75" s="36">
        <v>1034.7999999999997</v>
      </c>
      <c r="H75" s="36">
        <v>1064.4000000000001</v>
      </c>
      <c r="I75" s="36">
        <v>1071.5500000000002</v>
      </c>
      <c r="J75" s="36">
        <v>1079.2000000000003</v>
      </c>
      <c r="K75" s="31">
        <v>1063.9000000000001</v>
      </c>
      <c r="L75" s="31">
        <v>1049.0999999999999</v>
      </c>
      <c r="M75" s="31">
        <v>6.1410999999999998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138.65</v>
      </c>
      <c r="D76" s="36">
        <v>138.91666666666666</v>
      </c>
      <c r="E76" s="36">
        <v>136.98333333333332</v>
      </c>
      <c r="F76" s="36">
        <v>135.31666666666666</v>
      </c>
      <c r="G76" s="36">
        <v>133.38333333333333</v>
      </c>
      <c r="H76" s="36">
        <v>140.58333333333331</v>
      </c>
      <c r="I76" s="36">
        <v>142.51666666666665</v>
      </c>
      <c r="J76" s="36">
        <v>144.18333333333331</v>
      </c>
      <c r="K76" s="31">
        <v>140.85</v>
      </c>
      <c r="L76" s="31">
        <v>137.25</v>
      </c>
      <c r="M76" s="31">
        <v>294.02771999999999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398.65</v>
      </c>
      <c r="D77" s="36">
        <v>397.65000000000003</v>
      </c>
      <c r="E77" s="36">
        <v>394.00000000000006</v>
      </c>
      <c r="F77" s="36">
        <v>389.35</v>
      </c>
      <c r="G77" s="36">
        <v>385.70000000000005</v>
      </c>
      <c r="H77" s="36">
        <v>402.30000000000007</v>
      </c>
      <c r="I77" s="36">
        <v>405.95000000000005</v>
      </c>
      <c r="J77" s="36">
        <v>410.60000000000008</v>
      </c>
      <c r="K77" s="31">
        <v>401.3</v>
      </c>
      <c r="L77" s="31">
        <v>393</v>
      </c>
      <c r="M77" s="31">
        <v>77.080860000000001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949.55</v>
      </c>
      <c r="D78" s="36">
        <v>948.9</v>
      </c>
      <c r="E78" s="36">
        <v>943.9</v>
      </c>
      <c r="F78" s="36">
        <v>938.25</v>
      </c>
      <c r="G78" s="36">
        <v>933.25</v>
      </c>
      <c r="H78" s="36">
        <v>954.55</v>
      </c>
      <c r="I78" s="36">
        <v>959.55</v>
      </c>
      <c r="J78" s="36">
        <v>965.19999999999993</v>
      </c>
      <c r="K78" s="31">
        <v>953.9</v>
      </c>
      <c r="L78" s="31">
        <v>943.25</v>
      </c>
      <c r="M78" s="31">
        <v>53.10736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549.1</v>
      </c>
      <c r="D79" s="36">
        <v>551.31666666666672</v>
      </c>
      <c r="E79" s="36">
        <v>542.83333333333348</v>
      </c>
      <c r="F79" s="36">
        <v>536.56666666666672</v>
      </c>
      <c r="G79" s="36">
        <v>528.08333333333348</v>
      </c>
      <c r="H79" s="36">
        <v>557.58333333333348</v>
      </c>
      <c r="I79" s="36">
        <v>566.06666666666683</v>
      </c>
      <c r="J79" s="36">
        <v>572.33333333333348</v>
      </c>
      <c r="K79" s="31">
        <v>559.79999999999995</v>
      </c>
      <c r="L79" s="31">
        <v>545.04999999999995</v>
      </c>
      <c r="M79" s="31">
        <v>8.2058700000000009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231.9</v>
      </c>
      <c r="D80" s="36">
        <v>231.45000000000002</v>
      </c>
      <c r="E80" s="36">
        <v>228.70000000000005</v>
      </c>
      <c r="F80" s="36">
        <v>225.50000000000003</v>
      </c>
      <c r="G80" s="36">
        <v>222.75000000000006</v>
      </c>
      <c r="H80" s="36">
        <v>234.65000000000003</v>
      </c>
      <c r="I80" s="36">
        <v>237.39999999999998</v>
      </c>
      <c r="J80" s="36">
        <v>240.60000000000002</v>
      </c>
      <c r="K80" s="31">
        <v>234.2</v>
      </c>
      <c r="L80" s="31">
        <v>228.25</v>
      </c>
      <c r="M80" s="31">
        <v>45.08925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1275.25</v>
      </c>
      <c r="D81" s="36">
        <v>1277.2833333333333</v>
      </c>
      <c r="E81" s="36">
        <v>1266.4666666666667</v>
      </c>
      <c r="F81" s="36">
        <v>1257.6833333333334</v>
      </c>
      <c r="G81" s="36">
        <v>1246.8666666666668</v>
      </c>
      <c r="H81" s="36">
        <v>1286.0666666666666</v>
      </c>
      <c r="I81" s="36">
        <v>1296.8833333333332</v>
      </c>
      <c r="J81" s="36">
        <v>1305.6666666666665</v>
      </c>
      <c r="K81" s="31">
        <v>1288.0999999999999</v>
      </c>
      <c r="L81" s="31">
        <v>1268.5</v>
      </c>
      <c r="M81" s="31">
        <v>0.33865000000000001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619</v>
      </c>
      <c r="D82" s="36">
        <v>615.93333333333328</v>
      </c>
      <c r="E82" s="36">
        <v>608.31666666666661</v>
      </c>
      <c r="F82" s="36">
        <v>597.63333333333333</v>
      </c>
      <c r="G82" s="36">
        <v>590.01666666666665</v>
      </c>
      <c r="H82" s="36">
        <v>626.61666666666656</v>
      </c>
      <c r="I82" s="36">
        <v>634.23333333333312</v>
      </c>
      <c r="J82" s="36">
        <v>644.91666666666652</v>
      </c>
      <c r="K82" s="31">
        <v>623.54999999999995</v>
      </c>
      <c r="L82" s="31">
        <v>605.25</v>
      </c>
      <c r="M82" s="31">
        <v>29.129280000000001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269.45</v>
      </c>
      <c r="D83" s="36">
        <v>271.11666666666662</v>
      </c>
      <c r="E83" s="36">
        <v>266.28333333333325</v>
      </c>
      <c r="F83" s="36">
        <v>263.11666666666662</v>
      </c>
      <c r="G83" s="36">
        <v>258.28333333333325</v>
      </c>
      <c r="H83" s="36">
        <v>274.28333333333325</v>
      </c>
      <c r="I83" s="36">
        <v>279.11666666666662</v>
      </c>
      <c r="J83" s="36">
        <v>282.28333333333325</v>
      </c>
      <c r="K83" s="31">
        <v>275.95</v>
      </c>
      <c r="L83" s="31">
        <v>267.95</v>
      </c>
      <c r="M83" s="31">
        <v>8.4913000000000007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6860</v>
      </c>
      <c r="D84" s="36">
        <v>6855.6333333333341</v>
      </c>
      <c r="E84" s="36">
        <v>6811.2666666666682</v>
      </c>
      <c r="F84" s="36">
        <v>6762.5333333333338</v>
      </c>
      <c r="G84" s="36">
        <v>6718.1666666666679</v>
      </c>
      <c r="H84" s="36">
        <v>6904.3666666666686</v>
      </c>
      <c r="I84" s="36">
        <v>6948.7333333333354</v>
      </c>
      <c r="J84" s="36">
        <v>6997.466666666669</v>
      </c>
      <c r="K84" s="31">
        <v>6900</v>
      </c>
      <c r="L84" s="31">
        <v>6806.9</v>
      </c>
      <c r="M84" s="31">
        <v>8.2629999999999995E-2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967.85</v>
      </c>
      <c r="D85" s="36">
        <v>972.43333333333339</v>
      </c>
      <c r="E85" s="36">
        <v>955.91666666666674</v>
      </c>
      <c r="F85" s="36">
        <v>943.98333333333335</v>
      </c>
      <c r="G85" s="36">
        <v>927.4666666666667</v>
      </c>
      <c r="H85" s="36">
        <v>984.36666666666679</v>
      </c>
      <c r="I85" s="36">
        <v>1000.8833333333334</v>
      </c>
      <c r="J85" s="36">
        <v>1012.8166666666668</v>
      </c>
      <c r="K85" s="31">
        <v>988.95</v>
      </c>
      <c r="L85" s="31">
        <v>960.5</v>
      </c>
      <c r="M85" s="31">
        <v>1.61974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1489.7</v>
      </c>
      <c r="D86" s="36">
        <v>1478.8833333333332</v>
      </c>
      <c r="E86" s="36">
        <v>1454.7666666666664</v>
      </c>
      <c r="F86" s="36">
        <v>1419.8333333333333</v>
      </c>
      <c r="G86" s="36">
        <v>1395.7166666666665</v>
      </c>
      <c r="H86" s="36">
        <v>1513.8166666666664</v>
      </c>
      <c r="I86" s="36">
        <v>1537.9333333333332</v>
      </c>
      <c r="J86" s="36">
        <v>1572.8666666666663</v>
      </c>
      <c r="K86" s="31">
        <v>1503</v>
      </c>
      <c r="L86" s="31">
        <v>1443.95</v>
      </c>
      <c r="M86" s="31">
        <v>2.7312799999999999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421.65</v>
      </c>
      <c r="D87" s="36">
        <v>423.83333333333331</v>
      </c>
      <c r="E87" s="36">
        <v>417.81666666666661</v>
      </c>
      <c r="F87" s="36">
        <v>413.98333333333329</v>
      </c>
      <c r="G87" s="36">
        <v>407.96666666666658</v>
      </c>
      <c r="H87" s="36">
        <v>427.66666666666663</v>
      </c>
      <c r="I87" s="36">
        <v>433.68333333333339</v>
      </c>
      <c r="J87" s="36">
        <v>437.51666666666665</v>
      </c>
      <c r="K87" s="31">
        <v>429.85</v>
      </c>
      <c r="L87" s="31">
        <v>420</v>
      </c>
      <c r="M87" s="31">
        <v>1.80667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20589.150000000001</v>
      </c>
      <c r="D88" s="36">
        <v>20319.933333333334</v>
      </c>
      <c r="E88" s="36">
        <v>19939.866666666669</v>
      </c>
      <c r="F88" s="36">
        <v>19290.583333333336</v>
      </c>
      <c r="G88" s="36">
        <v>18910.51666666667</v>
      </c>
      <c r="H88" s="36">
        <v>20969.216666666667</v>
      </c>
      <c r="I88" s="36">
        <v>21349.283333333333</v>
      </c>
      <c r="J88" s="36">
        <v>21998.566666666666</v>
      </c>
      <c r="K88" s="31">
        <v>20700</v>
      </c>
      <c r="L88" s="31">
        <v>19670.650000000001</v>
      </c>
      <c r="M88" s="31">
        <v>0.72641999999999995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714.6</v>
      </c>
      <c r="D89" s="36">
        <v>720.20000000000016</v>
      </c>
      <c r="E89" s="36">
        <v>704.45000000000027</v>
      </c>
      <c r="F89" s="36">
        <v>694.30000000000007</v>
      </c>
      <c r="G89" s="36">
        <v>678.55000000000018</v>
      </c>
      <c r="H89" s="36">
        <v>730.35000000000036</v>
      </c>
      <c r="I89" s="36">
        <v>746.10000000000014</v>
      </c>
      <c r="J89" s="36">
        <v>756.25000000000045</v>
      </c>
      <c r="K89" s="31">
        <v>735.95</v>
      </c>
      <c r="L89" s="31">
        <v>710.05</v>
      </c>
      <c r="M89" s="31">
        <v>1.9415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17.100000000000001</v>
      </c>
      <c r="D90" s="36">
        <v>17.25</v>
      </c>
      <c r="E90" s="36">
        <v>16.899999999999999</v>
      </c>
      <c r="F90" s="36">
        <v>16.7</v>
      </c>
      <c r="G90" s="36">
        <v>16.349999999999998</v>
      </c>
      <c r="H90" s="36">
        <v>17.45</v>
      </c>
      <c r="I90" s="36">
        <v>17.8</v>
      </c>
      <c r="J90" s="36">
        <v>18</v>
      </c>
      <c r="K90" s="31">
        <v>17.600000000000001</v>
      </c>
      <c r="L90" s="31">
        <v>17.05</v>
      </c>
      <c r="M90" s="31">
        <v>87.9495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4702.1000000000004</v>
      </c>
      <c r="D91" s="36">
        <v>4703.5666666666666</v>
      </c>
      <c r="E91" s="36">
        <v>4678.1333333333332</v>
      </c>
      <c r="F91" s="36">
        <v>4654.166666666667</v>
      </c>
      <c r="G91" s="36">
        <v>4628.7333333333336</v>
      </c>
      <c r="H91" s="36">
        <v>4727.5333333333328</v>
      </c>
      <c r="I91" s="36">
        <v>4752.9666666666653</v>
      </c>
      <c r="J91" s="36">
        <v>4776.9333333333325</v>
      </c>
      <c r="K91" s="31">
        <v>4729</v>
      </c>
      <c r="L91" s="31">
        <v>4679.6000000000004</v>
      </c>
      <c r="M91" s="31">
        <v>1.7837499999999999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2326.25</v>
      </c>
      <c r="D92" s="36">
        <v>2311.2166666666667</v>
      </c>
      <c r="E92" s="36">
        <v>2276.4333333333334</v>
      </c>
      <c r="F92" s="36">
        <v>2226.6166666666668</v>
      </c>
      <c r="G92" s="36">
        <v>2191.8333333333335</v>
      </c>
      <c r="H92" s="36">
        <v>2361.0333333333333</v>
      </c>
      <c r="I92" s="36">
        <v>2395.8166666666671</v>
      </c>
      <c r="J92" s="36">
        <v>2445.6333333333332</v>
      </c>
      <c r="K92" s="31">
        <v>2346</v>
      </c>
      <c r="L92" s="31">
        <v>2261.4</v>
      </c>
      <c r="M92" s="31">
        <v>18.82695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2277.1</v>
      </c>
      <c r="D93" s="36">
        <v>2234.4166666666665</v>
      </c>
      <c r="E93" s="36">
        <v>2175.0333333333328</v>
      </c>
      <c r="F93" s="36">
        <v>2072.9666666666662</v>
      </c>
      <c r="G93" s="36">
        <v>2013.5833333333326</v>
      </c>
      <c r="H93" s="36">
        <v>2336.4833333333331</v>
      </c>
      <c r="I93" s="36">
        <v>2395.8666666666672</v>
      </c>
      <c r="J93" s="36">
        <v>2497.9333333333334</v>
      </c>
      <c r="K93" s="31">
        <v>2293.8000000000002</v>
      </c>
      <c r="L93" s="31">
        <v>2132.35</v>
      </c>
      <c r="M93" s="31">
        <v>8.5713799999999996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258</v>
      </c>
      <c r="D94" s="36">
        <v>258.15000000000003</v>
      </c>
      <c r="E94" s="36">
        <v>256.40000000000009</v>
      </c>
      <c r="F94" s="36">
        <v>254.80000000000007</v>
      </c>
      <c r="G94" s="36">
        <v>253.05000000000013</v>
      </c>
      <c r="H94" s="36">
        <v>259.75000000000006</v>
      </c>
      <c r="I94" s="36">
        <v>261.49999999999994</v>
      </c>
      <c r="J94" s="36">
        <v>263.10000000000002</v>
      </c>
      <c r="K94" s="31">
        <v>259.89999999999998</v>
      </c>
      <c r="L94" s="31">
        <v>256.55</v>
      </c>
      <c r="M94" s="31">
        <v>4.7086699999999997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749.5</v>
      </c>
      <c r="D95" s="36">
        <v>751.48333333333323</v>
      </c>
      <c r="E95" s="36">
        <v>745.71666666666647</v>
      </c>
      <c r="F95" s="36">
        <v>741.93333333333328</v>
      </c>
      <c r="G95" s="36">
        <v>736.16666666666652</v>
      </c>
      <c r="H95" s="36">
        <v>755.26666666666642</v>
      </c>
      <c r="I95" s="36">
        <v>761.03333333333308</v>
      </c>
      <c r="J95" s="36">
        <v>764.81666666666638</v>
      </c>
      <c r="K95" s="31">
        <v>757.25</v>
      </c>
      <c r="L95" s="31">
        <v>747.7</v>
      </c>
      <c r="M95" s="31">
        <v>1.7680199999999999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405.95</v>
      </c>
      <c r="D96" s="36">
        <v>406.54999999999995</v>
      </c>
      <c r="E96" s="36">
        <v>403.44999999999993</v>
      </c>
      <c r="F96" s="36">
        <v>400.95</v>
      </c>
      <c r="G96" s="36">
        <v>397.84999999999997</v>
      </c>
      <c r="H96" s="36">
        <v>409.0499999999999</v>
      </c>
      <c r="I96" s="36">
        <v>412.14999999999992</v>
      </c>
      <c r="J96" s="36">
        <v>414.64999999999986</v>
      </c>
      <c r="K96" s="31">
        <v>409.65</v>
      </c>
      <c r="L96" s="31">
        <v>404.05</v>
      </c>
      <c r="M96" s="31">
        <v>34.997619999999998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771.35</v>
      </c>
      <c r="D97" s="36">
        <v>765.63333333333321</v>
      </c>
      <c r="E97" s="36">
        <v>757.26666666666642</v>
      </c>
      <c r="F97" s="36">
        <v>743.18333333333317</v>
      </c>
      <c r="G97" s="36">
        <v>734.81666666666638</v>
      </c>
      <c r="H97" s="36">
        <v>779.71666666666647</v>
      </c>
      <c r="I97" s="36">
        <v>788.08333333333326</v>
      </c>
      <c r="J97" s="36">
        <v>802.16666666666652</v>
      </c>
      <c r="K97" s="31">
        <v>774</v>
      </c>
      <c r="L97" s="31">
        <v>751.55</v>
      </c>
      <c r="M97" s="31">
        <v>1.4233499999999999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1100.9000000000001</v>
      </c>
      <c r="D98" s="36">
        <v>1098.2</v>
      </c>
      <c r="E98" s="36">
        <v>1088.9000000000001</v>
      </c>
      <c r="F98" s="36">
        <v>1076.9000000000001</v>
      </c>
      <c r="G98" s="36">
        <v>1067.6000000000001</v>
      </c>
      <c r="H98" s="36">
        <v>1110.2</v>
      </c>
      <c r="I98" s="36">
        <v>1119.4999999999998</v>
      </c>
      <c r="J98" s="36">
        <v>1131.5</v>
      </c>
      <c r="K98" s="31">
        <v>1107.5</v>
      </c>
      <c r="L98" s="31">
        <v>1086.2</v>
      </c>
      <c r="M98" s="31">
        <v>1.1977100000000001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133.94999999999999</v>
      </c>
      <c r="D99" s="36">
        <v>134.26666666666665</v>
      </c>
      <c r="E99" s="36">
        <v>132.93333333333331</v>
      </c>
      <c r="F99" s="36">
        <v>131.91666666666666</v>
      </c>
      <c r="G99" s="36">
        <v>130.58333333333331</v>
      </c>
      <c r="H99" s="36">
        <v>135.2833333333333</v>
      </c>
      <c r="I99" s="36">
        <v>136.61666666666667</v>
      </c>
      <c r="J99" s="36">
        <v>137.6333333333333</v>
      </c>
      <c r="K99" s="31">
        <v>135.6</v>
      </c>
      <c r="L99" s="31">
        <v>133.25</v>
      </c>
      <c r="M99" s="31">
        <v>15.731809999999999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640.29999999999995</v>
      </c>
      <c r="D100" s="36">
        <v>640.80000000000007</v>
      </c>
      <c r="E100" s="36">
        <v>636.60000000000014</v>
      </c>
      <c r="F100" s="36">
        <v>632.90000000000009</v>
      </c>
      <c r="G100" s="36">
        <v>628.70000000000016</v>
      </c>
      <c r="H100" s="36">
        <v>644.50000000000011</v>
      </c>
      <c r="I100" s="36">
        <v>648.70000000000016</v>
      </c>
      <c r="J100" s="36">
        <v>652.40000000000009</v>
      </c>
      <c r="K100" s="31">
        <v>645</v>
      </c>
      <c r="L100" s="31">
        <v>637.1</v>
      </c>
      <c r="M100" s="31">
        <v>0.94999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2118.9499999999998</v>
      </c>
      <c r="D101" s="36">
        <v>2118.9666666666667</v>
      </c>
      <c r="E101" s="36">
        <v>2108.9833333333336</v>
      </c>
      <c r="F101" s="36">
        <v>2099.0166666666669</v>
      </c>
      <c r="G101" s="36">
        <v>2089.0333333333338</v>
      </c>
      <c r="H101" s="36">
        <v>2128.9333333333334</v>
      </c>
      <c r="I101" s="36">
        <v>2138.9166666666661</v>
      </c>
      <c r="J101" s="36">
        <v>2148.8833333333332</v>
      </c>
      <c r="K101" s="31">
        <v>2128.9499999999998</v>
      </c>
      <c r="L101" s="31">
        <v>2109</v>
      </c>
      <c r="M101" s="31">
        <v>2.0910299999999999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46.8</v>
      </c>
      <c r="D102" s="36">
        <v>46.933333333333337</v>
      </c>
      <c r="E102" s="36">
        <v>46.566666666666677</v>
      </c>
      <c r="F102" s="36">
        <v>46.333333333333343</v>
      </c>
      <c r="G102" s="36">
        <v>45.966666666666683</v>
      </c>
      <c r="H102" s="36">
        <v>47.166666666666671</v>
      </c>
      <c r="I102" s="36">
        <v>47.533333333333331</v>
      </c>
      <c r="J102" s="36">
        <v>47.766666666666666</v>
      </c>
      <c r="K102" s="31">
        <v>47.3</v>
      </c>
      <c r="L102" s="31">
        <v>46.7</v>
      </c>
      <c r="M102" s="31">
        <v>99.087370000000007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1784.3</v>
      </c>
      <c r="D103" s="36">
        <v>1750.7666666666667</v>
      </c>
      <c r="E103" s="36">
        <v>1698.5333333333333</v>
      </c>
      <c r="F103" s="36">
        <v>1612.7666666666667</v>
      </c>
      <c r="G103" s="36">
        <v>1560.5333333333333</v>
      </c>
      <c r="H103" s="36">
        <v>1836.5333333333333</v>
      </c>
      <c r="I103" s="36">
        <v>1888.7666666666664</v>
      </c>
      <c r="J103" s="36">
        <v>1974.5333333333333</v>
      </c>
      <c r="K103" s="31">
        <v>1803</v>
      </c>
      <c r="L103" s="31">
        <v>1665</v>
      </c>
      <c r="M103" s="31">
        <v>24.032589999999999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636.35</v>
      </c>
      <c r="D104" s="36">
        <v>638.4</v>
      </c>
      <c r="E104" s="36">
        <v>631.94999999999993</v>
      </c>
      <c r="F104" s="36">
        <v>627.54999999999995</v>
      </c>
      <c r="G104" s="36">
        <v>621.09999999999991</v>
      </c>
      <c r="H104" s="36">
        <v>642.79999999999995</v>
      </c>
      <c r="I104" s="36">
        <v>649.25</v>
      </c>
      <c r="J104" s="36">
        <v>653.65</v>
      </c>
      <c r="K104" s="31">
        <v>644.85</v>
      </c>
      <c r="L104" s="31">
        <v>634</v>
      </c>
      <c r="M104" s="31">
        <v>0.54437000000000002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1235.0999999999999</v>
      </c>
      <c r="D105" s="36">
        <v>1234.9333333333334</v>
      </c>
      <c r="E105" s="36">
        <v>1225.9666666666667</v>
      </c>
      <c r="F105" s="36">
        <v>1216.8333333333333</v>
      </c>
      <c r="G105" s="36">
        <v>1207.8666666666666</v>
      </c>
      <c r="H105" s="36">
        <v>1244.0666666666668</v>
      </c>
      <c r="I105" s="36">
        <v>1253.0333333333335</v>
      </c>
      <c r="J105" s="36">
        <v>1262.166666666667</v>
      </c>
      <c r="K105" s="31">
        <v>1243.9000000000001</v>
      </c>
      <c r="L105" s="31">
        <v>1225.8</v>
      </c>
      <c r="M105" s="31">
        <v>0.80032000000000003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8839.65</v>
      </c>
      <c r="D106" s="36">
        <v>8838.2000000000007</v>
      </c>
      <c r="E106" s="36">
        <v>8801.4000000000015</v>
      </c>
      <c r="F106" s="36">
        <v>8763.1500000000015</v>
      </c>
      <c r="G106" s="36">
        <v>8726.3500000000022</v>
      </c>
      <c r="H106" s="36">
        <v>8876.4500000000007</v>
      </c>
      <c r="I106" s="36">
        <v>8913.25</v>
      </c>
      <c r="J106" s="36">
        <v>8951.5</v>
      </c>
      <c r="K106" s="31">
        <v>8875</v>
      </c>
      <c r="L106" s="31">
        <v>8799.9500000000007</v>
      </c>
      <c r="M106" s="31">
        <v>7.6090000000000005E-2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96.05</v>
      </c>
      <c r="D107" s="36">
        <v>95.166666666666671</v>
      </c>
      <c r="E107" s="36">
        <v>91.88333333333334</v>
      </c>
      <c r="F107" s="36">
        <v>87.716666666666669</v>
      </c>
      <c r="G107" s="36">
        <v>84.433333333333337</v>
      </c>
      <c r="H107" s="36">
        <v>99.333333333333343</v>
      </c>
      <c r="I107" s="36">
        <v>102.61666666666667</v>
      </c>
      <c r="J107" s="36">
        <v>106.78333333333335</v>
      </c>
      <c r="K107" s="31">
        <v>98.45</v>
      </c>
      <c r="L107" s="31">
        <v>91</v>
      </c>
      <c r="M107" s="31">
        <v>386.62448999999998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398.15</v>
      </c>
      <c r="D108" s="36">
        <v>395.54999999999995</v>
      </c>
      <c r="E108" s="36">
        <v>389.89999999999992</v>
      </c>
      <c r="F108" s="36">
        <v>381.65</v>
      </c>
      <c r="G108" s="36">
        <v>375.99999999999994</v>
      </c>
      <c r="H108" s="36">
        <v>403.7999999999999</v>
      </c>
      <c r="I108" s="36">
        <v>409.45</v>
      </c>
      <c r="J108" s="36">
        <v>417.69999999999987</v>
      </c>
      <c r="K108" s="31">
        <v>401.2</v>
      </c>
      <c r="L108" s="31">
        <v>387.3</v>
      </c>
      <c r="M108" s="31">
        <v>23.272649999999999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602.35</v>
      </c>
      <c r="D109" s="36">
        <v>602.01666666666665</v>
      </c>
      <c r="E109" s="36">
        <v>596.13333333333333</v>
      </c>
      <c r="F109" s="36">
        <v>589.91666666666663</v>
      </c>
      <c r="G109" s="36">
        <v>584.0333333333333</v>
      </c>
      <c r="H109" s="36">
        <v>608.23333333333335</v>
      </c>
      <c r="I109" s="36">
        <v>614.11666666666656</v>
      </c>
      <c r="J109" s="36">
        <v>620.33333333333337</v>
      </c>
      <c r="K109" s="31">
        <v>607.9</v>
      </c>
      <c r="L109" s="31">
        <v>595.79999999999995</v>
      </c>
      <c r="M109" s="31">
        <v>2.8096800000000002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309.05</v>
      </c>
      <c r="D110" s="36">
        <v>310.48333333333335</v>
      </c>
      <c r="E110" s="36">
        <v>303.16666666666669</v>
      </c>
      <c r="F110" s="36">
        <v>297.28333333333336</v>
      </c>
      <c r="G110" s="36">
        <v>289.9666666666667</v>
      </c>
      <c r="H110" s="36">
        <v>316.36666666666667</v>
      </c>
      <c r="I110" s="36">
        <v>323.68333333333328</v>
      </c>
      <c r="J110" s="36">
        <v>329.56666666666666</v>
      </c>
      <c r="K110" s="31">
        <v>317.8</v>
      </c>
      <c r="L110" s="31">
        <v>304.60000000000002</v>
      </c>
      <c r="M110" s="31">
        <v>90.678939999999997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441.7</v>
      </c>
      <c r="D111" s="36">
        <v>442.43333333333334</v>
      </c>
      <c r="E111" s="36">
        <v>435.4666666666667</v>
      </c>
      <c r="F111" s="36">
        <v>429.23333333333335</v>
      </c>
      <c r="G111" s="36">
        <v>422.26666666666671</v>
      </c>
      <c r="H111" s="36">
        <v>448.66666666666669</v>
      </c>
      <c r="I111" s="36">
        <v>455.63333333333327</v>
      </c>
      <c r="J111" s="36">
        <v>461.86666666666667</v>
      </c>
      <c r="K111" s="31">
        <v>449.4</v>
      </c>
      <c r="L111" s="31">
        <v>436.2</v>
      </c>
      <c r="M111" s="31">
        <v>1.49491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1104.8</v>
      </c>
      <c r="D112" s="36">
        <v>1112.6000000000001</v>
      </c>
      <c r="E112" s="36">
        <v>1092.2000000000003</v>
      </c>
      <c r="F112" s="36">
        <v>1079.6000000000001</v>
      </c>
      <c r="G112" s="36">
        <v>1059.2000000000003</v>
      </c>
      <c r="H112" s="36">
        <v>1125.2000000000003</v>
      </c>
      <c r="I112" s="36">
        <v>1145.6000000000004</v>
      </c>
      <c r="J112" s="36">
        <v>1158.2000000000003</v>
      </c>
      <c r="K112" s="31">
        <v>1133</v>
      </c>
      <c r="L112" s="31">
        <v>1100</v>
      </c>
      <c r="M112" s="31">
        <v>0.88278000000000001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1165.3</v>
      </c>
      <c r="D113" s="36">
        <v>1165.8</v>
      </c>
      <c r="E113" s="36">
        <v>1155.5</v>
      </c>
      <c r="F113" s="36">
        <v>1145.7</v>
      </c>
      <c r="G113" s="36">
        <v>1135.4000000000001</v>
      </c>
      <c r="H113" s="36">
        <v>1175.5999999999999</v>
      </c>
      <c r="I113" s="36">
        <v>1185.8999999999996</v>
      </c>
      <c r="J113" s="36">
        <v>1195.6999999999998</v>
      </c>
      <c r="K113" s="31">
        <v>1176.0999999999999</v>
      </c>
      <c r="L113" s="31">
        <v>1156</v>
      </c>
      <c r="M113" s="31">
        <v>8.4831699999999994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491.6</v>
      </c>
      <c r="D114" s="36">
        <v>491.7833333333333</v>
      </c>
      <c r="E114" s="36">
        <v>484.56666666666661</v>
      </c>
      <c r="F114" s="36">
        <v>477.5333333333333</v>
      </c>
      <c r="G114" s="36">
        <v>470.31666666666661</v>
      </c>
      <c r="H114" s="36">
        <v>498.81666666666661</v>
      </c>
      <c r="I114" s="36">
        <v>506.0333333333333</v>
      </c>
      <c r="J114" s="36">
        <v>513.06666666666661</v>
      </c>
      <c r="K114" s="31">
        <v>499</v>
      </c>
      <c r="L114" s="31">
        <v>484.75</v>
      </c>
      <c r="M114" s="31">
        <v>2.5125799999999998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1234.8</v>
      </c>
      <c r="D115" s="36">
        <v>1237.9166666666667</v>
      </c>
      <c r="E115" s="36">
        <v>1229.5333333333335</v>
      </c>
      <c r="F115" s="36">
        <v>1224.2666666666669</v>
      </c>
      <c r="G115" s="36">
        <v>1215.8833333333337</v>
      </c>
      <c r="H115" s="36">
        <v>1243.1833333333334</v>
      </c>
      <c r="I115" s="36">
        <v>1251.5666666666666</v>
      </c>
      <c r="J115" s="36">
        <v>1256.8333333333333</v>
      </c>
      <c r="K115" s="31">
        <v>1246.3</v>
      </c>
      <c r="L115" s="31">
        <v>1232.6500000000001</v>
      </c>
      <c r="M115" s="31">
        <v>12.51094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147.19999999999999</v>
      </c>
      <c r="D116" s="36">
        <v>145.91666666666666</v>
      </c>
      <c r="E116" s="36">
        <v>143.93333333333331</v>
      </c>
      <c r="F116" s="36">
        <v>140.66666666666666</v>
      </c>
      <c r="G116" s="36">
        <v>138.68333333333331</v>
      </c>
      <c r="H116" s="36">
        <v>149.18333333333331</v>
      </c>
      <c r="I116" s="36">
        <v>151.16666666666666</v>
      </c>
      <c r="J116" s="36">
        <v>154.43333333333331</v>
      </c>
      <c r="K116" s="31">
        <v>147.9</v>
      </c>
      <c r="L116" s="31">
        <v>142.65</v>
      </c>
      <c r="M116" s="31">
        <v>83.090320000000006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1360.85</v>
      </c>
      <c r="D117" s="36">
        <v>1364.1666666666667</v>
      </c>
      <c r="E117" s="36">
        <v>1352.6833333333334</v>
      </c>
      <c r="F117" s="36">
        <v>1344.5166666666667</v>
      </c>
      <c r="G117" s="36">
        <v>1333.0333333333333</v>
      </c>
      <c r="H117" s="36">
        <v>1372.3333333333335</v>
      </c>
      <c r="I117" s="36">
        <v>1383.8166666666666</v>
      </c>
      <c r="J117" s="36">
        <v>1391.9833333333336</v>
      </c>
      <c r="K117" s="31">
        <v>1375.65</v>
      </c>
      <c r="L117" s="31">
        <v>1356</v>
      </c>
      <c r="M117" s="31">
        <v>0.60258999999999996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345.8</v>
      </c>
      <c r="D118" s="36">
        <v>348.38333333333338</v>
      </c>
      <c r="E118" s="36">
        <v>342.26666666666677</v>
      </c>
      <c r="F118" s="36">
        <v>338.73333333333341</v>
      </c>
      <c r="G118" s="36">
        <v>332.61666666666679</v>
      </c>
      <c r="H118" s="36">
        <v>351.91666666666674</v>
      </c>
      <c r="I118" s="36">
        <v>358.03333333333342</v>
      </c>
      <c r="J118" s="36">
        <v>361.56666666666672</v>
      </c>
      <c r="K118" s="31">
        <v>354.5</v>
      </c>
      <c r="L118" s="31">
        <v>344.85</v>
      </c>
      <c r="M118" s="31">
        <v>176.1728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1078.5999999999999</v>
      </c>
      <c r="D119" s="36">
        <v>1089.2333333333333</v>
      </c>
      <c r="E119" s="36">
        <v>1064.1166666666668</v>
      </c>
      <c r="F119" s="36">
        <v>1049.6333333333334</v>
      </c>
      <c r="G119" s="36">
        <v>1024.5166666666669</v>
      </c>
      <c r="H119" s="36">
        <v>1103.7166666666667</v>
      </c>
      <c r="I119" s="36">
        <v>1128.833333333333</v>
      </c>
      <c r="J119" s="36">
        <v>1143.3166666666666</v>
      </c>
      <c r="K119" s="31">
        <v>1114.3499999999999</v>
      </c>
      <c r="L119" s="31">
        <v>1074.75</v>
      </c>
      <c r="M119" s="31">
        <v>21.737970000000001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5701.1</v>
      </c>
      <c r="D120" s="36">
        <v>5582.55</v>
      </c>
      <c r="E120" s="36">
        <v>5426.1500000000005</v>
      </c>
      <c r="F120" s="36">
        <v>5151.2000000000007</v>
      </c>
      <c r="G120" s="36">
        <v>4994.8000000000011</v>
      </c>
      <c r="H120" s="36">
        <v>5857.5</v>
      </c>
      <c r="I120" s="36">
        <v>6013.9</v>
      </c>
      <c r="J120" s="36">
        <v>6288.8499999999995</v>
      </c>
      <c r="K120" s="31">
        <v>5738.95</v>
      </c>
      <c r="L120" s="31">
        <v>5307.6</v>
      </c>
      <c r="M120" s="31">
        <v>11.044079999999999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2128.85</v>
      </c>
      <c r="D121" s="36">
        <v>2132.5499999999997</v>
      </c>
      <c r="E121" s="36">
        <v>2119.8999999999996</v>
      </c>
      <c r="F121" s="36">
        <v>2110.9499999999998</v>
      </c>
      <c r="G121" s="36">
        <v>2098.2999999999997</v>
      </c>
      <c r="H121" s="36">
        <v>2141.4999999999995</v>
      </c>
      <c r="I121" s="36">
        <v>2154.15</v>
      </c>
      <c r="J121" s="36">
        <v>2163.0999999999995</v>
      </c>
      <c r="K121" s="31">
        <v>2145.1999999999998</v>
      </c>
      <c r="L121" s="31">
        <v>2123.6</v>
      </c>
      <c r="M121" s="31">
        <v>3.0280800000000001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2839.7</v>
      </c>
      <c r="D122" s="36">
        <v>2843.9666666666667</v>
      </c>
      <c r="E122" s="36">
        <v>2797.9333333333334</v>
      </c>
      <c r="F122" s="36">
        <v>2756.1666666666665</v>
      </c>
      <c r="G122" s="36">
        <v>2710.1333333333332</v>
      </c>
      <c r="H122" s="36">
        <v>2885.7333333333336</v>
      </c>
      <c r="I122" s="36">
        <v>2931.7666666666673</v>
      </c>
      <c r="J122" s="36">
        <v>2973.5333333333338</v>
      </c>
      <c r="K122" s="31">
        <v>2890</v>
      </c>
      <c r="L122" s="31">
        <v>2802.2</v>
      </c>
      <c r="M122" s="31">
        <v>7.13903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751.7</v>
      </c>
      <c r="D123" s="36">
        <v>753.48333333333323</v>
      </c>
      <c r="E123" s="36">
        <v>748.41666666666652</v>
      </c>
      <c r="F123" s="36">
        <v>745.13333333333333</v>
      </c>
      <c r="G123" s="36">
        <v>740.06666666666661</v>
      </c>
      <c r="H123" s="36">
        <v>756.76666666666642</v>
      </c>
      <c r="I123" s="36">
        <v>761.83333333333326</v>
      </c>
      <c r="J123" s="36">
        <v>765.11666666666633</v>
      </c>
      <c r="K123" s="31">
        <v>758.55</v>
      </c>
      <c r="L123" s="31">
        <v>750.2</v>
      </c>
      <c r="M123" s="31">
        <v>13.040369999999999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1119.5</v>
      </c>
      <c r="D124" s="36">
        <v>1118.1499999999999</v>
      </c>
      <c r="E124" s="36">
        <v>1110.6999999999998</v>
      </c>
      <c r="F124" s="36">
        <v>1101.8999999999999</v>
      </c>
      <c r="G124" s="36">
        <v>1094.4499999999998</v>
      </c>
      <c r="H124" s="36">
        <v>1126.9499999999998</v>
      </c>
      <c r="I124" s="36">
        <v>1134.4000000000001</v>
      </c>
      <c r="J124" s="36">
        <v>1143.1999999999998</v>
      </c>
      <c r="K124" s="31">
        <v>1125.5999999999999</v>
      </c>
      <c r="L124" s="31">
        <v>1109.3499999999999</v>
      </c>
      <c r="M124" s="31">
        <v>3.00319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5107</v>
      </c>
      <c r="D125" s="36">
        <v>5042</v>
      </c>
      <c r="E125" s="36">
        <v>4891</v>
      </c>
      <c r="F125" s="36">
        <v>4675</v>
      </c>
      <c r="G125" s="36">
        <v>4524</v>
      </c>
      <c r="H125" s="36">
        <v>5258</v>
      </c>
      <c r="I125" s="36">
        <v>5409</v>
      </c>
      <c r="J125" s="36">
        <v>5625</v>
      </c>
      <c r="K125" s="31">
        <v>5193</v>
      </c>
      <c r="L125" s="31">
        <v>4826</v>
      </c>
      <c r="M125" s="31">
        <v>1.62913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1673.1</v>
      </c>
      <c r="D126" s="36">
        <v>1671</v>
      </c>
      <c r="E126" s="36">
        <v>1652.1</v>
      </c>
      <c r="F126" s="36">
        <v>1631.1</v>
      </c>
      <c r="G126" s="36">
        <v>1612.1999999999998</v>
      </c>
      <c r="H126" s="36">
        <v>1692</v>
      </c>
      <c r="I126" s="36">
        <v>1710.9</v>
      </c>
      <c r="J126" s="36">
        <v>1731.9</v>
      </c>
      <c r="K126" s="31">
        <v>1689.9</v>
      </c>
      <c r="L126" s="31">
        <v>1650</v>
      </c>
      <c r="M126" s="31">
        <v>1.7089700000000001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4218.5</v>
      </c>
      <c r="D127" s="36">
        <v>4223.1333333333341</v>
      </c>
      <c r="E127" s="36">
        <v>4170.3166666666684</v>
      </c>
      <c r="F127" s="36">
        <v>4122.1333333333341</v>
      </c>
      <c r="G127" s="36">
        <v>4069.3166666666684</v>
      </c>
      <c r="H127" s="36">
        <v>4271.3166666666684</v>
      </c>
      <c r="I127" s="36">
        <v>4324.1333333333341</v>
      </c>
      <c r="J127" s="36">
        <v>4372.3166666666684</v>
      </c>
      <c r="K127" s="31">
        <v>4275.95</v>
      </c>
      <c r="L127" s="31">
        <v>4174.95</v>
      </c>
      <c r="M127" s="31">
        <v>0.60955000000000004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285.10000000000002</v>
      </c>
      <c r="D128" s="36">
        <v>284.26666666666665</v>
      </c>
      <c r="E128" s="36">
        <v>281.88333333333333</v>
      </c>
      <c r="F128" s="36">
        <v>278.66666666666669</v>
      </c>
      <c r="G128" s="36">
        <v>276.28333333333336</v>
      </c>
      <c r="H128" s="36">
        <v>287.48333333333329</v>
      </c>
      <c r="I128" s="36">
        <v>289.86666666666662</v>
      </c>
      <c r="J128" s="36">
        <v>293.08333333333326</v>
      </c>
      <c r="K128" s="31">
        <v>286.64999999999998</v>
      </c>
      <c r="L128" s="31">
        <v>281.05</v>
      </c>
      <c r="M128" s="31">
        <v>22.367599999999999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360.3</v>
      </c>
      <c r="D129" s="36">
        <v>361.93333333333334</v>
      </c>
      <c r="E129" s="36">
        <v>355.41666666666669</v>
      </c>
      <c r="F129" s="36">
        <v>350.53333333333336</v>
      </c>
      <c r="G129" s="36">
        <v>344.01666666666671</v>
      </c>
      <c r="H129" s="36">
        <v>366.81666666666666</v>
      </c>
      <c r="I129" s="36">
        <v>373.33333333333331</v>
      </c>
      <c r="J129" s="36">
        <v>378.21666666666664</v>
      </c>
      <c r="K129" s="31">
        <v>368.45</v>
      </c>
      <c r="L129" s="31">
        <v>357.05</v>
      </c>
      <c r="M129" s="31">
        <v>2.1691699999999998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1841.95</v>
      </c>
      <c r="D130" s="36">
        <v>1839.4166666666667</v>
      </c>
      <c r="E130" s="36">
        <v>1824.8833333333334</v>
      </c>
      <c r="F130" s="36">
        <v>1807.8166666666666</v>
      </c>
      <c r="G130" s="36">
        <v>1793.2833333333333</v>
      </c>
      <c r="H130" s="36">
        <v>1856.4833333333336</v>
      </c>
      <c r="I130" s="36">
        <v>1871.0166666666669</v>
      </c>
      <c r="J130" s="36">
        <v>1888.0833333333337</v>
      </c>
      <c r="K130" s="31">
        <v>1853.95</v>
      </c>
      <c r="L130" s="31">
        <v>1822.35</v>
      </c>
      <c r="M130" s="31">
        <v>7.07768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1713.9</v>
      </c>
      <c r="D131" s="36">
        <v>1706.6333333333334</v>
      </c>
      <c r="E131" s="36">
        <v>1689.3166666666668</v>
      </c>
      <c r="F131" s="36">
        <v>1664.7333333333333</v>
      </c>
      <c r="G131" s="36">
        <v>1647.4166666666667</v>
      </c>
      <c r="H131" s="36">
        <v>1731.2166666666669</v>
      </c>
      <c r="I131" s="36">
        <v>1748.5333333333335</v>
      </c>
      <c r="J131" s="36">
        <v>1773.116666666667</v>
      </c>
      <c r="K131" s="31">
        <v>1723.95</v>
      </c>
      <c r="L131" s="31">
        <v>1682.05</v>
      </c>
      <c r="M131" s="31">
        <v>5.28735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534.9</v>
      </c>
      <c r="D132" s="36">
        <v>532.16666666666663</v>
      </c>
      <c r="E132" s="36">
        <v>528.93333333333328</v>
      </c>
      <c r="F132" s="36">
        <v>522.9666666666667</v>
      </c>
      <c r="G132" s="36">
        <v>519.73333333333335</v>
      </c>
      <c r="H132" s="36">
        <v>538.13333333333321</v>
      </c>
      <c r="I132" s="36">
        <v>541.36666666666656</v>
      </c>
      <c r="J132" s="36">
        <v>547.33333333333314</v>
      </c>
      <c r="K132" s="31">
        <v>535.4</v>
      </c>
      <c r="L132" s="31">
        <v>526.20000000000005</v>
      </c>
      <c r="M132" s="31">
        <v>16.122309999999999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2161.1</v>
      </c>
      <c r="D133" s="36">
        <v>2145.8166666666671</v>
      </c>
      <c r="E133" s="36">
        <v>2124.8833333333341</v>
      </c>
      <c r="F133" s="36">
        <v>2088.666666666667</v>
      </c>
      <c r="G133" s="36">
        <v>2067.733333333334</v>
      </c>
      <c r="H133" s="36">
        <v>2182.0333333333342</v>
      </c>
      <c r="I133" s="36">
        <v>2202.9666666666676</v>
      </c>
      <c r="J133" s="36">
        <v>2239.1833333333343</v>
      </c>
      <c r="K133" s="31">
        <v>2166.75</v>
      </c>
      <c r="L133" s="31">
        <v>2109.6</v>
      </c>
      <c r="M133" s="31">
        <v>2.09388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1851.3</v>
      </c>
      <c r="D134" s="36">
        <v>1855.5166666666667</v>
      </c>
      <c r="E134" s="36">
        <v>1840.7833333333333</v>
      </c>
      <c r="F134" s="36">
        <v>1830.2666666666667</v>
      </c>
      <c r="G134" s="36">
        <v>1815.5333333333333</v>
      </c>
      <c r="H134" s="36">
        <v>1866.0333333333333</v>
      </c>
      <c r="I134" s="36">
        <v>1880.7666666666664</v>
      </c>
      <c r="J134" s="36">
        <v>1891.2833333333333</v>
      </c>
      <c r="K134" s="31">
        <v>1870.25</v>
      </c>
      <c r="L134" s="31">
        <v>1845</v>
      </c>
      <c r="M134" s="31">
        <v>0.68794999999999995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906.75</v>
      </c>
      <c r="D135" s="36">
        <v>908.43333333333339</v>
      </c>
      <c r="E135" s="36">
        <v>899.06666666666683</v>
      </c>
      <c r="F135" s="36">
        <v>891.38333333333344</v>
      </c>
      <c r="G135" s="36">
        <v>882.01666666666688</v>
      </c>
      <c r="H135" s="36">
        <v>916.11666666666679</v>
      </c>
      <c r="I135" s="36">
        <v>925.48333333333335</v>
      </c>
      <c r="J135" s="36">
        <v>933.16666666666674</v>
      </c>
      <c r="K135" s="31">
        <v>917.8</v>
      </c>
      <c r="L135" s="31">
        <v>900.75</v>
      </c>
      <c r="M135" s="31">
        <v>0.30715999999999999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615.5</v>
      </c>
      <c r="D136" s="36">
        <v>617.26666666666665</v>
      </c>
      <c r="E136" s="36">
        <v>611.5333333333333</v>
      </c>
      <c r="F136" s="36">
        <v>607.56666666666661</v>
      </c>
      <c r="G136" s="36">
        <v>601.83333333333326</v>
      </c>
      <c r="H136" s="36">
        <v>621.23333333333335</v>
      </c>
      <c r="I136" s="36">
        <v>626.9666666666667</v>
      </c>
      <c r="J136" s="36">
        <v>630.93333333333339</v>
      </c>
      <c r="K136" s="31">
        <v>623</v>
      </c>
      <c r="L136" s="31">
        <v>613.29999999999995</v>
      </c>
      <c r="M136" s="31">
        <v>2.04034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2149.35</v>
      </c>
      <c r="D137" s="36">
        <v>2143.6166666666668</v>
      </c>
      <c r="E137" s="36">
        <v>2121.2333333333336</v>
      </c>
      <c r="F137" s="36">
        <v>2093.1166666666668</v>
      </c>
      <c r="G137" s="36">
        <v>2070.7333333333336</v>
      </c>
      <c r="H137" s="36">
        <v>2171.7333333333336</v>
      </c>
      <c r="I137" s="36">
        <v>2194.1166666666668</v>
      </c>
      <c r="J137" s="36">
        <v>2222.2333333333336</v>
      </c>
      <c r="K137" s="31">
        <v>2166</v>
      </c>
      <c r="L137" s="31">
        <v>2115.5</v>
      </c>
      <c r="M137" s="31">
        <v>2.3836200000000001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413.85</v>
      </c>
      <c r="D138" s="36">
        <v>414.51666666666671</v>
      </c>
      <c r="E138" s="36">
        <v>409.48333333333341</v>
      </c>
      <c r="F138" s="36">
        <v>405.11666666666667</v>
      </c>
      <c r="G138" s="36">
        <v>400.08333333333337</v>
      </c>
      <c r="H138" s="36">
        <v>418.88333333333344</v>
      </c>
      <c r="I138" s="36">
        <v>423.91666666666674</v>
      </c>
      <c r="J138" s="36">
        <v>428.28333333333347</v>
      </c>
      <c r="K138" s="31">
        <v>419.55</v>
      </c>
      <c r="L138" s="31">
        <v>410.15</v>
      </c>
      <c r="M138" s="31">
        <v>10.32464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140</v>
      </c>
      <c r="D139" s="36">
        <v>140.28333333333333</v>
      </c>
      <c r="E139" s="36">
        <v>139.06666666666666</v>
      </c>
      <c r="F139" s="36">
        <v>138.13333333333333</v>
      </c>
      <c r="G139" s="36">
        <v>136.91666666666666</v>
      </c>
      <c r="H139" s="36">
        <v>141.21666666666667</v>
      </c>
      <c r="I139" s="36">
        <v>142.43333333333331</v>
      </c>
      <c r="J139" s="36">
        <v>143.36666666666667</v>
      </c>
      <c r="K139" s="31">
        <v>141.5</v>
      </c>
      <c r="L139" s="31">
        <v>139.35</v>
      </c>
      <c r="M139" s="31">
        <v>12.51041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182.4</v>
      </c>
      <c r="D140" s="36">
        <v>183.20000000000002</v>
      </c>
      <c r="E140" s="36">
        <v>180.50000000000003</v>
      </c>
      <c r="F140" s="36">
        <v>178.60000000000002</v>
      </c>
      <c r="G140" s="36">
        <v>175.90000000000003</v>
      </c>
      <c r="H140" s="36">
        <v>185.10000000000002</v>
      </c>
      <c r="I140" s="36">
        <v>187.8</v>
      </c>
      <c r="J140" s="36">
        <v>189.70000000000002</v>
      </c>
      <c r="K140" s="31">
        <v>185.9</v>
      </c>
      <c r="L140" s="31">
        <v>181.3</v>
      </c>
      <c r="M140" s="31">
        <v>23.480370000000001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3548.25</v>
      </c>
      <c r="D141" s="36">
        <v>3546.2166666666667</v>
      </c>
      <c r="E141" s="36">
        <v>3522.0333333333333</v>
      </c>
      <c r="F141" s="36">
        <v>3495.8166666666666</v>
      </c>
      <c r="G141" s="36">
        <v>3471.6333333333332</v>
      </c>
      <c r="H141" s="36">
        <v>3572.4333333333334</v>
      </c>
      <c r="I141" s="36">
        <v>3596.6166666666668</v>
      </c>
      <c r="J141" s="36">
        <v>3622.8333333333335</v>
      </c>
      <c r="K141" s="31">
        <v>3570.4</v>
      </c>
      <c r="L141" s="31">
        <v>3520</v>
      </c>
      <c r="M141" s="31">
        <v>2.49987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5426.95</v>
      </c>
      <c r="D142" s="36">
        <v>5365.0166666666673</v>
      </c>
      <c r="E142" s="36">
        <v>5275.0333333333347</v>
      </c>
      <c r="F142" s="36">
        <v>5123.1166666666677</v>
      </c>
      <c r="G142" s="36">
        <v>5033.133333333335</v>
      </c>
      <c r="H142" s="36">
        <v>5516.9333333333343</v>
      </c>
      <c r="I142" s="36">
        <v>5606.9166666666661</v>
      </c>
      <c r="J142" s="36">
        <v>5758.8333333333339</v>
      </c>
      <c r="K142" s="31">
        <v>5455</v>
      </c>
      <c r="L142" s="31">
        <v>5213.1000000000004</v>
      </c>
      <c r="M142" s="31">
        <v>4.66866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630.25</v>
      </c>
      <c r="D143" s="36">
        <v>627.93333333333328</v>
      </c>
      <c r="E143" s="36">
        <v>622.56666666666661</v>
      </c>
      <c r="F143" s="36">
        <v>614.88333333333333</v>
      </c>
      <c r="G143" s="36">
        <v>609.51666666666665</v>
      </c>
      <c r="H143" s="36">
        <v>635.61666666666656</v>
      </c>
      <c r="I143" s="36">
        <v>640.98333333333312</v>
      </c>
      <c r="J143" s="36">
        <v>648.66666666666652</v>
      </c>
      <c r="K143" s="31">
        <v>633.29999999999995</v>
      </c>
      <c r="L143" s="31">
        <v>620.25</v>
      </c>
      <c r="M143" s="31">
        <v>32.065170000000002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2680.65</v>
      </c>
      <c r="D144" s="36">
        <v>2674.0166666666664</v>
      </c>
      <c r="E144" s="36">
        <v>2637.0333333333328</v>
      </c>
      <c r="F144" s="36">
        <v>2593.4166666666665</v>
      </c>
      <c r="G144" s="36">
        <v>2556.4333333333329</v>
      </c>
      <c r="H144" s="36">
        <v>2717.6333333333328</v>
      </c>
      <c r="I144" s="36">
        <v>2754.6166666666663</v>
      </c>
      <c r="J144" s="36">
        <v>2798.2333333333327</v>
      </c>
      <c r="K144" s="31">
        <v>2711</v>
      </c>
      <c r="L144" s="31">
        <v>2630.4</v>
      </c>
      <c r="M144" s="31">
        <v>2.96855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5544.25</v>
      </c>
      <c r="D145" s="36">
        <v>5513.3666666666659</v>
      </c>
      <c r="E145" s="36">
        <v>5451.7333333333318</v>
      </c>
      <c r="F145" s="36">
        <v>5359.2166666666662</v>
      </c>
      <c r="G145" s="36">
        <v>5297.5833333333321</v>
      </c>
      <c r="H145" s="36">
        <v>5605.8833333333314</v>
      </c>
      <c r="I145" s="36">
        <v>5667.5166666666646</v>
      </c>
      <c r="J145" s="36">
        <v>5760.033333333331</v>
      </c>
      <c r="K145" s="31">
        <v>5575</v>
      </c>
      <c r="L145" s="31">
        <v>5420.85</v>
      </c>
      <c r="M145" s="31">
        <v>3.39012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495.55</v>
      </c>
      <c r="D146" s="36">
        <v>495.40000000000003</v>
      </c>
      <c r="E146" s="36">
        <v>490.15000000000009</v>
      </c>
      <c r="F146" s="36">
        <v>484.75000000000006</v>
      </c>
      <c r="G146" s="36">
        <v>479.50000000000011</v>
      </c>
      <c r="H146" s="36">
        <v>500.80000000000007</v>
      </c>
      <c r="I146" s="36">
        <v>506.04999999999995</v>
      </c>
      <c r="J146" s="36">
        <v>511.45000000000005</v>
      </c>
      <c r="K146" s="31">
        <v>500.65</v>
      </c>
      <c r="L146" s="31">
        <v>490</v>
      </c>
      <c r="M146" s="31">
        <v>4.4947800000000004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41.6</v>
      </c>
      <c r="D147" s="36">
        <v>41.716666666666669</v>
      </c>
      <c r="E147" s="36">
        <v>41.38333333333334</v>
      </c>
      <c r="F147" s="36">
        <v>41.166666666666671</v>
      </c>
      <c r="G147" s="36">
        <v>40.833333333333343</v>
      </c>
      <c r="H147" s="36">
        <v>41.933333333333337</v>
      </c>
      <c r="I147" s="36">
        <v>42.266666666666666</v>
      </c>
      <c r="J147" s="36">
        <v>42.483333333333334</v>
      </c>
      <c r="K147" s="31">
        <v>42.05</v>
      </c>
      <c r="L147" s="31">
        <v>41.5</v>
      </c>
      <c r="M147" s="31">
        <v>83.349609999999998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2369</v>
      </c>
      <c r="D148" s="36">
        <v>2397.8333333333335</v>
      </c>
      <c r="E148" s="36">
        <v>2322.2166666666672</v>
      </c>
      <c r="F148" s="36">
        <v>2275.4333333333338</v>
      </c>
      <c r="G148" s="36">
        <v>2199.8166666666675</v>
      </c>
      <c r="H148" s="36">
        <v>2444.6166666666668</v>
      </c>
      <c r="I148" s="36">
        <v>2520.2333333333327</v>
      </c>
      <c r="J148" s="36">
        <v>2567.0166666666664</v>
      </c>
      <c r="K148" s="31">
        <v>2473.4499999999998</v>
      </c>
      <c r="L148" s="31">
        <v>2351.0500000000002</v>
      </c>
      <c r="M148" s="31">
        <v>1.27291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3836.75</v>
      </c>
      <c r="D149" s="36">
        <v>3840.9666666666667</v>
      </c>
      <c r="E149" s="36">
        <v>3808.9333333333334</v>
      </c>
      <c r="F149" s="36">
        <v>3781.1166666666668</v>
      </c>
      <c r="G149" s="36">
        <v>3749.0833333333335</v>
      </c>
      <c r="H149" s="36">
        <v>3868.7833333333333</v>
      </c>
      <c r="I149" s="36">
        <v>3900.8166666666671</v>
      </c>
      <c r="J149" s="36">
        <v>3928.6333333333332</v>
      </c>
      <c r="K149" s="31">
        <v>3873</v>
      </c>
      <c r="L149" s="31">
        <v>3813.15</v>
      </c>
      <c r="M149" s="31">
        <v>7.5558300000000003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232.05</v>
      </c>
      <c r="D150" s="36">
        <v>232.75</v>
      </c>
      <c r="E150" s="36">
        <v>230.15</v>
      </c>
      <c r="F150" s="36">
        <v>228.25</v>
      </c>
      <c r="G150" s="36">
        <v>225.65</v>
      </c>
      <c r="H150" s="36">
        <v>234.65</v>
      </c>
      <c r="I150" s="36">
        <v>237.25000000000003</v>
      </c>
      <c r="J150" s="36">
        <v>239.15</v>
      </c>
      <c r="K150" s="31">
        <v>235.35</v>
      </c>
      <c r="L150" s="31">
        <v>230.85</v>
      </c>
      <c r="M150" s="31">
        <v>3.8228900000000001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509.05</v>
      </c>
      <c r="D151" s="36">
        <v>511.3</v>
      </c>
      <c r="E151" s="36">
        <v>500.35</v>
      </c>
      <c r="F151" s="36">
        <v>491.65000000000003</v>
      </c>
      <c r="G151" s="36">
        <v>480.70000000000005</v>
      </c>
      <c r="H151" s="36">
        <v>520</v>
      </c>
      <c r="I151" s="36">
        <v>530.94999999999993</v>
      </c>
      <c r="J151" s="36">
        <v>539.65</v>
      </c>
      <c r="K151" s="31">
        <v>522.25</v>
      </c>
      <c r="L151" s="31">
        <v>502.6</v>
      </c>
      <c r="M151" s="31">
        <v>1.92719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501</v>
      </c>
      <c r="D152" s="36">
        <v>503.10000000000008</v>
      </c>
      <c r="E152" s="36">
        <v>498.00000000000017</v>
      </c>
      <c r="F152" s="36">
        <v>495.00000000000011</v>
      </c>
      <c r="G152" s="36">
        <v>489.9000000000002</v>
      </c>
      <c r="H152" s="36">
        <v>506.10000000000014</v>
      </c>
      <c r="I152" s="36">
        <v>511.20000000000005</v>
      </c>
      <c r="J152" s="36">
        <v>514.20000000000005</v>
      </c>
      <c r="K152" s="31">
        <v>508.2</v>
      </c>
      <c r="L152" s="31">
        <v>500.1</v>
      </c>
      <c r="M152" s="31">
        <v>3.5913400000000002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1595.7</v>
      </c>
      <c r="D153" s="36">
        <v>1598.6333333333332</v>
      </c>
      <c r="E153" s="36">
        <v>1582.2666666666664</v>
      </c>
      <c r="F153" s="36">
        <v>1568.8333333333333</v>
      </c>
      <c r="G153" s="36">
        <v>1552.4666666666665</v>
      </c>
      <c r="H153" s="36">
        <v>1612.0666666666664</v>
      </c>
      <c r="I153" s="36">
        <v>1628.4333333333332</v>
      </c>
      <c r="J153" s="36">
        <v>1641.8666666666663</v>
      </c>
      <c r="K153" s="31">
        <v>1615</v>
      </c>
      <c r="L153" s="31">
        <v>1585.2</v>
      </c>
      <c r="M153" s="31">
        <v>0.75529999999999997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145.25</v>
      </c>
      <c r="D154" s="36">
        <v>146.36666666666667</v>
      </c>
      <c r="E154" s="36">
        <v>143.53333333333336</v>
      </c>
      <c r="F154" s="36">
        <v>141.81666666666669</v>
      </c>
      <c r="G154" s="36">
        <v>138.98333333333338</v>
      </c>
      <c r="H154" s="36">
        <v>148.08333333333334</v>
      </c>
      <c r="I154" s="36">
        <v>150.91666666666666</v>
      </c>
      <c r="J154" s="36">
        <v>152.63333333333333</v>
      </c>
      <c r="K154" s="31">
        <v>149.19999999999999</v>
      </c>
      <c r="L154" s="31">
        <v>144.65</v>
      </c>
      <c r="M154" s="31">
        <v>30.82019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192.5</v>
      </c>
      <c r="D155" s="36">
        <v>192.98333333333335</v>
      </c>
      <c r="E155" s="36">
        <v>191.7166666666667</v>
      </c>
      <c r="F155" s="36">
        <v>190.93333333333334</v>
      </c>
      <c r="G155" s="36">
        <v>189.66666666666669</v>
      </c>
      <c r="H155" s="36">
        <v>193.76666666666671</v>
      </c>
      <c r="I155" s="36">
        <v>195.03333333333336</v>
      </c>
      <c r="J155" s="36">
        <v>195.81666666666672</v>
      </c>
      <c r="K155" s="31">
        <v>194.25</v>
      </c>
      <c r="L155" s="31">
        <v>192.2</v>
      </c>
      <c r="M155" s="31">
        <v>3.4151400000000001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97.5</v>
      </c>
      <c r="D156" s="36">
        <v>97.633333333333326</v>
      </c>
      <c r="E156" s="36">
        <v>97.016666666666652</v>
      </c>
      <c r="F156" s="36">
        <v>96.533333333333331</v>
      </c>
      <c r="G156" s="36">
        <v>95.916666666666657</v>
      </c>
      <c r="H156" s="36">
        <v>98.116666666666646</v>
      </c>
      <c r="I156" s="36">
        <v>98.73333333333332</v>
      </c>
      <c r="J156" s="36">
        <v>99.21666666666664</v>
      </c>
      <c r="K156" s="31">
        <v>98.25</v>
      </c>
      <c r="L156" s="31">
        <v>97.15</v>
      </c>
      <c r="M156" s="31">
        <v>24.13025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907.15</v>
      </c>
      <c r="D157" s="36">
        <v>903.61666666666667</v>
      </c>
      <c r="E157" s="36">
        <v>896.7833333333333</v>
      </c>
      <c r="F157" s="36">
        <v>886.41666666666663</v>
      </c>
      <c r="G157" s="36">
        <v>879.58333333333326</v>
      </c>
      <c r="H157" s="36">
        <v>913.98333333333335</v>
      </c>
      <c r="I157" s="36">
        <v>920.81666666666661</v>
      </c>
      <c r="J157" s="36">
        <v>931.18333333333339</v>
      </c>
      <c r="K157" s="31">
        <v>910.45</v>
      </c>
      <c r="L157" s="31">
        <v>893.25</v>
      </c>
      <c r="M157" s="31">
        <v>0.79057999999999995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3186.75</v>
      </c>
      <c r="D158" s="36">
        <v>3176.85</v>
      </c>
      <c r="E158" s="36">
        <v>3148.7999999999997</v>
      </c>
      <c r="F158" s="36">
        <v>3110.85</v>
      </c>
      <c r="G158" s="36">
        <v>3082.7999999999997</v>
      </c>
      <c r="H158" s="36">
        <v>3214.7999999999997</v>
      </c>
      <c r="I158" s="36">
        <v>3242.85</v>
      </c>
      <c r="J158" s="36">
        <v>3280.7999999999997</v>
      </c>
      <c r="K158" s="31">
        <v>3204.9</v>
      </c>
      <c r="L158" s="31">
        <v>3138.9</v>
      </c>
      <c r="M158" s="31">
        <v>2.3109799999999998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272.14999999999998</v>
      </c>
      <c r="D159" s="36">
        <v>272.26666666666665</v>
      </c>
      <c r="E159" s="36">
        <v>270.68333333333328</v>
      </c>
      <c r="F159" s="36">
        <v>269.21666666666664</v>
      </c>
      <c r="G159" s="36">
        <v>267.63333333333327</v>
      </c>
      <c r="H159" s="36">
        <v>273.73333333333329</v>
      </c>
      <c r="I159" s="36">
        <v>275.31666666666666</v>
      </c>
      <c r="J159" s="36">
        <v>276.7833333333333</v>
      </c>
      <c r="K159" s="31">
        <v>273.85000000000002</v>
      </c>
      <c r="L159" s="31">
        <v>270.8</v>
      </c>
      <c r="M159" s="31">
        <v>12.948449999999999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392.2</v>
      </c>
      <c r="D160" s="36">
        <v>392.2166666666667</v>
      </c>
      <c r="E160" s="36">
        <v>382.48333333333341</v>
      </c>
      <c r="F160" s="36">
        <v>372.76666666666671</v>
      </c>
      <c r="G160" s="36">
        <v>363.03333333333342</v>
      </c>
      <c r="H160" s="36">
        <v>401.93333333333339</v>
      </c>
      <c r="I160" s="36">
        <v>411.66666666666674</v>
      </c>
      <c r="J160" s="36">
        <v>421.38333333333338</v>
      </c>
      <c r="K160" s="31">
        <v>401.95</v>
      </c>
      <c r="L160" s="31">
        <v>382.5</v>
      </c>
      <c r="M160" s="31">
        <v>10.152419999999999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150.19999999999999</v>
      </c>
      <c r="D161" s="36">
        <v>150.26666666666665</v>
      </c>
      <c r="E161" s="36">
        <v>149.33333333333331</v>
      </c>
      <c r="F161" s="36">
        <v>148.46666666666667</v>
      </c>
      <c r="G161" s="36">
        <v>147.53333333333333</v>
      </c>
      <c r="H161" s="36">
        <v>151.1333333333333</v>
      </c>
      <c r="I161" s="36">
        <v>152.06666666666663</v>
      </c>
      <c r="J161" s="36">
        <v>152.93333333333328</v>
      </c>
      <c r="K161" s="31">
        <v>151.19999999999999</v>
      </c>
      <c r="L161" s="31">
        <v>149.4</v>
      </c>
      <c r="M161" s="31">
        <v>96.06277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730.55</v>
      </c>
      <c r="D162" s="36">
        <v>732.98333333333323</v>
      </c>
      <c r="E162" s="36">
        <v>723.56666666666649</v>
      </c>
      <c r="F162" s="36">
        <v>716.58333333333326</v>
      </c>
      <c r="G162" s="36">
        <v>707.16666666666652</v>
      </c>
      <c r="H162" s="36">
        <v>739.96666666666647</v>
      </c>
      <c r="I162" s="36">
        <v>749.38333333333321</v>
      </c>
      <c r="J162" s="36">
        <v>756.36666666666645</v>
      </c>
      <c r="K162" s="31">
        <v>742.4</v>
      </c>
      <c r="L162" s="31">
        <v>726</v>
      </c>
      <c r="M162" s="31">
        <v>6.0063899999999997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4291.3</v>
      </c>
      <c r="D163" s="36">
        <v>4286.4333333333334</v>
      </c>
      <c r="E163" s="36">
        <v>4272.916666666667</v>
      </c>
      <c r="F163" s="36">
        <v>4254.5333333333338</v>
      </c>
      <c r="G163" s="36">
        <v>4241.0166666666673</v>
      </c>
      <c r="H163" s="36">
        <v>4304.8166666666666</v>
      </c>
      <c r="I163" s="36">
        <v>4318.333333333333</v>
      </c>
      <c r="J163" s="36">
        <v>4336.7166666666662</v>
      </c>
      <c r="K163" s="31">
        <v>4299.95</v>
      </c>
      <c r="L163" s="31">
        <v>4268.05</v>
      </c>
      <c r="M163" s="31">
        <v>0.14993000000000001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915</v>
      </c>
      <c r="D164" s="36">
        <v>910.65</v>
      </c>
      <c r="E164" s="36">
        <v>900.8</v>
      </c>
      <c r="F164" s="36">
        <v>886.6</v>
      </c>
      <c r="G164" s="36">
        <v>876.75</v>
      </c>
      <c r="H164" s="36">
        <v>924.84999999999991</v>
      </c>
      <c r="I164" s="36">
        <v>934.7</v>
      </c>
      <c r="J164" s="36">
        <v>948.89999999999986</v>
      </c>
      <c r="K164" s="31">
        <v>920.5</v>
      </c>
      <c r="L164" s="31">
        <v>896.45</v>
      </c>
      <c r="M164" s="31">
        <v>4.5752199999999998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202.3</v>
      </c>
      <c r="D165" s="36">
        <v>200.08333333333334</v>
      </c>
      <c r="E165" s="36">
        <v>194.16666666666669</v>
      </c>
      <c r="F165" s="36">
        <v>186.03333333333333</v>
      </c>
      <c r="G165" s="36">
        <v>180.11666666666667</v>
      </c>
      <c r="H165" s="36">
        <v>208.2166666666667</v>
      </c>
      <c r="I165" s="36">
        <v>214.13333333333338</v>
      </c>
      <c r="J165" s="36">
        <v>222.26666666666671</v>
      </c>
      <c r="K165" s="31">
        <v>206</v>
      </c>
      <c r="L165" s="31">
        <v>191.95</v>
      </c>
      <c r="M165" s="31">
        <v>33.324219999999997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165.75</v>
      </c>
      <c r="D166" s="36">
        <v>165.95000000000002</v>
      </c>
      <c r="E166" s="36">
        <v>163.90000000000003</v>
      </c>
      <c r="F166" s="36">
        <v>162.05000000000001</v>
      </c>
      <c r="G166" s="36">
        <v>160.00000000000003</v>
      </c>
      <c r="H166" s="36">
        <v>167.80000000000004</v>
      </c>
      <c r="I166" s="36">
        <v>169.85000000000005</v>
      </c>
      <c r="J166" s="36">
        <v>171.70000000000005</v>
      </c>
      <c r="K166" s="31">
        <v>168</v>
      </c>
      <c r="L166" s="31">
        <v>164.1</v>
      </c>
      <c r="M166" s="31">
        <v>20.282779999999999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801.15</v>
      </c>
      <c r="D167" s="36">
        <v>802.76666666666677</v>
      </c>
      <c r="E167" s="36">
        <v>793.63333333333355</v>
      </c>
      <c r="F167" s="36">
        <v>786.11666666666679</v>
      </c>
      <c r="G167" s="36">
        <v>776.98333333333358</v>
      </c>
      <c r="H167" s="36">
        <v>810.28333333333353</v>
      </c>
      <c r="I167" s="36">
        <v>819.41666666666674</v>
      </c>
      <c r="J167" s="36">
        <v>826.93333333333351</v>
      </c>
      <c r="K167" s="31">
        <v>811.9</v>
      </c>
      <c r="L167" s="31">
        <v>795.25</v>
      </c>
      <c r="M167" s="31">
        <v>1.5189699999999999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362.2</v>
      </c>
      <c r="D168" s="36">
        <v>360.65000000000003</v>
      </c>
      <c r="E168" s="36">
        <v>354.85000000000008</v>
      </c>
      <c r="F168" s="36">
        <v>347.50000000000006</v>
      </c>
      <c r="G168" s="36">
        <v>341.7000000000001</v>
      </c>
      <c r="H168" s="36">
        <v>368.00000000000006</v>
      </c>
      <c r="I168" s="36">
        <v>373.8</v>
      </c>
      <c r="J168" s="36">
        <v>381.15000000000003</v>
      </c>
      <c r="K168" s="31">
        <v>366.45</v>
      </c>
      <c r="L168" s="31">
        <v>353.3</v>
      </c>
      <c r="M168" s="31">
        <v>16.95692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153.44999999999999</v>
      </c>
      <c r="D169" s="36">
        <v>153.73333333333332</v>
      </c>
      <c r="E169" s="36">
        <v>152.21666666666664</v>
      </c>
      <c r="F169" s="36">
        <v>150.98333333333332</v>
      </c>
      <c r="G169" s="36">
        <v>149.46666666666664</v>
      </c>
      <c r="H169" s="36">
        <v>154.96666666666664</v>
      </c>
      <c r="I169" s="36">
        <v>156.48333333333335</v>
      </c>
      <c r="J169" s="36">
        <v>157.71666666666664</v>
      </c>
      <c r="K169" s="31">
        <v>155.25</v>
      </c>
      <c r="L169" s="31">
        <v>152.5</v>
      </c>
      <c r="M169" s="31">
        <v>26.970970000000001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1094.8</v>
      </c>
      <c r="D170" s="36">
        <v>1098.6000000000001</v>
      </c>
      <c r="E170" s="36">
        <v>1089.2000000000003</v>
      </c>
      <c r="F170" s="36">
        <v>1083.6000000000001</v>
      </c>
      <c r="G170" s="36">
        <v>1074.2000000000003</v>
      </c>
      <c r="H170" s="36">
        <v>1104.2000000000003</v>
      </c>
      <c r="I170" s="36">
        <v>1113.6000000000004</v>
      </c>
      <c r="J170" s="36">
        <v>1119.2000000000003</v>
      </c>
      <c r="K170" s="31">
        <v>1108</v>
      </c>
      <c r="L170" s="31">
        <v>1093</v>
      </c>
      <c r="M170" s="31">
        <v>0.17594000000000001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126.4</v>
      </c>
      <c r="D171" s="36">
        <v>126.75</v>
      </c>
      <c r="E171" s="36">
        <v>125.7</v>
      </c>
      <c r="F171" s="36">
        <v>125</v>
      </c>
      <c r="G171" s="36">
        <v>123.95</v>
      </c>
      <c r="H171" s="36">
        <v>127.45</v>
      </c>
      <c r="I171" s="36">
        <v>128.5</v>
      </c>
      <c r="J171" s="36">
        <v>129.19999999999999</v>
      </c>
      <c r="K171" s="31">
        <v>127.8</v>
      </c>
      <c r="L171" s="31">
        <v>126.05</v>
      </c>
      <c r="M171" s="31">
        <v>63.92633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2865.5</v>
      </c>
      <c r="D172" s="36">
        <v>2860.25</v>
      </c>
      <c r="E172" s="36">
        <v>2847.3</v>
      </c>
      <c r="F172" s="36">
        <v>2829.1000000000004</v>
      </c>
      <c r="G172" s="36">
        <v>2816.1500000000005</v>
      </c>
      <c r="H172" s="36">
        <v>2878.45</v>
      </c>
      <c r="I172" s="36">
        <v>2891.3999999999996</v>
      </c>
      <c r="J172" s="36">
        <v>2909.5999999999995</v>
      </c>
      <c r="K172" s="31">
        <v>2873.2</v>
      </c>
      <c r="L172" s="31">
        <v>2842.05</v>
      </c>
      <c r="M172" s="31">
        <v>8.1280000000000005E-2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3138.75</v>
      </c>
      <c r="D173" s="36">
        <v>3150.5833333333335</v>
      </c>
      <c r="E173" s="36">
        <v>3111.166666666667</v>
      </c>
      <c r="F173" s="36">
        <v>3083.5833333333335</v>
      </c>
      <c r="G173" s="36">
        <v>3044.166666666667</v>
      </c>
      <c r="H173" s="36">
        <v>3178.166666666667</v>
      </c>
      <c r="I173" s="36">
        <v>3217.5833333333339</v>
      </c>
      <c r="J173" s="36">
        <v>3245.166666666667</v>
      </c>
      <c r="K173" s="31">
        <v>3190</v>
      </c>
      <c r="L173" s="31">
        <v>3123</v>
      </c>
      <c r="M173" s="31">
        <v>9.9779999999999994E-2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241.95</v>
      </c>
      <c r="D174" s="36">
        <v>237.75</v>
      </c>
      <c r="E174" s="36">
        <v>228.6</v>
      </c>
      <c r="F174" s="36">
        <v>215.25</v>
      </c>
      <c r="G174" s="36">
        <v>206.1</v>
      </c>
      <c r="H174" s="36">
        <v>251.1</v>
      </c>
      <c r="I174" s="36">
        <v>260.25</v>
      </c>
      <c r="J174" s="36">
        <v>273.60000000000002</v>
      </c>
      <c r="K174" s="31">
        <v>246.9</v>
      </c>
      <c r="L174" s="31">
        <v>224.4</v>
      </c>
      <c r="M174" s="31">
        <v>87.005719999999997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1615.25</v>
      </c>
      <c r="D175" s="36">
        <v>1627.2333333333333</v>
      </c>
      <c r="E175" s="36">
        <v>1598.0166666666667</v>
      </c>
      <c r="F175" s="36">
        <v>1580.7833333333333</v>
      </c>
      <c r="G175" s="36">
        <v>1551.5666666666666</v>
      </c>
      <c r="H175" s="36">
        <v>1644.4666666666667</v>
      </c>
      <c r="I175" s="36">
        <v>1673.6833333333334</v>
      </c>
      <c r="J175" s="36">
        <v>1690.9166666666667</v>
      </c>
      <c r="K175" s="31">
        <v>1656.45</v>
      </c>
      <c r="L175" s="31">
        <v>1610</v>
      </c>
      <c r="M175" s="31">
        <v>1.6787000000000001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1587.95</v>
      </c>
      <c r="D176" s="36">
        <v>1596.8500000000001</v>
      </c>
      <c r="E176" s="36">
        <v>1548.8000000000002</v>
      </c>
      <c r="F176" s="36">
        <v>1509.65</v>
      </c>
      <c r="G176" s="36">
        <v>1461.6000000000001</v>
      </c>
      <c r="H176" s="36">
        <v>1636.0000000000002</v>
      </c>
      <c r="I176" s="36">
        <v>1684.05</v>
      </c>
      <c r="J176" s="36">
        <v>1723.2000000000003</v>
      </c>
      <c r="K176" s="31">
        <v>1644.9</v>
      </c>
      <c r="L176" s="31">
        <v>1557.7</v>
      </c>
      <c r="M176" s="31">
        <v>5.20343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770.75</v>
      </c>
      <c r="D177" s="36">
        <v>766.9</v>
      </c>
      <c r="E177" s="36">
        <v>750.4</v>
      </c>
      <c r="F177" s="36">
        <v>730.05</v>
      </c>
      <c r="G177" s="36">
        <v>713.55</v>
      </c>
      <c r="H177" s="36">
        <v>787.25</v>
      </c>
      <c r="I177" s="36">
        <v>803.75</v>
      </c>
      <c r="J177" s="36">
        <v>824.1</v>
      </c>
      <c r="K177" s="31">
        <v>783.4</v>
      </c>
      <c r="L177" s="31">
        <v>746.55</v>
      </c>
      <c r="M177" s="31">
        <v>24.397459999999999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888.5</v>
      </c>
      <c r="D178" s="36">
        <v>892.36666666666667</v>
      </c>
      <c r="E178" s="36">
        <v>877.43333333333339</v>
      </c>
      <c r="F178" s="36">
        <v>866.36666666666667</v>
      </c>
      <c r="G178" s="36">
        <v>851.43333333333339</v>
      </c>
      <c r="H178" s="36">
        <v>903.43333333333339</v>
      </c>
      <c r="I178" s="36">
        <v>918.36666666666656</v>
      </c>
      <c r="J178" s="36">
        <v>929.43333333333339</v>
      </c>
      <c r="K178" s="31">
        <v>907.3</v>
      </c>
      <c r="L178" s="31">
        <v>881.3</v>
      </c>
      <c r="M178" s="31">
        <v>4.0247299999999999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1619.25</v>
      </c>
      <c r="D179" s="36">
        <v>1632.3500000000001</v>
      </c>
      <c r="E179" s="36">
        <v>1595.9000000000003</v>
      </c>
      <c r="F179" s="36">
        <v>1572.5500000000002</v>
      </c>
      <c r="G179" s="36">
        <v>1536.1000000000004</v>
      </c>
      <c r="H179" s="36">
        <v>1655.7000000000003</v>
      </c>
      <c r="I179" s="36">
        <v>1692.15</v>
      </c>
      <c r="J179" s="36">
        <v>1715.5000000000002</v>
      </c>
      <c r="K179" s="31">
        <v>1668.8</v>
      </c>
      <c r="L179" s="31">
        <v>1609</v>
      </c>
      <c r="M179" s="31">
        <v>1.29098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57.6</v>
      </c>
      <c r="D180" s="36">
        <v>57.816666666666663</v>
      </c>
      <c r="E180" s="36">
        <v>57.283333333333324</v>
      </c>
      <c r="F180" s="36">
        <v>56.966666666666661</v>
      </c>
      <c r="G180" s="36">
        <v>56.433333333333323</v>
      </c>
      <c r="H180" s="36">
        <v>58.133333333333326</v>
      </c>
      <c r="I180" s="36">
        <v>58.666666666666657</v>
      </c>
      <c r="J180" s="36">
        <v>58.983333333333327</v>
      </c>
      <c r="K180" s="31">
        <v>58.35</v>
      </c>
      <c r="L180" s="31">
        <v>57.5</v>
      </c>
      <c r="M180" s="31">
        <v>38.043939999999999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1214</v>
      </c>
      <c r="D181" s="36">
        <v>1217.1833333333334</v>
      </c>
      <c r="E181" s="36">
        <v>1194.3166666666668</v>
      </c>
      <c r="F181" s="36">
        <v>1174.6333333333334</v>
      </c>
      <c r="G181" s="36">
        <v>1151.7666666666669</v>
      </c>
      <c r="H181" s="36">
        <v>1236.8666666666668</v>
      </c>
      <c r="I181" s="36">
        <v>1259.7333333333336</v>
      </c>
      <c r="J181" s="36">
        <v>1279.4166666666667</v>
      </c>
      <c r="K181" s="31">
        <v>1240.05</v>
      </c>
      <c r="L181" s="31">
        <v>1197.5</v>
      </c>
      <c r="M181" s="31">
        <v>0.22356000000000001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2087.3000000000002</v>
      </c>
      <c r="D182" s="36">
        <v>2092.4666666666667</v>
      </c>
      <c r="E182" s="36">
        <v>2075.9333333333334</v>
      </c>
      <c r="F182" s="36">
        <v>2064.5666666666666</v>
      </c>
      <c r="G182" s="36">
        <v>2048.0333333333333</v>
      </c>
      <c r="H182" s="36">
        <v>2103.8333333333335</v>
      </c>
      <c r="I182" s="36">
        <v>2120.3666666666672</v>
      </c>
      <c r="J182" s="36">
        <v>2131.7333333333336</v>
      </c>
      <c r="K182" s="31">
        <v>2109</v>
      </c>
      <c r="L182" s="31">
        <v>2081.1</v>
      </c>
      <c r="M182" s="31">
        <v>0.30107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477.55</v>
      </c>
      <c r="D183" s="36">
        <v>478.4666666666667</v>
      </c>
      <c r="E183" s="36">
        <v>475.18333333333339</v>
      </c>
      <c r="F183" s="36">
        <v>472.81666666666672</v>
      </c>
      <c r="G183" s="36">
        <v>469.53333333333342</v>
      </c>
      <c r="H183" s="36">
        <v>480.83333333333337</v>
      </c>
      <c r="I183" s="36">
        <v>484.11666666666667</v>
      </c>
      <c r="J183" s="36">
        <v>486.48333333333335</v>
      </c>
      <c r="K183" s="31">
        <v>481.75</v>
      </c>
      <c r="L183" s="31">
        <v>476.1</v>
      </c>
      <c r="M183" s="31">
        <v>0.77653000000000005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979.8</v>
      </c>
      <c r="D184" s="36">
        <v>980.68333333333339</v>
      </c>
      <c r="E184" s="36">
        <v>973.41666666666674</v>
      </c>
      <c r="F184" s="36">
        <v>967.0333333333333</v>
      </c>
      <c r="G184" s="36">
        <v>959.76666666666665</v>
      </c>
      <c r="H184" s="36">
        <v>987.06666666666683</v>
      </c>
      <c r="I184" s="36">
        <v>994.33333333333348</v>
      </c>
      <c r="J184" s="36">
        <v>1000.7166666666669</v>
      </c>
      <c r="K184" s="31">
        <v>987.95</v>
      </c>
      <c r="L184" s="31">
        <v>974.3</v>
      </c>
      <c r="M184" s="31">
        <v>11.801740000000001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665.7</v>
      </c>
      <c r="D185" s="36">
        <v>667.75</v>
      </c>
      <c r="E185" s="36">
        <v>661.45</v>
      </c>
      <c r="F185" s="36">
        <v>657.2</v>
      </c>
      <c r="G185" s="36">
        <v>650.90000000000009</v>
      </c>
      <c r="H185" s="36">
        <v>672</v>
      </c>
      <c r="I185" s="36">
        <v>678.3</v>
      </c>
      <c r="J185" s="36">
        <v>682.55</v>
      </c>
      <c r="K185" s="31">
        <v>674.05</v>
      </c>
      <c r="L185" s="31">
        <v>663.5</v>
      </c>
      <c r="M185" s="31">
        <v>1.0031600000000001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1853.3</v>
      </c>
      <c r="D186" s="36">
        <v>1855.45</v>
      </c>
      <c r="E186" s="36">
        <v>1837.8500000000001</v>
      </c>
      <c r="F186" s="36">
        <v>1822.4</v>
      </c>
      <c r="G186" s="36">
        <v>1804.8000000000002</v>
      </c>
      <c r="H186" s="36">
        <v>1870.9</v>
      </c>
      <c r="I186" s="36">
        <v>1888.5</v>
      </c>
      <c r="J186" s="36">
        <v>1903.95</v>
      </c>
      <c r="K186" s="31">
        <v>1873.05</v>
      </c>
      <c r="L186" s="31">
        <v>1840</v>
      </c>
      <c r="M186" s="31">
        <v>5.0436800000000002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366.9</v>
      </c>
      <c r="D187" s="36">
        <v>367.11666666666662</v>
      </c>
      <c r="E187" s="36">
        <v>363.73333333333323</v>
      </c>
      <c r="F187" s="36">
        <v>360.56666666666661</v>
      </c>
      <c r="G187" s="36">
        <v>357.18333333333322</v>
      </c>
      <c r="H187" s="36">
        <v>370.28333333333325</v>
      </c>
      <c r="I187" s="36">
        <v>373.66666666666657</v>
      </c>
      <c r="J187" s="36">
        <v>376.83333333333326</v>
      </c>
      <c r="K187" s="31">
        <v>370.5</v>
      </c>
      <c r="L187" s="31">
        <v>363.95</v>
      </c>
      <c r="M187" s="31">
        <v>5.7523900000000001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469.1</v>
      </c>
      <c r="D188" s="36">
        <v>472.16666666666669</v>
      </c>
      <c r="E188" s="36">
        <v>464.58333333333337</v>
      </c>
      <c r="F188" s="36">
        <v>460.06666666666666</v>
      </c>
      <c r="G188" s="36">
        <v>452.48333333333335</v>
      </c>
      <c r="H188" s="36">
        <v>476.68333333333339</v>
      </c>
      <c r="I188" s="36">
        <v>484.26666666666677</v>
      </c>
      <c r="J188" s="36">
        <v>488.78333333333342</v>
      </c>
      <c r="K188" s="31">
        <v>479.75</v>
      </c>
      <c r="L188" s="31">
        <v>467.65</v>
      </c>
      <c r="M188" s="31">
        <v>7.9639699999999998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1942.6</v>
      </c>
      <c r="D189" s="36">
        <v>1937.0999999999997</v>
      </c>
      <c r="E189" s="36">
        <v>1919.3499999999995</v>
      </c>
      <c r="F189" s="36">
        <v>1896.0999999999997</v>
      </c>
      <c r="G189" s="36">
        <v>1878.3499999999995</v>
      </c>
      <c r="H189" s="36">
        <v>1960.3499999999995</v>
      </c>
      <c r="I189" s="36">
        <v>1978.1</v>
      </c>
      <c r="J189" s="36">
        <v>2001.3499999999995</v>
      </c>
      <c r="K189" s="31">
        <v>1954.85</v>
      </c>
      <c r="L189" s="31">
        <v>1913.85</v>
      </c>
      <c r="M189" s="31">
        <v>9.5073299999999996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783.5</v>
      </c>
      <c r="D190" s="36">
        <v>785.01666666666677</v>
      </c>
      <c r="E190" s="36">
        <v>776.03333333333353</v>
      </c>
      <c r="F190" s="36">
        <v>768.56666666666672</v>
      </c>
      <c r="G190" s="36">
        <v>759.58333333333348</v>
      </c>
      <c r="H190" s="36">
        <v>792.48333333333358</v>
      </c>
      <c r="I190" s="36">
        <v>801.46666666666692</v>
      </c>
      <c r="J190" s="36">
        <v>808.93333333333362</v>
      </c>
      <c r="K190" s="31">
        <v>794</v>
      </c>
      <c r="L190" s="31">
        <v>777.55</v>
      </c>
      <c r="M190" s="31">
        <v>1.44939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329.85</v>
      </c>
      <c r="D191" s="36">
        <v>331.65000000000003</v>
      </c>
      <c r="E191" s="36">
        <v>326.30000000000007</v>
      </c>
      <c r="F191" s="36">
        <v>322.75000000000006</v>
      </c>
      <c r="G191" s="36">
        <v>317.40000000000009</v>
      </c>
      <c r="H191" s="36">
        <v>335.20000000000005</v>
      </c>
      <c r="I191" s="36">
        <v>340.55000000000007</v>
      </c>
      <c r="J191" s="36">
        <v>344.1</v>
      </c>
      <c r="K191" s="31">
        <v>337</v>
      </c>
      <c r="L191" s="31">
        <v>328.1</v>
      </c>
      <c r="M191" s="31">
        <v>3.2066699999999999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2093.6</v>
      </c>
      <c r="D192" s="36">
        <v>2105.7999999999997</v>
      </c>
      <c r="E192" s="36">
        <v>2077.7999999999993</v>
      </c>
      <c r="F192" s="36">
        <v>2061.9999999999995</v>
      </c>
      <c r="G192" s="36">
        <v>2033.9999999999991</v>
      </c>
      <c r="H192" s="36">
        <v>2121.5999999999995</v>
      </c>
      <c r="I192" s="36">
        <v>2149.6000000000004</v>
      </c>
      <c r="J192" s="36">
        <v>2165.3999999999996</v>
      </c>
      <c r="K192" s="31">
        <v>2133.8000000000002</v>
      </c>
      <c r="L192" s="31">
        <v>2090</v>
      </c>
      <c r="M192" s="31">
        <v>0.22012999999999999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727.05</v>
      </c>
      <c r="D193" s="36">
        <v>728.73333333333323</v>
      </c>
      <c r="E193" s="36">
        <v>722.51666666666642</v>
      </c>
      <c r="F193" s="36">
        <v>717.98333333333323</v>
      </c>
      <c r="G193" s="36">
        <v>711.76666666666642</v>
      </c>
      <c r="H193" s="36">
        <v>733.26666666666642</v>
      </c>
      <c r="I193" s="36">
        <v>739.48333333333335</v>
      </c>
      <c r="J193" s="36">
        <v>744.01666666666642</v>
      </c>
      <c r="K193" s="31">
        <v>734.95</v>
      </c>
      <c r="L193" s="31">
        <v>724.2</v>
      </c>
      <c r="M193" s="31">
        <v>0.47500999999999999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360.65</v>
      </c>
      <c r="D194" s="36">
        <v>362.75</v>
      </c>
      <c r="E194" s="36">
        <v>356.9</v>
      </c>
      <c r="F194" s="36">
        <v>353.15</v>
      </c>
      <c r="G194" s="36">
        <v>347.29999999999995</v>
      </c>
      <c r="H194" s="36">
        <v>366.5</v>
      </c>
      <c r="I194" s="36">
        <v>372.35</v>
      </c>
      <c r="J194" s="36">
        <v>376.1</v>
      </c>
      <c r="K194" s="31">
        <v>368.6</v>
      </c>
      <c r="L194" s="31">
        <v>359</v>
      </c>
      <c r="M194" s="31">
        <v>4.5400600000000004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2780.25</v>
      </c>
      <c r="D195" s="36">
        <v>2794.4166666666665</v>
      </c>
      <c r="E195" s="36">
        <v>2756.833333333333</v>
      </c>
      <c r="F195" s="36">
        <v>2733.4166666666665</v>
      </c>
      <c r="G195" s="36">
        <v>2695.833333333333</v>
      </c>
      <c r="H195" s="36">
        <v>2817.833333333333</v>
      </c>
      <c r="I195" s="36">
        <v>2855.4166666666661</v>
      </c>
      <c r="J195" s="36">
        <v>2878.833333333333</v>
      </c>
      <c r="K195" s="31">
        <v>2832</v>
      </c>
      <c r="L195" s="31">
        <v>2771</v>
      </c>
      <c r="M195" s="31">
        <v>0.73640000000000005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422.15</v>
      </c>
      <c r="D196" s="36">
        <v>422.58333333333331</v>
      </c>
      <c r="E196" s="36">
        <v>419.16666666666663</v>
      </c>
      <c r="F196" s="36">
        <v>416.18333333333334</v>
      </c>
      <c r="G196" s="36">
        <v>412.76666666666665</v>
      </c>
      <c r="H196" s="36">
        <v>425.56666666666661</v>
      </c>
      <c r="I196" s="36">
        <v>428.98333333333323</v>
      </c>
      <c r="J196" s="36">
        <v>431.96666666666658</v>
      </c>
      <c r="K196" s="31">
        <v>426</v>
      </c>
      <c r="L196" s="31">
        <v>419.6</v>
      </c>
      <c r="M196" s="31">
        <v>4.27881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708.05</v>
      </c>
      <c r="D197" s="36">
        <v>710.36666666666667</v>
      </c>
      <c r="E197" s="36">
        <v>700.23333333333335</v>
      </c>
      <c r="F197" s="36">
        <v>692.41666666666663</v>
      </c>
      <c r="G197" s="36">
        <v>682.2833333333333</v>
      </c>
      <c r="H197" s="36">
        <v>718.18333333333339</v>
      </c>
      <c r="I197" s="36">
        <v>728.31666666666683</v>
      </c>
      <c r="J197" s="36">
        <v>736.13333333333344</v>
      </c>
      <c r="K197" s="31">
        <v>720.5</v>
      </c>
      <c r="L197" s="31">
        <v>702.55</v>
      </c>
      <c r="M197" s="31">
        <v>16.79899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137.69999999999999</v>
      </c>
      <c r="D198" s="36">
        <v>138.16666666666666</v>
      </c>
      <c r="E198" s="36">
        <v>136.63333333333333</v>
      </c>
      <c r="F198" s="36">
        <v>135.56666666666666</v>
      </c>
      <c r="G198" s="36">
        <v>134.03333333333333</v>
      </c>
      <c r="H198" s="36">
        <v>139.23333333333332</v>
      </c>
      <c r="I198" s="36">
        <v>140.76666666666668</v>
      </c>
      <c r="J198" s="36">
        <v>141.83333333333331</v>
      </c>
      <c r="K198" s="31">
        <v>139.69999999999999</v>
      </c>
      <c r="L198" s="31">
        <v>137.1</v>
      </c>
      <c r="M198" s="31">
        <v>9.0290499999999998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180.65</v>
      </c>
      <c r="D199" s="36">
        <v>181.15</v>
      </c>
      <c r="E199" s="36">
        <v>179.10000000000002</v>
      </c>
      <c r="F199" s="36">
        <v>177.55</v>
      </c>
      <c r="G199" s="36">
        <v>175.50000000000003</v>
      </c>
      <c r="H199" s="36">
        <v>182.70000000000002</v>
      </c>
      <c r="I199" s="36">
        <v>184.75000000000003</v>
      </c>
      <c r="J199" s="36">
        <v>186.3</v>
      </c>
      <c r="K199" s="31">
        <v>183.2</v>
      </c>
      <c r="L199" s="31">
        <v>179.6</v>
      </c>
      <c r="M199" s="31">
        <v>29.469080000000002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275.25</v>
      </c>
      <c r="D200" s="36">
        <v>276.86666666666667</v>
      </c>
      <c r="E200" s="36">
        <v>271.88333333333333</v>
      </c>
      <c r="F200" s="36">
        <v>268.51666666666665</v>
      </c>
      <c r="G200" s="36">
        <v>263.5333333333333</v>
      </c>
      <c r="H200" s="36">
        <v>280.23333333333335</v>
      </c>
      <c r="I200" s="36">
        <v>285.2166666666667</v>
      </c>
      <c r="J200" s="36">
        <v>288.58333333333337</v>
      </c>
      <c r="K200" s="31">
        <v>281.85000000000002</v>
      </c>
      <c r="L200" s="31">
        <v>273.5</v>
      </c>
      <c r="M200" s="31">
        <v>7.0575400000000004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1583.6</v>
      </c>
      <c r="D201" s="36">
        <v>1582.6166666666668</v>
      </c>
      <c r="E201" s="36">
        <v>1565.2333333333336</v>
      </c>
      <c r="F201" s="36">
        <v>1546.8666666666668</v>
      </c>
      <c r="G201" s="36">
        <v>1529.4833333333336</v>
      </c>
      <c r="H201" s="36">
        <v>1600.9833333333336</v>
      </c>
      <c r="I201" s="36">
        <v>1618.3666666666668</v>
      </c>
      <c r="J201" s="36">
        <v>1636.7333333333336</v>
      </c>
      <c r="K201" s="31">
        <v>1600</v>
      </c>
      <c r="L201" s="31">
        <v>1564.25</v>
      </c>
      <c r="M201" s="31">
        <v>1.85416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853.7</v>
      </c>
      <c r="D202" s="36">
        <v>855.15</v>
      </c>
      <c r="E202" s="36">
        <v>834.55</v>
      </c>
      <c r="F202" s="36">
        <v>815.4</v>
      </c>
      <c r="G202" s="36">
        <v>794.8</v>
      </c>
      <c r="H202" s="36">
        <v>874.3</v>
      </c>
      <c r="I202" s="36">
        <v>894.90000000000009</v>
      </c>
      <c r="J202" s="36">
        <v>914.05</v>
      </c>
      <c r="K202" s="31">
        <v>875.75</v>
      </c>
      <c r="L202" s="31">
        <v>836</v>
      </c>
      <c r="M202" s="31">
        <v>17.134989999999998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1279.1500000000001</v>
      </c>
      <c r="D203" s="36">
        <v>1274.6333333333334</v>
      </c>
      <c r="E203" s="36">
        <v>1266.5666666666668</v>
      </c>
      <c r="F203" s="36">
        <v>1253.9833333333333</v>
      </c>
      <c r="G203" s="36">
        <v>1245.9166666666667</v>
      </c>
      <c r="H203" s="36">
        <v>1287.2166666666669</v>
      </c>
      <c r="I203" s="36">
        <v>1295.2833333333335</v>
      </c>
      <c r="J203" s="36">
        <v>1307.866666666667</v>
      </c>
      <c r="K203" s="31">
        <v>1282.7</v>
      </c>
      <c r="L203" s="31">
        <v>1262.05</v>
      </c>
      <c r="M203" s="31">
        <v>5.98909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1311.05</v>
      </c>
      <c r="D204" s="36">
        <v>1302.3333333333333</v>
      </c>
      <c r="E204" s="36">
        <v>1286.7166666666665</v>
      </c>
      <c r="F204" s="36">
        <v>1262.3833333333332</v>
      </c>
      <c r="G204" s="36">
        <v>1246.7666666666664</v>
      </c>
      <c r="H204" s="36">
        <v>1326.6666666666665</v>
      </c>
      <c r="I204" s="36">
        <v>1342.2833333333333</v>
      </c>
      <c r="J204" s="36">
        <v>1366.6166666666666</v>
      </c>
      <c r="K204" s="31">
        <v>1317.95</v>
      </c>
      <c r="L204" s="31">
        <v>1278</v>
      </c>
      <c r="M204" s="31">
        <v>39.369450000000001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2806.1</v>
      </c>
      <c r="D205" s="36">
        <v>2792.7000000000003</v>
      </c>
      <c r="E205" s="36">
        <v>2770.4000000000005</v>
      </c>
      <c r="F205" s="36">
        <v>2734.7000000000003</v>
      </c>
      <c r="G205" s="36">
        <v>2712.4000000000005</v>
      </c>
      <c r="H205" s="36">
        <v>2828.4000000000005</v>
      </c>
      <c r="I205" s="36">
        <v>2850.7000000000007</v>
      </c>
      <c r="J205" s="36">
        <v>2886.4000000000005</v>
      </c>
      <c r="K205" s="31">
        <v>2815</v>
      </c>
      <c r="L205" s="31">
        <v>2757</v>
      </c>
      <c r="M205" s="31">
        <v>2.4434800000000001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1508.35</v>
      </c>
      <c r="D206" s="36">
        <v>1510.3666666666668</v>
      </c>
      <c r="E206" s="36">
        <v>1501.7333333333336</v>
      </c>
      <c r="F206" s="36">
        <v>1495.1166666666668</v>
      </c>
      <c r="G206" s="36">
        <v>1486.4833333333336</v>
      </c>
      <c r="H206" s="36">
        <v>1516.9833333333336</v>
      </c>
      <c r="I206" s="36">
        <v>1525.6166666666668</v>
      </c>
      <c r="J206" s="36">
        <v>1532.2333333333336</v>
      </c>
      <c r="K206" s="31">
        <v>1519</v>
      </c>
      <c r="L206" s="31">
        <v>1503.75</v>
      </c>
      <c r="M206" s="31">
        <v>148.56918999999999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634.95000000000005</v>
      </c>
      <c r="D207" s="36">
        <v>635.55000000000007</v>
      </c>
      <c r="E207" s="36">
        <v>631.40000000000009</v>
      </c>
      <c r="F207" s="36">
        <v>627.85</v>
      </c>
      <c r="G207" s="36">
        <v>623.70000000000005</v>
      </c>
      <c r="H207" s="36">
        <v>639.10000000000014</v>
      </c>
      <c r="I207" s="36">
        <v>643.25</v>
      </c>
      <c r="J207" s="36">
        <v>646.80000000000018</v>
      </c>
      <c r="K207" s="31">
        <v>639.70000000000005</v>
      </c>
      <c r="L207" s="31">
        <v>632</v>
      </c>
      <c r="M207" s="31">
        <v>17.535499999999999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3280.05</v>
      </c>
      <c r="D208" s="36">
        <v>3252.3833333333332</v>
      </c>
      <c r="E208" s="36">
        <v>3205.7666666666664</v>
      </c>
      <c r="F208" s="36">
        <v>3131.4833333333331</v>
      </c>
      <c r="G208" s="36">
        <v>3084.8666666666663</v>
      </c>
      <c r="H208" s="36">
        <v>3326.6666666666665</v>
      </c>
      <c r="I208" s="36">
        <v>3373.2833333333333</v>
      </c>
      <c r="J208" s="36">
        <v>3447.5666666666666</v>
      </c>
      <c r="K208" s="31">
        <v>3299</v>
      </c>
      <c r="L208" s="31">
        <v>3178.1</v>
      </c>
      <c r="M208" s="31">
        <v>9.6371800000000007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69.599999999999994</v>
      </c>
      <c r="D209" s="36">
        <v>69.633333333333326</v>
      </c>
      <c r="E209" s="36">
        <v>68.016666666666652</v>
      </c>
      <c r="F209" s="36">
        <v>66.433333333333323</v>
      </c>
      <c r="G209" s="36">
        <v>64.816666666666649</v>
      </c>
      <c r="H209" s="36">
        <v>71.216666666666654</v>
      </c>
      <c r="I209" s="36">
        <v>72.833333333333329</v>
      </c>
      <c r="J209" s="36">
        <v>74.416666666666657</v>
      </c>
      <c r="K209" s="31">
        <v>71.25</v>
      </c>
      <c r="L209" s="31">
        <v>68.05</v>
      </c>
      <c r="M209" s="31">
        <v>114.52636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276.39999999999998</v>
      </c>
      <c r="D210" s="36">
        <v>277.48333333333335</v>
      </c>
      <c r="E210" s="36">
        <v>274.9666666666667</v>
      </c>
      <c r="F210" s="36">
        <v>273.53333333333336</v>
      </c>
      <c r="G210" s="36">
        <v>271.01666666666671</v>
      </c>
      <c r="H210" s="36">
        <v>278.91666666666669</v>
      </c>
      <c r="I210" s="36">
        <v>281.43333333333334</v>
      </c>
      <c r="J210" s="36">
        <v>282.86666666666667</v>
      </c>
      <c r="K210" s="31">
        <v>280</v>
      </c>
      <c r="L210" s="31">
        <v>276.05</v>
      </c>
      <c r="M210" s="31">
        <v>0.92517000000000005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504.3</v>
      </c>
      <c r="D211" s="36">
        <v>502.9666666666667</v>
      </c>
      <c r="E211" s="36">
        <v>498.48333333333341</v>
      </c>
      <c r="F211" s="36">
        <v>492.66666666666669</v>
      </c>
      <c r="G211" s="36">
        <v>488.18333333333339</v>
      </c>
      <c r="H211" s="36">
        <v>508.78333333333342</v>
      </c>
      <c r="I211" s="36">
        <v>513.26666666666677</v>
      </c>
      <c r="J211" s="36">
        <v>519.08333333333348</v>
      </c>
      <c r="K211" s="31">
        <v>507.45</v>
      </c>
      <c r="L211" s="31">
        <v>497.15</v>
      </c>
      <c r="M211" s="31">
        <v>41.717590000000001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949.65</v>
      </c>
      <c r="D212" s="36">
        <v>948.08333333333337</v>
      </c>
      <c r="E212" s="36">
        <v>936.16666666666674</v>
      </c>
      <c r="F212" s="36">
        <v>922.68333333333339</v>
      </c>
      <c r="G212" s="36">
        <v>910.76666666666677</v>
      </c>
      <c r="H212" s="36">
        <v>961.56666666666672</v>
      </c>
      <c r="I212" s="36">
        <v>973.48333333333346</v>
      </c>
      <c r="J212" s="36">
        <v>986.9666666666667</v>
      </c>
      <c r="K212" s="31">
        <v>960</v>
      </c>
      <c r="L212" s="31">
        <v>934.6</v>
      </c>
      <c r="M212" s="31">
        <v>0.30302000000000001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2114.3000000000002</v>
      </c>
      <c r="D213" s="36">
        <v>2118.1</v>
      </c>
      <c r="E213" s="36">
        <v>2081.1999999999998</v>
      </c>
      <c r="F213" s="36">
        <v>2048.1</v>
      </c>
      <c r="G213" s="36">
        <v>2011.1999999999998</v>
      </c>
      <c r="H213" s="36">
        <v>2151.1999999999998</v>
      </c>
      <c r="I213" s="36">
        <v>2188.1000000000004</v>
      </c>
      <c r="J213" s="36">
        <v>2221.1999999999998</v>
      </c>
      <c r="K213" s="31">
        <v>2155</v>
      </c>
      <c r="L213" s="31">
        <v>2085</v>
      </c>
      <c r="M213" s="31">
        <v>24.504570000000001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159</v>
      </c>
      <c r="D214" s="36">
        <v>159.79999999999998</v>
      </c>
      <c r="E214" s="36">
        <v>157.69999999999996</v>
      </c>
      <c r="F214" s="36">
        <v>156.39999999999998</v>
      </c>
      <c r="G214" s="36">
        <v>154.29999999999995</v>
      </c>
      <c r="H214" s="36">
        <v>161.09999999999997</v>
      </c>
      <c r="I214" s="36">
        <v>163.19999999999999</v>
      </c>
      <c r="J214" s="36">
        <v>164.49999999999997</v>
      </c>
      <c r="K214" s="31">
        <v>161.9</v>
      </c>
      <c r="L214" s="31">
        <v>158.5</v>
      </c>
      <c r="M214" s="31">
        <v>31.815919999999998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320.25</v>
      </c>
      <c r="D215" s="36">
        <v>320.13333333333333</v>
      </c>
      <c r="E215" s="36">
        <v>313.46666666666664</v>
      </c>
      <c r="F215" s="36">
        <v>306.68333333333334</v>
      </c>
      <c r="G215" s="36">
        <v>300.01666666666665</v>
      </c>
      <c r="H215" s="36">
        <v>326.91666666666663</v>
      </c>
      <c r="I215" s="36">
        <v>333.58333333333337</v>
      </c>
      <c r="J215" s="36">
        <v>340.36666666666662</v>
      </c>
      <c r="K215" s="31">
        <v>326.8</v>
      </c>
      <c r="L215" s="31">
        <v>313.35000000000002</v>
      </c>
      <c r="M215" s="31">
        <v>96.319500000000005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2491.1999999999998</v>
      </c>
      <c r="D216" s="36">
        <v>2490.7833333333333</v>
      </c>
      <c r="E216" s="36">
        <v>2475.7666666666664</v>
      </c>
      <c r="F216" s="36">
        <v>2460.333333333333</v>
      </c>
      <c r="G216" s="36">
        <v>2445.3166666666662</v>
      </c>
      <c r="H216" s="36">
        <v>2506.2166666666667</v>
      </c>
      <c r="I216" s="36">
        <v>2521.233333333334</v>
      </c>
      <c r="J216" s="36">
        <v>2536.666666666667</v>
      </c>
      <c r="K216" s="31">
        <v>2505.8000000000002</v>
      </c>
      <c r="L216" s="31">
        <v>2475.35</v>
      </c>
      <c r="M216" s="31">
        <v>14.205780000000001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303.55</v>
      </c>
      <c r="D217" s="36">
        <v>303.60000000000002</v>
      </c>
      <c r="E217" s="36">
        <v>301.30000000000007</v>
      </c>
      <c r="F217" s="36">
        <v>299.05000000000007</v>
      </c>
      <c r="G217" s="36">
        <v>296.75000000000011</v>
      </c>
      <c r="H217" s="36">
        <v>305.85000000000002</v>
      </c>
      <c r="I217" s="36">
        <v>308.14999999999998</v>
      </c>
      <c r="J217" s="36">
        <v>310.39999999999998</v>
      </c>
      <c r="K217" s="31">
        <v>305.89999999999998</v>
      </c>
      <c r="L217" s="31">
        <v>301.35000000000002</v>
      </c>
      <c r="M217" s="31">
        <v>3.0097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4577</v>
      </c>
      <c r="D218" s="36">
        <v>4549.0166666666664</v>
      </c>
      <c r="E218" s="36">
        <v>4423.0333333333328</v>
      </c>
      <c r="F218" s="36">
        <v>4269.0666666666666</v>
      </c>
      <c r="G218" s="36">
        <v>4143.083333333333</v>
      </c>
      <c r="H218" s="36">
        <v>4702.9833333333327</v>
      </c>
      <c r="I218" s="36">
        <v>4828.9666666666662</v>
      </c>
      <c r="J218" s="36">
        <v>4982.9333333333325</v>
      </c>
      <c r="K218" s="31">
        <v>4675</v>
      </c>
      <c r="L218" s="31">
        <v>4395.05</v>
      </c>
      <c r="M218" s="31">
        <v>0.58448999999999995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524.25</v>
      </c>
      <c r="D219" s="36">
        <v>523.88333333333333</v>
      </c>
      <c r="E219" s="36">
        <v>520.76666666666665</v>
      </c>
      <c r="F219" s="36">
        <v>517.2833333333333</v>
      </c>
      <c r="G219" s="36">
        <v>514.16666666666663</v>
      </c>
      <c r="H219" s="36">
        <v>527.36666666666667</v>
      </c>
      <c r="I219" s="36">
        <v>530.48333333333323</v>
      </c>
      <c r="J219" s="36">
        <v>533.9666666666667</v>
      </c>
      <c r="K219" s="31">
        <v>527</v>
      </c>
      <c r="L219" s="31">
        <v>520.4</v>
      </c>
      <c r="M219" s="31">
        <v>0.37159999999999999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952.4</v>
      </c>
      <c r="D220" s="36">
        <v>955.56666666666661</v>
      </c>
      <c r="E220" s="36">
        <v>935.33333333333326</v>
      </c>
      <c r="F220" s="36">
        <v>918.26666666666665</v>
      </c>
      <c r="G220" s="36">
        <v>898.0333333333333</v>
      </c>
      <c r="H220" s="36">
        <v>972.63333333333321</v>
      </c>
      <c r="I220" s="36">
        <v>992.86666666666656</v>
      </c>
      <c r="J220" s="36">
        <v>1009.9333333333332</v>
      </c>
      <c r="K220" s="31">
        <v>975.8</v>
      </c>
      <c r="L220" s="31">
        <v>938.5</v>
      </c>
      <c r="M220" s="31">
        <v>1.3144400000000001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37006.65</v>
      </c>
      <c r="D221" s="36">
        <v>36690.366666666661</v>
      </c>
      <c r="E221" s="36">
        <v>36260.733333333323</v>
      </c>
      <c r="F221" s="36">
        <v>35514.816666666658</v>
      </c>
      <c r="G221" s="36">
        <v>35085.18333333332</v>
      </c>
      <c r="H221" s="36">
        <v>37436.283333333326</v>
      </c>
      <c r="I221" s="36">
        <v>37865.916666666672</v>
      </c>
      <c r="J221" s="36">
        <v>38611.833333333328</v>
      </c>
      <c r="K221" s="31">
        <v>37120</v>
      </c>
      <c r="L221" s="31">
        <v>35944.449999999997</v>
      </c>
      <c r="M221" s="31">
        <v>8.7129999999999999E-2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81.45</v>
      </c>
      <c r="D222" s="36">
        <v>81.766666666666666</v>
      </c>
      <c r="E222" s="36">
        <v>80.883333333333326</v>
      </c>
      <c r="F222" s="36">
        <v>80.316666666666663</v>
      </c>
      <c r="G222" s="36">
        <v>79.433333333333323</v>
      </c>
      <c r="H222" s="36">
        <v>82.333333333333329</v>
      </c>
      <c r="I222" s="36">
        <v>83.216666666666683</v>
      </c>
      <c r="J222" s="36">
        <v>83.783333333333331</v>
      </c>
      <c r="K222" s="31">
        <v>82.65</v>
      </c>
      <c r="L222" s="31">
        <v>81.2</v>
      </c>
      <c r="M222" s="31">
        <v>68.566180000000003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936</v>
      </c>
      <c r="D223" s="36">
        <v>938.73333333333323</v>
      </c>
      <c r="E223" s="36">
        <v>931.26666666666642</v>
      </c>
      <c r="F223" s="36">
        <v>926.53333333333319</v>
      </c>
      <c r="G223" s="36">
        <v>919.06666666666638</v>
      </c>
      <c r="H223" s="36">
        <v>943.46666666666647</v>
      </c>
      <c r="I223" s="36">
        <v>950.93333333333339</v>
      </c>
      <c r="J223" s="36">
        <v>955.66666666666652</v>
      </c>
      <c r="K223" s="31">
        <v>946.2</v>
      </c>
      <c r="L223" s="31">
        <v>934</v>
      </c>
      <c r="M223" s="31">
        <v>197.06372999999999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1399.6</v>
      </c>
      <c r="D224" s="36">
        <v>1399.5833333333333</v>
      </c>
      <c r="E224" s="36">
        <v>1392.1666666666665</v>
      </c>
      <c r="F224" s="36">
        <v>1384.7333333333333</v>
      </c>
      <c r="G224" s="36">
        <v>1377.3166666666666</v>
      </c>
      <c r="H224" s="36">
        <v>1407.0166666666664</v>
      </c>
      <c r="I224" s="36">
        <v>1414.4333333333329</v>
      </c>
      <c r="J224" s="36">
        <v>1421.8666666666663</v>
      </c>
      <c r="K224" s="31">
        <v>1407</v>
      </c>
      <c r="L224" s="31">
        <v>1392.15</v>
      </c>
      <c r="M224" s="31">
        <v>4.3913399999999996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548.20000000000005</v>
      </c>
      <c r="D225" s="36">
        <v>547.2833333333333</v>
      </c>
      <c r="E225" s="36">
        <v>538.76666666666665</v>
      </c>
      <c r="F225" s="36">
        <v>529.33333333333337</v>
      </c>
      <c r="G225" s="36">
        <v>520.81666666666672</v>
      </c>
      <c r="H225" s="36">
        <v>556.71666666666658</v>
      </c>
      <c r="I225" s="36">
        <v>565.23333333333323</v>
      </c>
      <c r="J225" s="36">
        <v>574.66666666666652</v>
      </c>
      <c r="K225" s="31">
        <v>555.79999999999995</v>
      </c>
      <c r="L225" s="31">
        <v>537.85</v>
      </c>
      <c r="M225" s="31">
        <v>14.27904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693.3</v>
      </c>
      <c r="D226" s="36">
        <v>687.38333333333321</v>
      </c>
      <c r="E226" s="36">
        <v>671.86666666666645</v>
      </c>
      <c r="F226" s="36">
        <v>650.43333333333328</v>
      </c>
      <c r="G226" s="36">
        <v>634.91666666666652</v>
      </c>
      <c r="H226" s="36">
        <v>708.81666666666638</v>
      </c>
      <c r="I226" s="36">
        <v>724.33333333333326</v>
      </c>
      <c r="J226" s="36">
        <v>745.76666666666631</v>
      </c>
      <c r="K226" s="31">
        <v>702.9</v>
      </c>
      <c r="L226" s="31">
        <v>665.95</v>
      </c>
      <c r="M226" s="31">
        <v>7.6779200000000003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65.599999999999994</v>
      </c>
      <c r="D227" s="36">
        <v>65.850000000000009</v>
      </c>
      <c r="E227" s="36">
        <v>65.200000000000017</v>
      </c>
      <c r="F227" s="36">
        <v>64.800000000000011</v>
      </c>
      <c r="G227" s="36">
        <v>64.15000000000002</v>
      </c>
      <c r="H227" s="36">
        <v>66.250000000000014</v>
      </c>
      <c r="I227" s="36">
        <v>66.90000000000002</v>
      </c>
      <c r="J227" s="36">
        <v>67.300000000000011</v>
      </c>
      <c r="K227" s="31">
        <v>66.5</v>
      </c>
      <c r="L227" s="31">
        <v>65.45</v>
      </c>
      <c r="M227" s="31">
        <v>48.100029999999997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88.4</v>
      </c>
      <c r="D228" s="36">
        <v>88.033333333333346</v>
      </c>
      <c r="E228" s="36">
        <v>87.166666666666686</v>
      </c>
      <c r="F228" s="36">
        <v>85.933333333333337</v>
      </c>
      <c r="G228" s="36">
        <v>85.066666666666677</v>
      </c>
      <c r="H228" s="36">
        <v>89.266666666666694</v>
      </c>
      <c r="I228" s="36">
        <v>90.13333333333334</v>
      </c>
      <c r="J228" s="36">
        <v>91.366666666666703</v>
      </c>
      <c r="K228" s="31">
        <v>88.9</v>
      </c>
      <c r="L228" s="31">
        <v>86.8</v>
      </c>
      <c r="M228" s="31">
        <v>233.76718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122.05</v>
      </c>
      <c r="D229" s="36">
        <v>121.71666666666665</v>
      </c>
      <c r="E229" s="36">
        <v>120.83333333333331</v>
      </c>
      <c r="F229" s="36">
        <v>119.61666666666666</v>
      </c>
      <c r="G229" s="36">
        <v>118.73333333333332</v>
      </c>
      <c r="H229" s="36">
        <v>122.93333333333331</v>
      </c>
      <c r="I229" s="36">
        <v>123.81666666666666</v>
      </c>
      <c r="J229" s="36">
        <v>125.0333333333333</v>
      </c>
      <c r="K229" s="31">
        <v>122.6</v>
      </c>
      <c r="L229" s="31">
        <v>120.5</v>
      </c>
      <c r="M229" s="31">
        <v>52.012079999999997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983.15</v>
      </c>
      <c r="D230" s="36">
        <v>986.34999999999991</v>
      </c>
      <c r="E230" s="36">
        <v>971.39999999999986</v>
      </c>
      <c r="F230" s="36">
        <v>959.65</v>
      </c>
      <c r="G230" s="36">
        <v>944.69999999999993</v>
      </c>
      <c r="H230" s="36">
        <v>998.0999999999998</v>
      </c>
      <c r="I230" s="36">
        <v>1013.0499999999998</v>
      </c>
      <c r="J230" s="36">
        <v>1024.7999999999997</v>
      </c>
      <c r="K230" s="31">
        <v>1001.3</v>
      </c>
      <c r="L230" s="31">
        <v>974.6</v>
      </c>
      <c r="M230" s="31">
        <v>1.84958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642.29999999999995</v>
      </c>
      <c r="D231" s="36">
        <v>639.80000000000007</v>
      </c>
      <c r="E231" s="36">
        <v>634.60000000000014</v>
      </c>
      <c r="F231" s="36">
        <v>626.90000000000009</v>
      </c>
      <c r="G231" s="36">
        <v>621.70000000000016</v>
      </c>
      <c r="H231" s="36">
        <v>647.50000000000011</v>
      </c>
      <c r="I231" s="36">
        <v>652.70000000000016</v>
      </c>
      <c r="J231" s="36">
        <v>660.40000000000009</v>
      </c>
      <c r="K231" s="31">
        <v>645</v>
      </c>
      <c r="L231" s="31">
        <v>632.1</v>
      </c>
      <c r="M231" s="31">
        <v>3.2679200000000002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219.55</v>
      </c>
      <c r="D232" s="36">
        <v>217.88333333333335</v>
      </c>
      <c r="E232" s="36">
        <v>214.8666666666667</v>
      </c>
      <c r="F232" s="36">
        <v>210.18333333333334</v>
      </c>
      <c r="G232" s="36">
        <v>207.16666666666669</v>
      </c>
      <c r="H232" s="36">
        <v>222.56666666666672</v>
      </c>
      <c r="I232" s="36">
        <v>225.58333333333337</v>
      </c>
      <c r="J232" s="36">
        <v>230.26666666666674</v>
      </c>
      <c r="K232" s="31">
        <v>220.9</v>
      </c>
      <c r="L232" s="31">
        <v>213.2</v>
      </c>
      <c r="M232" s="31">
        <v>42.07582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186.5</v>
      </c>
      <c r="D233" s="36">
        <v>184.88333333333335</v>
      </c>
      <c r="E233" s="36">
        <v>181.66666666666671</v>
      </c>
      <c r="F233" s="36">
        <v>176.83333333333337</v>
      </c>
      <c r="G233" s="36">
        <v>173.61666666666673</v>
      </c>
      <c r="H233" s="36">
        <v>189.7166666666667</v>
      </c>
      <c r="I233" s="36">
        <v>192.93333333333334</v>
      </c>
      <c r="J233" s="36">
        <v>197.76666666666668</v>
      </c>
      <c r="K233" s="31">
        <v>188.1</v>
      </c>
      <c r="L233" s="31">
        <v>180.05</v>
      </c>
      <c r="M233" s="31">
        <v>150.15955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82.75</v>
      </c>
      <c r="D234" s="36">
        <v>82.533333333333331</v>
      </c>
      <c r="E234" s="36">
        <v>81.466666666666669</v>
      </c>
      <c r="F234" s="36">
        <v>80.183333333333337</v>
      </c>
      <c r="G234" s="36">
        <v>79.116666666666674</v>
      </c>
      <c r="H234" s="36">
        <v>83.816666666666663</v>
      </c>
      <c r="I234" s="36">
        <v>84.883333333333326</v>
      </c>
      <c r="J234" s="36">
        <v>86.166666666666657</v>
      </c>
      <c r="K234" s="31">
        <v>83.6</v>
      </c>
      <c r="L234" s="31">
        <v>81.25</v>
      </c>
      <c r="M234" s="31">
        <v>104.36832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2602.0500000000002</v>
      </c>
      <c r="D235" s="36">
        <v>2592.9333333333334</v>
      </c>
      <c r="E235" s="36">
        <v>2573.166666666667</v>
      </c>
      <c r="F235" s="36">
        <v>2544.2833333333338</v>
      </c>
      <c r="G235" s="36">
        <v>2524.5166666666673</v>
      </c>
      <c r="H235" s="36">
        <v>2621.8166666666666</v>
      </c>
      <c r="I235" s="36">
        <v>2641.583333333333</v>
      </c>
      <c r="J235" s="36">
        <v>2670.4666666666662</v>
      </c>
      <c r="K235" s="31">
        <v>2612.6999999999998</v>
      </c>
      <c r="L235" s="31">
        <v>2564.0500000000002</v>
      </c>
      <c r="M235" s="31">
        <v>2.3713099999999998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445.7</v>
      </c>
      <c r="D236" s="36">
        <v>443.51666666666671</v>
      </c>
      <c r="E236" s="36">
        <v>439.28333333333342</v>
      </c>
      <c r="F236" s="36">
        <v>432.86666666666673</v>
      </c>
      <c r="G236" s="36">
        <v>428.63333333333344</v>
      </c>
      <c r="H236" s="36">
        <v>449.93333333333339</v>
      </c>
      <c r="I236" s="36">
        <v>454.16666666666663</v>
      </c>
      <c r="J236" s="36">
        <v>460.58333333333337</v>
      </c>
      <c r="K236" s="31">
        <v>447.75</v>
      </c>
      <c r="L236" s="31">
        <v>437.1</v>
      </c>
      <c r="M236" s="31">
        <v>9.1482600000000005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136.1</v>
      </c>
      <c r="D237" s="36">
        <v>136.79999999999998</v>
      </c>
      <c r="E237" s="36">
        <v>134.89999999999998</v>
      </c>
      <c r="F237" s="36">
        <v>133.69999999999999</v>
      </c>
      <c r="G237" s="36">
        <v>131.79999999999998</v>
      </c>
      <c r="H237" s="36">
        <v>137.99999999999997</v>
      </c>
      <c r="I237" s="36">
        <v>139.9</v>
      </c>
      <c r="J237" s="36">
        <v>141.09999999999997</v>
      </c>
      <c r="K237" s="31">
        <v>138.69999999999999</v>
      </c>
      <c r="L237" s="31">
        <v>135.6</v>
      </c>
      <c r="M237" s="31">
        <v>96.961330000000004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412.65</v>
      </c>
      <c r="D238" s="36">
        <v>412.2166666666667</v>
      </c>
      <c r="E238" s="36">
        <v>409.43333333333339</v>
      </c>
      <c r="F238" s="36">
        <v>406.2166666666667</v>
      </c>
      <c r="G238" s="36">
        <v>403.43333333333339</v>
      </c>
      <c r="H238" s="36">
        <v>415.43333333333339</v>
      </c>
      <c r="I238" s="36">
        <v>418.2166666666667</v>
      </c>
      <c r="J238" s="36">
        <v>421.43333333333339</v>
      </c>
      <c r="K238" s="31">
        <v>415</v>
      </c>
      <c r="L238" s="31">
        <v>409</v>
      </c>
      <c r="M238" s="31">
        <v>12.696680000000001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104.1</v>
      </c>
      <c r="D239" s="36">
        <v>103.64999999999999</v>
      </c>
      <c r="E239" s="36">
        <v>102.14999999999998</v>
      </c>
      <c r="F239" s="36">
        <v>100.19999999999999</v>
      </c>
      <c r="G239" s="36">
        <v>98.699999999999974</v>
      </c>
      <c r="H239" s="36">
        <v>105.59999999999998</v>
      </c>
      <c r="I239" s="36">
        <v>107.10000000000001</v>
      </c>
      <c r="J239" s="36">
        <v>109.04999999999998</v>
      </c>
      <c r="K239" s="31">
        <v>105.15</v>
      </c>
      <c r="L239" s="31">
        <v>101.7</v>
      </c>
      <c r="M239" s="31">
        <v>434.21271999999999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41.15</v>
      </c>
      <c r="D240" s="36">
        <v>41.199999999999996</v>
      </c>
      <c r="E240" s="36">
        <v>40.849999999999994</v>
      </c>
      <c r="F240" s="36">
        <v>40.549999999999997</v>
      </c>
      <c r="G240" s="36">
        <v>40.199999999999996</v>
      </c>
      <c r="H240" s="36">
        <v>41.499999999999993</v>
      </c>
      <c r="I240" s="36">
        <v>41.85</v>
      </c>
      <c r="J240" s="36">
        <v>42.149999999999991</v>
      </c>
      <c r="K240" s="31">
        <v>41.55</v>
      </c>
      <c r="L240" s="31">
        <v>40.9</v>
      </c>
      <c r="M240" s="31">
        <v>118.97403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679.65</v>
      </c>
      <c r="D241" s="36">
        <v>679.75</v>
      </c>
      <c r="E241" s="36">
        <v>675.6</v>
      </c>
      <c r="F241" s="36">
        <v>671.55000000000007</v>
      </c>
      <c r="G241" s="36">
        <v>667.40000000000009</v>
      </c>
      <c r="H241" s="36">
        <v>683.8</v>
      </c>
      <c r="I241" s="36">
        <v>687.95</v>
      </c>
      <c r="J241" s="36">
        <v>691.99999999999989</v>
      </c>
      <c r="K241" s="31">
        <v>683.9</v>
      </c>
      <c r="L241" s="31">
        <v>675.7</v>
      </c>
      <c r="M241" s="31">
        <v>10.4285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73.099999999999994</v>
      </c>
      <c r="D242" s="36">
        <v>73.333333333333329</v>
      </c>
      <c r="E242" s="36">
        <v>72.766666666666652</v>
      </c>
      <c r="F242" s="36">
        <v>72.433333333333323</v>
      </c>
      <c r="G242" s="36">
        <v>71.866666666666646</v>
      </c>
      <c r="H242" s="36">
        <v>73.666666666666657</v>
      </c>
      <c r="I242" s="36">
        <v>74.233333333333348</v>
      </c>
      <c r="J242" s="36">
        <v>74.566666666666663</v>
      </c>
      <c r="K242" s="31">
        <v>73.900000000000006</v>
      </c>
      <c r="L242" s="31">
        <v>73</v>
      </c>
      <c r="M242" s="31">
        <v>152.27423999999999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1474.5</v>
      </c>
      <c r="D243" s="36">
        <v>1478.5666666666666</v>
      </c>
      <c r="E243" s="36">
        <v>1467.1333333333332</v>
      </c>
      <c r="F243" s="36">
        <v>1459.7666666666667</v>
      </c>
      <c r="G243" s="36">
        <v>1448.3333333333333</v>
      </c>
      <c r="H243" s="36">
        <v>1485.9333333333332</v>
      </c>
      <c r="I243" s="36">
        <v>1497.3666666666666</v>
      </c>
      <c r="J243" s="36">
        <v>1504.7333333333331</v>
      </c>
      <c r="K243" s="31">
        <v>1490</v>
      </c>
      <c r="L243" s="31">
        <v>1471.2</v>
      </c>
      <c r="M243" s="31">
        <v>0.52110999999999996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388.1</v>
      </c>
      <c r="D244" s="36">
        <v>388.09999999999997</v>
      </c>
      <c r="E244" s="36">
        <v>385.69999999999993</v>
      </c>
      <c r="F244" s="36">
        <v>383.29999999999995</v>
      </c>
      <c r="G244" s="36">
        <v>380.89999999999992</v>
      </c>
      <c r="H244" s="36">
        <v>390.49999999999994</v>
      </c>
      <c r="I244" s="36">
        <v>392.89999999999992</v>
      </c>
      <c r="J244" s="36">
        <v>395.29999999999995</v>
      </c>
      <c r="K244" s="31">
        <v>390.5</v>
      </c>
      <c r="L244" s="31">
        <v>385.7</v>
      </c>
      <c r="M244" s="31">
        <v>21.360340000000001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187</v>
      </c>
      <c r="D245" s="36">
        <v>188.45000000000002</v>
      </c>
      <c r="E245" s="36">
        <v>183.95000000000005</v>
      </c>
      <c r="F245" s="36">
        <v>180.90000000000003</v>
      </c>
      <c r="G245" s="36">
        <v>176.40000000000006</v>
      </c>
      <c r="H245" s="36">
        <v>191.50000000000003</v>
      </c>
      <c r="I245" s="36">
        <v>195.99999999999997</v>
      </c>
      <c r="J245" s="36">
        <v>199.05</v>
      </c>
      <c r="K245" s="31">
        <v>192.95</v>
      </c>
      <c r="L245" s="31">
        <v>185.4</v>
      </c>
      <c r="M245" s="31">
        <v>52.901910000000001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1498.65</v>
      </c>
      <c r="D246" s="36">
        <v>1499.4166666666667</v>
      </c>
      <c r="E246" s="36">
        <v>1492.2333333333336</v>
      </c>
      <c r="F246" s="36">
        <v>1485.8166666666668</v>
      </c>
      <c r="G246" s="36">
        <v>1478.6333333333337</v>
      </c>
      <c r="H246" s="36">
        <v>1505.8333333333335</v>
      </c>
      <c r="I246" s="36">
        <v>1513.0166666666664</v>
      </c>
      <c r="J246" s="36">
        <v>1519.4333333333334</v>
      </c>
      <c r="K246" s="31">
        <v>1506.6</v>
      </c>
      <c r="L246" s="31">
        <v>1493</v>
      </c>
      <c r="M246" s="31">
        <v>27.288340000000002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21.65</v>
      </c>
      <c r="D247" s="36">
        <v>21.883333333333336</v>
      </c>
      <c r="E247" s="36">
        <v>21.166666666666671</v>
      </c>
      <c r="F247" s="36">
        <v>20.683333333333334</v>
      </c>
      <c r="G247" s="36">
        <v>19.966666666666669</v>
      </c>
      <c r="H247" s="36">
        <v>22.366666666666674</v>
      </c>
      <c r="I247" s="36">
        <v>23.083333333333336</v>
      </c>
      <c r="J247" s="36">
        <v>23.566666666666677</v>
      </c>
      <c r="K247" s="31">
        <v>22.6</v>
      </c>
      <c r="L247" s="31">
        <v>21.4</v>
      </c>
      <c r="M247" s="31">
        <v>460.21143999999998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4760</v>
      </c>
      <c r="D248" s="36">
        <v>4731</v>
      </c>
      <c r="E248" s="36">
        <v>4680</v>
      </c>
      <c r="F248" s="36">
        <v>4600</v>
      </c>
      <c r="G248" s="36">
        <v>4549</v>
      </c>
      <c r="H248" s="36">
        <v>4811</v>
      </c>
      <c r="I248" s="36">
        <v>4862</v>
      </c>
      <c r="J248" s="36">
        <v>4942</v>
      </c>
      <c r="K248" s="31">
        <v>4782</v>
      </c>
      <c r="L248" s="31">
        <v>4651</v>
      </c>
      <c r="M248" s="31">
        <v>3.8188499999999999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1444.9</v>
      </c>
      <c r="D249" s="36">
        <v>1436.3</v>
      </c>
      <c r="E249" s="36">
        <v>1419.1999999999998</v>
      </c>
      <c r="F249" s="36">
        <v>1393.4999999999998</v>
      </c>
      <c r="G249" s="36">
        <v>1376.3999999999996</v>
      </c>
      <c r="H249" s="36">
        <v>1462</v>
      </c>
      <c r="I249" s="36">
        <v>1479.1</v>
      </c>
      <c r="J249" s="36">
        <v>1504.8000000000002</v>
      </c>
      <c r="K249" s="31">
        <v>1453.4</v>
      </c>
      <c r="L249" s="31">
        <v>1410.6</v>
      </c>
      <c r="M249" s="31">
        <v>66.739069999999998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2954</v>
      </c>
      <c r="D250" s="36">
        <v>2957</v>
      </c>
      <c r="E250" s="36">
        <v>2932</v>
      </c>
      <c r="F250" s="36">
        <v>2910</v>
      </c>
      <c r="G250" s="36">
        <v>2885</v>
      </c>
      <c r="H250" s="36">
        <v>2979</v>
      </c>
      <c r="I250" s="36">
        <v>3004</v>
      </c>
      <c r="J250" s="36">
        <v>3026</v>
      </c>
      <c r="K250" s="31">
        <v>2982</v>
      </c>
      <c r="L250" s="31">
        <v>2935</v>
      </c>
      <c r="M250" s="31">
        <v>0.13364000000000001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694.85</v>
      </c>
      <c r="D251" s="36">
        <v>694.9</v>
      </c>
      <c r="E251" s="36">
        <v>688</v>
      </c>
      <c r="F251" s="36">
        <v>681.15</v>
      </c>
      <c r="G251" s="36">
        <v>674.25</v>
      </c>
      <c r="H251" s="36">
        <v>701.75</v>
      </c>
      <c r="I251" s="36">
        <v>708.64999999999986</v>
      </c>
      <c r="J251" s="36">
        <v>715.5</v>
      </c>
      <c r="K251" s="31">
        <v>701.8</v>
      </c>
      <c r="L251" s="31">
        <v>688.05</v>
      </c>
      <c r="M251" s="31">
        <v>2.9069799999999999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2567.1999999999998</v>
      </c>
      <c r="D252" s="36">
        <v>2556.9499999999998</v>
      </c>
      <c r="E252" s="36">
        <v>2534.4499999999998</v>
      </c>
      <c r="F252" s="36">
        <v>2501.6999999999998</v>
      </c>
      <c r="G252" s="36">
        <v>2479.1999999999998</v>
      </c>
      <c r="H252" s="36">
        <v>2589.6999999999998</v>
      </c>
      <c r="I252" s="36">
        <v>2612.1999999999998</v>
      </c>
      <c r="J252" s="36">
        <v>2644.95</v>
      </c>
      <c r="K252" s="31">
        <v>2579.4499999999998</v>
      </c>
      <c r="L252" s="31">
        <v>2524.1999999999998</v>
      </c>
      <c r="M252" s="31">
        <v>5.8987699999999998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1071.8499999999999</v>
      </c>
      <c r="D253" s="36">
        <v>1067.0166666666667</v>
      </c>
      <c r="E253" s="36">
        <v>1055.8333333333333</v>
      </c>
      <c r="F253" s="36">
        <v>1039.8166666666666</v>
      </c>
      <c r="G253" s="36">
        <v>1028.6333333333332</v>
      </c>
      <c r="H253" s="36">
        <v>1083.0333333333333</v>
      </c>
      <c r="I253" s="36">
        <v>1094.2166666666667</v>
      </c>
      <c r="J253" s="36">
        <v>1110.2333333333333</v>
      </c>
      <c r="K253" s="31">
        <v>1078.2</v>
      </c>
      <c r="L253" s="31">
        <v>1051</v>
      </c>
      <c r="M253" s="31">
        <v>3.37724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35.700000000000003</v>
      </c>
      <c r="D254" s="36">
        <v>35.583333333333336</v>
      </c>
      <c r="E254" s="36">
        <v>35.216666666666669</v>
      </c>
      <c r="F254" s="36">
        <v>34.733333333333334</v>
      </c>
      <c r="G254" s="36">
        <v>34.366666666666667</v>
      </c>
      <c r="H254" s="36">
        <v>36.06666666666667</v>
      </c>
      <c r="I254" s="36">
        <v>36.43333333333333</v>
      </c>
      <c r="J254" s="36">
        <v>36.916666666666671</v>
      </c>
      <c r="K254" s="31">
        <v>35.950000000000003</v>
      </c>
      <c r="L254" s="31">
        <v>35.1</v>
      </c>
      <c r="M254" s="31">
        <v>215.45079999999999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438.65</v>
      </c>
      <c r="D255" s="36">
        <v>440.25</v>
      </c>
      <c r="E255" s="36">
        <v>436</v>
      </c>
      <c r="F255" s="36">
        <v>433.35</v>
      </c>
      <c r="G255" s="36">
        <v>429.1</v>
      </c>
      <c r="H255" s="36">
        <v>442.9</v>
      </c>
      <c r="I255" s="36">
        <v>447.15</v>
      </c>
      <c r="J255" s="36">
        <v>449.79999999999995</v>
      </c>
      <c r="K255" s="31">
        <v>444.5</v>
      </c>
      <c r="L255" s="31">
        <v>437.6</v>
      </c>
      <c r="M255" s="31">
        <v>108.57863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266.7</v>
      </c>
      <c r="D256" s="36">
        <v>267.3</v>
      </c>
      <c r="E256" s="36">
        <v>263.65000000000003</v>
      </c>
      <c r="F256" s="36">
        <v>260.60000000000002</v>
      </c>
      <c r="G256" s="36">
        <v>256.95000000000005</v>
      </c>
      <c r="H256" s="36">
        <v>270.35000000000002</v>
      </c>
      <c r="I256" s="36">
        <v>274</v>
      </c>
      <c r="J256" s="36">
        <v>277.05</v>
      </c>
      <c r="K256" s="31">
        <v>270.95</v>
      </c>
      <c r="L256" s="31">
        <v>264.25</v>
      </c>
      <c r="M256" s="31">
        <v>9.6209299999999995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1502.55</v>
      </c>
      <c r="D257" s="36">
        <v>1509.55</v>
      </c>
      <c r="E257" s="36">
        <v>1491</v>
      </c>
      <c r="F257" s="36">
        <v>1479.45</v>
      </c>
      <c r="G257" s="36">
        <v>1460.9</v>
      </c>
      <c r="H257" s="36">
        <v>1521.1</v>
      </c>
      <c r="I257" s="36">
        <v>1539.6499999999996</v>
      </c>
      <c r="J257" s="36">
        <v>1551.1999999999998</v>
      </c>
      <c r="K257" s="31">
        <v>1528.1</v>
      </c>
      <c r="L257" s="31">
        <v>1498</v>
      </c>
      <c r="M257" s="31">
        <v>0.56818999999999997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3480.95</v>
      </c>
      <c r="D258" s="36">
        <v>3474.3333333333335</v>
      </c>
      <c r="E258" s="36">
        <v>3449.916666666667</v>
      </c>
      <c r="F258" s="36">
        <v>3418.8833333333337</v>
      </c>
      <c r="G258" s="36">
        <v>3394.4666666666672</v>
      </c>
      <c r="H258" s="36">
        <v>3505.3666666666668</v>
      </c>
      <c r="I258" s="36">
        <v>3529.7833333333338</v>
      </c>
      <c r="J258" s="36">
        <v>3560.8166666666666</v>
      </c>
      <c r="K258" s="31">
        <v>3498.75</v>
      </c>
      <c r="L258" s="31">
        <v>3443.3</v>
      </c>
      <c r="M258" s="31">
        <v>0.84887000000000001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111.35</v>
      </c>
      <c r="D259" s="36">
        <v>111.76666666666667</v>
      </c>
      <c r="E259" s="36">
        <v>110.63333333333333</v>
      </c>
      <c r="F259" s="36">
        <v>109.91666666666666</v>
      </c>
      <c r="G259" s="36">
        <v>108.78333333333332</v>
      </c>
      <c r="H259" s="36">
        <v>112.48333333333333</v>
      </c>
      <c r="I259" s="36">
        <v>113.61666666666669</v>
      </c>
      <c r="J259" s="36">
        <v>114.33333333333334</v>
      </c>
      <c r="K259" s="31">
        <v>112.9</v>
      </c>
      <c r="L259" s="31">
        <v>111.05</v>
      </c>
      <c r="M259" s="31">
        <v>7.93513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1211.05</v>
      </c>
      <c r="D260" s="36">
        <v>1210.3500000000001</v>
      </c>
      <c r="E260" s="36">
        <v>1200.7000000000003</v>
      </c>
      <c r="F260" s="36">
        <v>1190.3500000000001</v>
      </c>
      <c r="G260" s="36">
        <v>1180.7000000000003</v>
      </c>
      <c r="H260" s="36">
        <v>1220.7000000000003</v>
      </c>
      <c r="I260" s="36">
        <v>1230.3500000000004</v>
      </c>
      <c r="J260" s="36">
        <v>1240.7000000000003</v>
      </c>
      <c r="K260" s="31">
        <v>1220</v>
      </c>
      <c r="L260" s="31">
        <v>1200</v>
      </c>
      <c r="M260" s="31">
        <v>0.26948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477.25</v>
      </c>
      <c r="D261" s="36">
        <v>473.68333333333334</v>
      </c>
      <c r="E261" s="36">
        <v>464.86666666666667</v>
      </c>
      <c r="F261" s="36">
        <v>452.48333333333335</v>
      </c>
      <c r="G261" s="36">
        <v>443.66666666666669</v>
      </c>
      <c r="H261" s="36">
        <v>486.06666666666666</v>
      </c>
      <c r="I261" s="36">
        <v>494.88333333333338</v>
      </c>
      <c r="J261" s="36">
        <v>507.26666666666665</v>
      </c>
      <c r="K261" s="31">
        <v>482.5</v>
      </c>
      <c r="L261" s="31">
        <v>461.3</v>
      </c>
      <c r="M261" s="31">
        <v>17.909400000000002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647.20000000000005</v>
      </c>
      <c r="D262" s="36">
        <v>646.91666666666663</v>
      </c>
      <c r="E262" s="36">
        <v>642.7833333333333</v>
      </c>
      <c r="F262" s="36">
        <v>638.36666666666667</v>
      </c>
      <c r="G262" s="36">
        <v>634.23333333333335</v>
      </c>
      <c r="H262" s="36">
        <v>651.33333333333326</v>
      </c>
      <c r="I262" s="36">
        <v>655.4666666666667</v>
      </c>
      <c r="J262" s="36">
        <v>659.88333333333321</v>
      </c>
      <c r="K262" s="31">
        <v>651.04999999999995</v>
      </c>
      <c r="L262" s="31">
        <v>642.5</v>
      </c>
      <c r="M262" s="31">
        <v>8.5704100000000007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334.5</v>
      </c>
      <c r="D263" s="36">
        <v>335.46666666666664</v>
      </c>
      <c r="E263" s="36">
        <v>331.43333333333328</v>
      </c>
      <c r="F263" s="36">
        <v>328.36666666666662</v>
      </c>
      <c r="G263" s="36">
        <v>324.33333333333326</v>
      </c>
      <c r="H263" s="36">
        <v>338.5333333333333</v>
      </c>
      <c r="I263" s="36">
        <v>342.56666666666672</v>
      </c>
      <c r="J263" s="36">
        <v>345.63333333333333</v>
      </c>
      <c r="K263" s="31">
        <v>339.5</v>
      </c>
      <c r="L263" s="31">
        <v>332.4</v>
      </c>
      <c r="M263" s="31">
        <v>0.34811999999999999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797.7</v>
      </c>
      <c r="D264" s="36">
        <v>799.25</v>
      </c>
      <c r="E264" s="36">
        <v>789.1</v>
      </c>
      <c r="F264" s="36">
        <v>780.5</v>
      </c>
      <c r="G264" s="36">
        <v>770.35</v>
      </c>
      <c r="H264" s="36">
        <v>807.85</v>
      </c>
      <c r="I264" s="36">
        <v>818.00000000000011</v>
      </c>
      <c r="J264" s="36">
        <v>826.6</v>
      </c>
      <c r="K264" s="31">
        <v>809.4</v>
      </c>
      <c r="L264" s="31">
        <v>790.65</v>
      </c>
      <c r="M264" s="31">
        <v>3.2184699999999999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375.95</v>
      </c>
      <c r="D265" s="36">
        <v>375.9666666666667</v>
      </c>
      <c r="E265" s="36">
        <v>373.43333333333339</v>
      </c>
      <c r="F265" s="36">
        <v>370.91666666666669</v>
      </c>
      <c r="G265" s="36">
        <v>368.38333333333338</v>
      </c>
      <c r="H265" s="36">
        <v>378.48333333333341</v>
      </c>
      <c r="I265" s="36">
        <v>381.01666666666671</v>
      </c>
      <c r="J265" s="36">
        <v>383.53333333333342</v>
      </c>
      <c r="K265" s="31">
        <v>378.5</v>
      </c>
      <c r="L265" s="31">
        <v>373.45</v>
      </c>
      <c r="M265" s="31">
        <v>3.7966199999999999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85.15</v>
      </c>
      <c r="D266" s="36">
        <v>85.066666666666663</v>
      </c>
      <c r="E266" s="36">
        <v>82.833333333333329</v>
      </c>
      <c r="F266" s="36">
        <v>80.516666666666666</v>
      </c>
      <c r="G266" s="36">
        <v>78.283333333333331</v>
      </c>
      <c r="H266" s="36">
        <v>87.383333333333326</v>
      </c>
      <c r="I266" s="36">
        <v>89.616666666666674</v>
      </c>
      <c r="J266" s="36">
        <v>91.933333333333323</v>
      </c>
      <c r="K266" s="31">
        <v>87.3</v>
      </c>
      <c r="L266" s="31">
        <v>82.75</v>
      </c>
      <c r="M266" s="31">
        <v>89.184619999999995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396.95</v>
      </c>
      <c r="D267" s="36">
        <v>400.11666666666662</v>
      </c>
      <c r="E267" s="36">
        <v>391.83333333333326</v>
      </c>
      <c r="F267" s="36">
        <v>386.71666666666664</v>
      </c>
      <c r="G267" s="36">
        <v>378.43333333333328</v>
      </c>
      <c r="H267" s="36">
        <v>405.23333333333323</v>
      </c>
      <c r="I267" s="36">
        <v>413.51666666666665</v>
      </c>
      <c r="J267" s="36">
        <v>418.63333333333321</v>
      </c>
      <c r="K267" s="31">
        <v>408.4</v>
      </c>
      <c r="L267" s="31">
        <v>395</v>
      </c>
      <c r="M267" s="31">
        <v>36.94567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769.15</v>
      </c>
      <c r="D268" s="36">
        <v>768.94999999999993</v>
      </c>
      <c r="E268" s="36">
        <v>763.59999999999991</v>
      </c>
      <c r="F268" s="36">
        <v>758.05</v>
      </c>
      <c r="G268" s="36">
        <v>752.69999999999993</v>
      </c>
      <c r="H268" s="36">
        <v>774.49999999999989</v>
      </c>
      <c r="I268" s="36">
        <v>779.85</v>
      </c>
      <c r="J268" s="36">
        <v>785.39999999999986</v>
      </c>
      <c r="K268" s="31">
        <v>774.3</v>
      </c>
      <c r="L268" s="31">
        <v>763.4</v>
      </c>
      <c r="M268" s="31">
        <v>16.99954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527.35</v>
      </c>
      <c r="D269" s="36">
        <v>523.58333333333337</v>
      </c>
      <c r="E269" s="36">
        <v>518.76666666666677</v>
      </c>
      <c r="F269" s="36">
        <v>510.18333333333339</v>
      </c>
      <c r="G269" s="36">
        <v>505.36666666666679</v>
      </c>
      <c r="H269" s="36">
        <v>532.16666666666674</v>
      </c>
      <c r="I269" s="36">
        <v>536.98333333333335</v>
      </c>
      <c r="J269" s="36">
        <v>545.56666666666672</v>
      </c>
      <c r="K269" s="31">
        <v>528.4</v>
      </c>
      <c r="L269" s="31">
        <v>515</v>
      </c>
      <c r="M269" s="31">
        <v>34.151820000000001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425.85</v>
      </c>
      <c r="D270" s="36">
        <v>425.85000000000008</v>
      </c>
      <c r="E270" s="36">
        <v>423.65000000000015</v>
      </c>
      <c r="F270" s="36">
        <v>421.45000000000005</v>
      </c>
      <c r="G270" s="36">
        <v>419.25000000000011</v>
      </c>
      <c r="H270" s="36">
        <v>428.05000000000018</v>
      </c>
      <c r="I270" s="36">
        <v>430.25000000000011</v>
      </c>
      <c r="J270" s="36">
        <v>432.45000000000022</v>
      </c>
      <c r="K270" s="31">
        <v>428.05</v>
      </c>
      <c r="L270" s="31">
        <v>423.65</v>
      </c>
      <c r="M270" s="31">
        <v>1.2808200000000001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420.15</v>
      </c>
      <c r="D271" s="36">
        <v>419.58333333333331</v>
      </c>
      <c r="E271" s="36">
        <v>416.26666666666665</v>
      </c>
      <c r="F271" s="36">
        <v>412.38333333333333</v>
      </c>
      <c r="G271" s="36">
        <v>409.06666666666666</v>
      </c>
      <c r="H271" s="36">
        <v>423.46666666666664</v>
      </c>
      <c r="I271" s="36">
        <v>426.78333333333336</v>
      </c>
      <c r="J271" s="36">
        <v>430.66666666666663</v>
      </c>
      <c r="K271" s="31">
        <v>422.9</v>
      </c>
      <c r="L271" s="31">
        <v>415.7</v>
      </c>
      <c r="M271" s="31">
        <v>6.0086000000000004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702.35</v>
      </c>
      <c r="D272" s="36">
        <v>704.23333333333323</v>
      </c>
      <c r="E272" s="36">
        <v>698.71666666666647</v>
      </c>
      <c r="F272" s="36">
        <v>695.08333333333326</v>
      </c>
      <c r="G272" s="36">
        <v>689.56666666666649</v>
      </c>
      <c r="H272" s="36">
        <v>707.86666666666645</v>
      </c>
      <c r="I272" s="36">
        <v>713.3833333333331</v>
      </c>
      <c r="J272" s="36">
        <v>717.01666666666642</v>
      </c>
      <c r="K272" s="31">
        <v>709.75</v>
      </c>
      <c r="L272" s="31">
        <v>700.6</v>
      </c>
      <c r="M272" s="31">
        <v>1.2556400000000001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439.2</v>
      </c>
      <c r="D273" s="36">
        <v>447.15000000000003</v>
      </c>
      <c r="E273" s="36">
        <v>428.25000000000006</v>
      </c>
      <c r="F273" s="36">
        <v>417.3</v>
      </c>
      <c r="G273" s="36">
        <v>398.40000000000003</v>
      </c>
      <c r="H273" s="36">
        <v>458.10000000000008</v>
      </c>
      <c r="I273" s="36">
        <v>477.00000000000006</v>
      </c>
      <c r="J273" s="36">
        <v>487.9500000000001</v>
      </c>
      <c r="K273" s="31">
        <v>466.05</v>
      </c>
      <c r="L273" s="31">
        <v>436.2</v>
      </c>
      <c r="M273" s="31">
        <v>17.627189999999999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788.85</v>
      </c>
      <c r="D274" s="36">
        <v>787.21666666666658</v>
      </c>
      <c r="E274" s="36">
        <v>781.93333333333317</v>
      </c>
      <c r="F274" s="36">
        <v>775.01666666666654</v>
      </c>
      <c r="G274" s="36">
        <v>769.73333333333312</v>
      </c>
      <c r="H274" s="36">
        <v>794.13333333333321</v>
      </c>
      <c r="I274" s="36">
        <v>799.41666666666674</v>
      </c>
      <c r="J274" s="36">
        <v>806.33333333333326</v>
      </c>
      <c r="K274" s="31">
        <v>792.5</v>
      </c>
      <c r="L274" s="31">
        <v>780.3</v>
      </c>
      <c r="M274" s="31">
        <v>1.50363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1288.1500000000001</v>
      </c>
      <c r="D275" s="36">
        <v>1287.0833333333335</v>
      </c>
      <c r="E275" s="36">
        <v>1279.2166666666669</v>
      </c>
      <c r="F275" s="36">
        <v>1270.2833333333335</v>
      </c>
      <c r="G275" s="36">
        <v>1262.416666666667</v>
      </c>
      <c r="H275" s="36">
        <v>1296.0166666666669</v>
      </c>
      <c r="I275" s="36">
        <v>1303.8833333333337</v>
      </c>
      <c r="J275" s="36">
        <v>1312.8166666666668</v>
      </c>
      <c r="K275" s="31">
        <v>1294.95</v>
      </c>
      <c r="L275" s="31">
        <v>1278.1500000000001</v>
      </c>
      <c r="M275" s="31">
        <v>0.78485000000000005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653.6</v>
      </c>
      <c r="D276" s="36">
        <v>650.48333333333335</v>
      </c>
      <c r="E276" s="36">
        <v>642.11666666666667</v>
      </c>
      <c r="F276" s="36">
        <v>630.63333333333333</v>
      </c>
      <c r="G276" s="36">
        <v>622.26666666666665</v>
      </c>
      <c r="H276" s="36">
        <v>661.9666666666667</v>
      </c>
      <c r="I276" s="36">
        <v>670.33333333333348</v>
      </c>
      <c r="J276" s="36">
        <v>681.81666666666672</v>
      </c>
      <c r="K276" s="31">
        <v>658.85</v>
      </c>
      <c r="L276" s="31">
        <v>639</v>
      </c>
      <c r="M276" s="31">
        <v>6.0109899999999996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313.5</v>
      </c>
      <c r="D277" s="36">
        <v>317.36666666666662</v>
      </c>
      <c r="E277" s="36">
        <v>303.08333333333326</v>
      </c>
      <c r="F277" s="36">
        <v>292.66666666666663</v>
      </c>
      <c r="G277" s="36">
        <v>278.38333333333327</v>
      </c>
      <c r="H277" s="36">
        <v>327.78333333333325</v>
      </c>
      <c r="I277" s="36">
        <v>342.06666666666666</v>
      </c>
      <c r="J277" s="36">
        <v>352.48333333333323</v>
      </c>
      <c r="K277" s="31">
        <v>331.65</v>
      </c>
      <c r="L277" s="31">
        <v>306.95</v>
      </c>
      <c r="M277" s="31">
        <v>66.352119999999999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317.89999999999998</v>
      </c>
      <c r="D278" s="36">
        <v>316.43333333333334</v>
      </c>
      <c r="E278" s="36">
        <v>313.4666666666667</v>
      </c>
      <c r="F278" s="36">
        <v>309.03333333333336</v>
      </c>
      <c r="G278" s="36">
        <v>306.06666666666672</v>
      </c>
      <c r="H278" s="36">
        <v>320.86666666666667</v>
      </c>
      <c r="I278" s="36">
        <v>323.83333333333326</v>
      </c>
      <c r="J278" s="36">
        <v>328.26666666666665</v>
      </c>
      <c r="K278" s="31">
        <v>319.39999999999998</v>
      </c>
      <c r="L278" s="31">
        <v>312</v>
      </c>
      <c r="M278" s="31">
        <v>3.3934899999999999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157.9</v>
      </c>
      <c r="D279" s="36">
        <v>157.53333333333333</v>
      </c>
      <c r="E279" s="36">
        <v>156.06666666666666</v>
      </c>
      <c r="F279" s="36">
        <v>154.23333333333332</v>
      </c>
      <c r="G279" s="36">
        <v>152.76666666666665</v>
      </c>
      <c r="H279" s="36">
        <v>159.36666666666667</v>
      </c>
      <c r="I279" s="36">
        <v>160.83333333333331</v>
      </c>
      <c r="J279" s="36">
        <v>162.66666666666669</v>
      </c>
      <c r="K279" s="31">
        <v>159</v>
      </c>
      <c r="L279" s="31">
        <v>155.69999999999999</v>
      </c>
      <c r="M279" s="31">
        <v>20.965679999999999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585.1</v>
      </c>
      <c r="D280" s="36">
        <v>585.9</v>
      </c>
      <c r="E280" s="36">
        <v>577.19999999999993</v>
      </c>
      <c r="F280" s="36">
        <v>569.29999999999995</v>
      </c>
      <c r="G280" s="36">
        <v>560.59999999999991</v>
      </c>
      <c r="H280" s="36">
        <v>593.79999999999995</v>
      </c>
      <c r="I280" s="36">
        <v>602.5</v>
      </c>
      <c r="J280" s="36">
        <v>610.4</v>
      </c>
      <c r="K280" s="31">
        <v>594.6</v>
      </c>
      <c r="L280" s="31">
        <v>578</v>
      </c>
      <c r="M280" s="31">
        <v>6.1436500000000001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2666.4</v>
      </c>
      <c r="D281" s="36">
        <v>2631.5499999999997</v>
      </c>
      <c r="E281" s="36">
        <v>2588.0999999999995</v>
      </c>
      <c r="F281" s="36">
        <v>2509.7999999999997</v>
      </c>
      <c r="G281" s="36">
        <v>2466.3499999999995</v>
      </c>
      <c r="H281" s="36">
        <v>2709.8499999999995</v>
      </c>
      <c r="I281" s="36">
        <v>2753.2999999999993</v>
      </c>
      <c r="J281" s="36">
        <v>2831.5999999999995</v>
      </c>
      <c r="K281" s="31">
        <v>2675</v>
      </c>
      <c r="L281" s="31">
        <v>2553.25</v>
      </c>
      <c r="M281" s="31">
        <v>3.2743500000000001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544.35</v>
      </c>
      <c r="D282" s="36">
        <v>549.58333333333337</v>
      </c>
      <c r="E282" s="36">
        <v>534.86666666666679</v>
      </c>
      <c r="F282" s="36">
        <v>525.38333333333344</v>
      </c>
      <c r="G282" s="36">
        <v>510.66666666666686</v>
      </c>
      <c r="H282" s="36">
        <v>559.06666666666672</v>
      </c>
      <c r="I282" s="36">
        <v>573.78333333333319</v>
      </c>
      <c r="J282" s="36">
        <v>583.26666666666665</v>
      </c>
      <c r="K282" s="31">
        <v>564.29999999999995</v>
      </c>
      <c r="L282" s="31">
        <v>540.1</v>
      </c>
      <c r="M282" s="31">
        <v>0.19453000000000001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526.29999999999995</v>
      </c>
      <c r="D283" s="36">
        <v>528.6</v>
      </c>
      <c r="E283" s="36">
        <v>518.70000000000005</v>
      </c>
      <c r="F283" s="36">
        <v>511.1</v>
      </c>
      <c r="G283" s="36">
        <v>501.20000000000005</v>
      </c>
      <c r="H283" s="36">
        <v>536.20000000000005</v>
      </c>
      <c r="I283" s="36">
        <v>546.09999999999991</v>
      </c>
      <c r="J283" s="36">
        <v>553.70000000000005</v>
      </c>
      <c r="K283" s="31">
        <v>538.5</v>
      </c>
      <c r="L283" s="31">
        <v>521</v>
      </c>
      <c r="M283" s="31">
        <v>3.9375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283.14999999999998</v>
      </c>
      <c r="D284" s="36">
        <v>277.40000000000003</v>
      </c>
      <c r="E284" s="36">
        <v>270.05000000000007</v>
      </c>
      <c r="F284" s="36">
        <v>256.95000000000005</v>
      </c>
      <c r="G284" s="36">
        <v>249.60000000000008</v>
      </c>
      <c r="H284" s="36">
        <v>290.50000000000006</v>
      </c>
      <c r="I284" s="36">
        <v>297.85000000000008</v>
      </c>
      <c r="J284" s="36">
        <v>310.95000000000005</v>
      </c>
      <c r="K284" s="31">
        <v>284.75</v>
      </c>
      <c r="L284" s="31">
        <v>264.3</v>
      </c>
      <c r="M284" s="31">
        <v>54.311120000000003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1772.85</v>
      </c>
      <c r="D285" s="36">
        <v>1773.75</v>
      </c>
      <c r="E285" s="36">
        <v>1764.1</v>
      </c>
      <c r="F285" s="36">
        <v>1755.35</v>
      </c>
      <c r="G285" s="36">
        <v>1745.6999999999998</v>
      </c>
      <c r="H285" s="36">
        <v>1782.5</v>
      </c>
      <c r="I285" s="36">
        <v>1792.15</v>
      </c>
      <c r="J285" s="36">
        <v>1800.9</v>
      </c>
      <c r="K285" s="31">
        <v>1783.4</v>
      </c>
      <c r="L285" s="31">
        <v>1765</v>
      </c>
      <c r="M285" s="31">
        <v>20.791160000000001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1479.95</v>
      </c>
      <c r="D286" s="36">
        <v>1451.3499999999997</v>
      </c>
      <c r="E286" s="36">
        <v>1408.6999999999994</v>
      </c>
      <c r="F286" s="36">
        <v>1337.4499999999996</v>
      </c>
      <c r="G286" s="36">
        <v>1294.7999999999993</v>
      </c>
      <c r="H286" s="36">
        <v>1522.5999999999995</v>
      </c>
      <c r="I286" s="36">
        <v>1565.2499999999995</v>
      </c>
      <c r="J286" s="36">
        <v>1636.4999999999995</v>
      </c>
      <c r="K286" s="31">
        <v>1494</v>
      </c>
      <c r="L286" s="31">
        <v>1380.1</v>
      </c>
      <c r="M286" s="31">
        <v>22.999770000000002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350.05</v>
      </c>
      <c r="D287" s="36">
        <v>350.5333333333333</v>
      </c>
      <c r="E287" s="36">
        <v>346.16666666666663</v>
      </c>
      <c r="F287" s="36">
        <v>342.2833333333333</v>
      </c>
      <c r="G287" s="36">
        <v>337.91666666666663</v>
      </c>
      <c r="H287" s="36">
        <v>354.41666666666663</v>
      </c>
      <c r="I287" s="36">
        <v>358.7833333333333</v>
      </c>
      <c r="J287" s="36">
        <v>362.66666666666663</v>
      </c>
      <c r="K287" s="31">
        <v>354.9</v>
      </c>
      <c r="L287" s="31">
        <v>346.65</v>
      </c>
      <c r="M287" s="31">
        <v>6.0934999999999997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1863.05</v>
      </c>
      <c r="D288" s="36">
        <v>1869.8500000000001</v>
      </c>
      <c r="E288" s="36">
        <v>1840.7000000000003</v>
      </c>
      <c r="F288" s="36">
        <v>1818.3500000000001</v>
      </c>
      <c r="G288" s="36">
        <v>1789.2000000000003</v>
      </c>
      <c r="H288" s="36">
        <v>1892.2000000000003</v>
      </c>
      <c r="I288" s="36">
        <v>1921.3500000000004</v>
      </c>
      <c r="J288" s="36">
        <v>1943.7000000000003</v>
      </c>
      <c r="K288" s="31">
        <v>1899</v>
      </c>
      <c r="L288" s="31">
        <v>1847.5</v>
      </c>
      <c r="M288" s="31">
        <v>2.1909000000000001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3187.35</v>
      </c>
      <c r="D289" s="36">
        <v>3189.8000000000006</v>
      </c>
      <c r="E289" s="36">
        <v>3146.6000000000013</v>
      </c>
      <c r="F289" s="36">
        <v>3105.8500000000008</v>
      </c>
      <c r="G289" s="36">
        <v>3062.6500000000015</v>
      </c>
      <c r="H289" s="36">
        <v>3230.5500000000011</v>
      </c>
      <c r="I289" s="36">
        <v>3273.7500000000009</v>
      </c>
      <c r="J289" s="36">
        <v>3314.5000000000009</v>
      </c>
      <c r="K289" s="31">
        <v>3233</v>
      </c>
      <c r="L289" s="31">
        <v>3149.05</v>
      </c>
      <c r="M289" s="31">
        <v>0.38068000000000002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149.69999999999999</v>
      </c>
      <c r="D290" s="36">
        <v>149.71666666666667</v>
      </c>
      <c r="E290" s="36">
        <v>148.13333333333333</v>
      </c>
      <c r="F290" s="36">
        <v>146.56666666666666</v>
      </c>
      <c r="G290" s="36">
        <v>144.98333333333332</v>
      </c>
      <c r="H290" s="36">
        <v>151.28333333333333</v>
      </c>
      <c r="I290" s="36">
        <v>152.86666666666665</v>
      </c>
      <c r="J290" s="36">
        <v>154.43333333333334</v>
      </c>
      <c r="K290" s="31">
        <v>151.30000000000001</v>
      </c>
      <c r="L290" s="31">
        <v>148.15</v>
      </c>
      <c r="M290" s="31">
        <v>79.051950000000005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4431.8500000000004</v>
      </c>
      <c r="D291" s="36">
        <v>4416.4666666666672</v>
      </c>
      <c r="E291" s="36">
        <v>4377.9333333333343</v>
      </c>
      <c r="F291" s="36">
        <v>4324.0166666666673</v>
      </c>
      <c r="G291" s="36">
        <v>4285.4833333333345</v>
      </c>
      <c r="H291" s="36">
        <v>4470.3833333333341</v>
      </c>
      <c r="I291" s="36">
        <v>4508.916666666667</v>
      </c>
      <c r="J291" s="36">
        <v>4562.8333333333339</v>
      </c>
      <c r="K291" s="31">
        <v>4455</v>
      </c>
      <c r="L291" s="31">
        <v>4362.55</v>
      </c>
      <c r="M291" s="31">
        <v>1.6543099999999999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12782.05</v>
      </c>
      <c r="D292" s="36">
        <v>12866.4</v>
      </c>
      <c r="E292" s="36">
        <v>12637.949999999999</v>
      </c>
      <c r="F292" s="36">
        <v>12493.849999999999</v>
      </c>
      <c r="G292" s="36">
        <v>12265.399999999998</v>
      </c>
      <c r="H292" s="36">
        <v>13010.5</v>
      </c>
      <c r="I292" s="36">
        <v>13238.95</v>
      </c>
      <c r="J292" s="36">
        <v>13383.050000000001</v>
      </c>
      <c r="K292" s="31">
        <v>13094.85</v>
      </c>
      <c r="L292" s="31">
        <v>12722.3</v>
      </c>
      <c r="M292" s="31">
        <v>5.5329999999999997E-2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3051.15</v>
      </c>
      <c r="D293" s="36">
        <v>3059.4166666666665</v>
      </c>
      <c r="E293" s="36">
        <v>3036.7333333333331</v>
      </c>
      <c r="F293" s="36">
        <v>3022.3166666666666</v>
      </c>
      <c r="G293" s="36">
        <v>2999.6333333333332</v>
      </c>
      <c r="H293" s="36">
        <v>3073.833333333333</v>
      </c>
      <c r="I293" s="36">
        <v>3096.5166666666664</v>
      </c>
      <c r="J293" s="36">
        <v>3110.9333333333329</v>
      </c>
      <c r="K293" s="31">
        <v>3082.1</v>
      </c>
      <c r="L293" s="31">
        <v>3045</v>
      </c>
      <c r="M293" s="31">
        <v>15.97607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413.2</v>
      </c>
      <c r="D294" s="36">
        <v>414.3</v>
      </c>
      <c r="E294" s="36">
        <v>410.90000000000003</v>
      </c>
      <c r="F294" s="36">
        <v>408.6</v>
      </c>
      <c r="G294" s="36">
        <v>405.20000000000005</v>
      </c>
      <c r="H294" s="36">
        <v>416.6</v>
      </c>
      <c r="I294" s="36">
        <v>420</v>
      </c>
      <c r="J294" s="36">
        <v>422.3</v>
      </c>
      <c r="K294" s="31">
        <v>417.7</v>
      </c>
      <c r="L294" s="31">
        <v>412</v>
      </c>
      <c r="M294" s="31">
        <v>5.0536799999999999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373.85</v>
      </c>
      <c r="D295" s="36">
        <v>372.9666666666667</v>
      </c>
      <c r="E295" s="36">
        <v>369.93333333333339</v>
      </c>
      <c r="F295" s="36">
        <v>366.01666666666671</v>
      </c>
      <c r="G295" s="36">
        <v>362.98333333333341</v>
      </c>
      <c r="H295" s="36">
        <v>376.88333333333338</v>
      </c>
      <c r="I295" s="36">
        <v>379.91666666666669</v>
      </c>
      <c r="J295" s="36">
        <v>383.83333333333337</v>
      </c>
      <c r="K295" s="31">
        <v>376</v>
      </c>
      <c r="L295" s="31">
        <v>369.05</v>
      </c>
      <c r="M295" s="31">
        <v>16.290379999999999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275.75</v>
      </c>
      <c r="D296" s="36">
        <v>277.03333333333336</v>
      </c>
      <c r="E296" s="36">
        <v>273.81666666666672</v>
      </c>
      <c r="F296" s="36">
        <v>271.88333333333338</v>
      </c>
      <c r="G296" s="36">
        <v>268.66666666666674</v>
      </c>
      <c r="H296" s="36">
        <v>278.9666666666667</v>
      </c>
      <c r="I296" s="36">
        <v>282.18333333333328</v>
      </c>
      <c r="J296" s="36">
        <v>284.11666666666667</v>
      </c>
      <c r="K296" s="31">
        <v>280.25</v>
      </c>
      <c r="L296" s="31">
        <v>275.10000000000002</v>
      </c>
      <c r="M296" s="31">
        <v>2.8536299999999999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113.85</v>
      </c>
      <c r="D297" s="36">
        <v>114.98333333333333</v>
      </c>
      <c r="E297" s="36">
        <v>112.46666666666667</v>
      </c>
      <c r="F297" s="36">
        <v>111.08333333333333</v>
      </c>
      <c r="G297" s="36">
        <v>108.56666666666666</v>
      </c>
      <c r="H297" s="36">
        <v>116.36666666666667</v>
      </c>
      <c r="I297" s="36">
        <v>118.88333333333335</v>
      </c>
      <c r="J297" s="36">
        <v>120.26666666666668</v>
      </c>
      <c r="K297" s="31">
        <v>117.5</v>
      </c>
      <c r="L297" s="31">
        <v>113.6</v>
      </c>
      <c r="M297" s="31">
        <v>36.93938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462.25</v>
      </c>
      <c r="D298" s="36">
        <v>463.45</v>
      </c>
      <c r="E298" s="36">
        <v>460.15</v>
      </c>
      <c r="F298" s="36">
        <v>458.05</v>
      </c>
      <c r="G298" s="36">
        <v>454.75</v>
      </c>
      <c r="H298" s="36">
        <v>465.54999999999995</v>
      </c>
      <c r="I298" s="36">
        <v>468.85</v>
      </c>
      <c r="J298" s="36">
        <v>470.94999999999993</v>
      </c>
      <c r="K298" s="31">
        <v>466.75</v>
      </c>
      <c r="L298" s="31">
        <v>461.35</v>
      </c>
      <c r="M298" s="31">
        <v>13.74292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609.29999999999995</v>
      </c>
      <c r="D299" s="36">
        <v>608.81666666666661</v>
      </c>
      <c r="E299" s="36">
        <v>604.73333333333323</v>
      </c>
      <c r="F299" s="36">
        <v>600.16666666666663</v>
      </c>
      <c r="G299" s="36">
        <v>596.08333333333326</v>
      </c>
      <c r="H299" s="36">
        <v>613.38333333333321</v>
      </c>
      <c r="I299" s="36">
        <v>617.4666666666667</v>
      </c>
      <c r="J299" s="36">
        <v>622.03333333333319</v>
      </c>
      <c r="K299" s="31">
        <v>612.9</v>
      </c>
      <c r="L299" s="31">
        <v>604.25</v>
      </c>
      <c r="M299" s="31">
        <v>13.674720000000001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6042.95</v>
      </c>
      <c r="D300" s="36">
        <v>6038.7333333333336</v>
      </c>
      <c r="E300" s="36">
        <v>5969.4666666666672</v>
      </c>
      <c r="F300" s="36">
        <v>5895.9833333333336</v>
      </c>
      <c r="G300" s="36">
        <v>5826.7166666666672</v>
      </c>
      <c r="H300" s="36">
        <v>6112.2166666666672</v>
      </c>
      <c r="I300" s="36">
        <v>6181.4833333333336</v>
      </c>
      <c r="J300" s="36">
        <v>6254.9666666666672</v>
      </c>
      <c r="K300" s="31">
        <v>6108</v>
      </c>
      <c r="L300" s="31">
        <v>5965.25</v>
      </c>
      <c r="M300" s="31">
        <v>0.59653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5519.5</v>
      </c>
      <c r="D301" s="36">
        <v>5478.083333333333</v>
      </c>
      <c r="E301" s="36">
        <v>5407.7166666666662</v>
      </c>
      <c r="F301" s="36">
        <v>5295.9333333333334</v>
      </c>
      <c r="G301" s="36">
        <v>5225.5666666666666</v>
      </c>
      <c r="H301" s="36">
        <v>5589.8666666666659</v>
      </c>
      <c r="I301" s="36">
        <v>5660.2333333333327</v>
      </c>
      <c r="J301" s="36">
        <v>5772.0166666666655</v>
      </c>
      <c r="K301" s="31">
        <v>5548.45</v>
      </c>
      <c r="L301" s="31">
        <v>5366.3</v>
      </c>
      <c r="M301" s="31">
        <v>4.66812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1194</v>
      </c>
      <c r="D302" s="36">
        <v>1188.0999999999999</v>
      </c>
      <c r="E302" s="36">
        <v>1176.7499999999998</v>
      </c>
      <c r="F302" s="36">
        <v>1159.4999999999998</v>
      </c>
      <c r="G302" s="36">
        <v>1148.1499999999996</v>
      </c>
      <c r="H302" s="36">
        <v>1205.3499999999999</v>
      </c>
      <c r="I302" s="36">
        <v>1216.7000000000003</v>
      </c>
      <c r="J302" s="36">
        <v>1233.95</v>
      </c>
      <c r="K302" s="31">
        <v>1199.45</v>
      </c>
      <c r="L302" s="31">
        <v>1170.8499999999999</v>
      </c>
      <c r="M302" s="31">
        <v>9.4657800000000005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1400.3</v>
      </c>
      <c r="D303" s="36">
        <v>1406.1166666666668</v>
      </c>
      <c r="E303" s="36">
        <v>1384.1833333333336</v>
      </c>
      <c r="F303" s="36">
        <v>1368.0666666666668</v>
      </c>
      <c r="G303" s="36">
        <v>1346.1333333333337</v>
      </c>
      <c r="H303" s="36">
        <v>1422.2333333333336</v>
      </c>
      <c r="I303" s="36">
        <v>1444.166666666667</v>
      </c>
      <c r="J303" s="36">
        <v>1460.2833333333335</v>
      </c>
      <c r="K303" s="31">
        <v>1428.05</v>
      </c>
      <c r="L303" s="31">
        <v>1390</v>
      </c>
      <c r="M303" s="31">
        <v>0.42010999999999998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869</v>
      </c>
      <c r="D304" s="36">
        <v>866.2166666666667</v>
      </c>
      <c r="E304" s="36">
        <v>854.78333333333342</v>
      </c>
      <c r="F304" s="36">
        <v>840.56666666666672</v>
      </c>
      <c r="G304" s="36">
        <v>829.13333333333344</v>
      </c>
      <c r="H304" s="36">
        <v>880.43333333333339</v>
      </c>
      <c r="I304" s="36">
        <v>891.86666666666679</v>
      </c>
      <c r="J304" s="36">
        <v>906.08333333333337</v>
      </c>
      <c r="K304" s="31">
        <v>877.65</v>
      </c>
      <c r="L304" s="31">
        <v>852</v>
      </c>
      <c r="M304" s="31">
        <v>22.086449999999999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1053.8</v>
      </c>
      <c r="D305" s="36">
        <v>1055.1000000000001</v>
      </c>
      <c r="E305" s="36">
        <v>1039.2500000000002</v>
      </c>
      <c r="F305" s="36">
        <v>1024.7</v>
      </c>
      <c r="G305" s="36">
        <v>1008.8500000000001</v>
      </c>
      <c r="H305" s="36">
        <v>1069.6500000000003</v>
      </c>
      <c r="I305" s="36">
        <v>1085.5000000000002</v>
      </c>
      <c r="J305" s="36">
        <v>1100.0500000000004</v>
      </c>
      <c r="K305" s="31">
        <v>1070.95</v>
      </c>
      <c r="L305" s="31">
        <v>1040.55</v>
      </c>
      <c r="M305" s="31">
        <v>7.1913400000000003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275.45</v>
      </c>
      <c r="D306" s="36">
        <v>276.31666666666666</v>
      </c>
      <c r="E306" s="36">
        <v>273.68333333333334</v>
      </c>
      <c r="F306" s="36">
        <v>271.91666666666669</v>
      </c>
      <c r="G306" s="36">
        <v>269.28333333333336</v>
      </c>
      <c r="H306" s="36">
        <v>278.08333333333331</v>
      </c>
      <c r="I306" s="36">
        <v>280.71666666666664</v>
      </c>
      <c r="J306" s="36">
        <v>282.48333333333329</v>
      </c>
      <c r="K306" s="31">
        <v>278.95</v>
      </c>
      <c r="L306" s="31">
        <v>274.55</v>
      </c>
      <c r="M306" s="31">
        <v>10.361549999999999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1569.5</v>
      </c>
      <c r="D307" s="36">
        <v>1563.9833333333333</v>
      </c>
      <c r="E307" s="36">
        <v>1544.0166666666667</v>
      </c>
      <c r="F307" s="36">
        <v>1518.5333333333333</v>
      </c>
      <c r="G307" s="36">
        <v>1498.5666666666666</v>
      </c>
      <c r="H307" s="36">
        <v>1589.4666666666667</v>
      </c>
      <c r="I307" s="36">
        <v>1609.4333333333334</v>
      </c>
      <c r="J307" s="36">
        <v>1634.9166666666667</v>
      </c>
      <c r="K307" s="31">
        <v>1583.95</v>
      </c>
      <c r="L307" s="31">
        <v>1538.5</v>
      </c>
      <c r="M307" s="31">
        <v>32.242229999999999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398.75</v>
      </c>
      <c r="D308" s="36">
        <v>399.05</v>
      </c>
      <c r="E308" s="36">
        <v>396.1</v>
      </c>
      <c r="F308" s="36">
        <v>393.45</v>
      </c>
      <c r="G308" s="36">
        <v>390.5</v>
      </c>
      <c r="H308" s="36">
        <v>401.70000000000005</v>
      </c>
      <c r="I308" s="36">
        <v>404.65</v>
      </c>
      <c r="J308" s="36">
        <v>407.30000000000007</v>
      </c>
      <c r="K308" s="31">
        <v>402</v>
      </c>
      <c r="L308" s="31">
        <v>396.4</v>
      </c>
      <c r="M308" s="31">
        <v>0.85155000000000003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508</v>
      </c>
      <c r="D309" s="36">
        <v>511.8</v>
      </c>
      <c r="E309" s="36">
        <v>502.70000000000005</v>
      </c>
      <c r="F309" s="36">
        <v>497.40000000000003</v>
      </c>
      <c r="G309" s="36">
        <v>488.30000000000007</v>
      </c>
      <c r="H309" s="36">
        <v>517.1</v>
      </c>
      <c r="I309" s="36">
        <v>526.20000000000005</v>
      </c>
      <c r="J309" s="36">
        <v>531.5</v>
      </c>
      <c r="K309" s="31">
        <v>520.9</v>
      </c>
      <c r="L309" s="31">
        <v>506.5</v>
      </c>
      <c r="M309" s="31">
        <v>1.1431100000000001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368.25</v>
      </c>
      <c r="D310" s="36">
        <v>368.11666666666662</v>
      </c>
      <c r="E310" s="36">
        <v>360.78333333333325</v>
      </c>
      <c r="F310" s="36">
        <v>353.31666666666661</v>
      </c>
      <c r="G310" s="36">
        <v>345.98333333333323</v>
      </c>
      <c r="H310" s="36">
        <v>375.58333333333326</v>
      </c>
      <c r="I310" s="36">
        <v>382.91666666666663</v>
      </c>
      <c r="J310" s="36">
        <v>390.38333333333327</v>
      </c>
      <c r="K310" s="31">
        <v>375.45</v>
      </c>
      <c r="L310" s="31">
        <v>360.65</v>
      </c>
      <c r="M310" s="31">
        <v>2.5794700000000002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160.5</v>
      </c>
      <c r="D311" s="36">
        <v>157.66666666666666</v>
      </c>
      <c r="E311" s="36">
        <v>153.0333333333333</v>
      </c>
      <c r="F311" s="36">
        <v>145.56666666666663</v>
      </c>
      <c r="G311" s="36">
        <v>140.93333333333328</v>
      </c>
      <c r="H311" s="36">
        <v>165.13333333333333</v>
      </c>
      <c r="I311" s="36">
        <v>169.76666666666671</v>
      </c>
      <c r="J311" s="36">
        <v>177.23333333333335</v>
      </c>
      <c r="K311" s="31">
        <v>162.30000000000001</v>
      </c>
      <c r="L311" s="31">
        <v>150.19999999999999</v>
      </c>
      <c r="M311" s="31">
        <v>513.12383999999997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117.3</v>
      </c>
      <c r="D312" s="36">
        <v>117.58333333333333</v>
      </c>
      <c r="E312" s="36">
        <v>115.51666666666665</v>
      </c>
      <c r="F312" s="36">
        <v>113.73333333333332</v>
      </c>
      <c r="G312" s="36">
        <v>111.66666666666664</v>
      </c>
      <c r="H312" s="36">
        <v>119.36666666666666</v>
      </c>
      <c r="I312" s="36">
        <v>121.43333333333335</v>
      </c>
      <c r="J312" s="36">
        <v>123.21666666666667</v>
      </c>
      <c r="K312" s="31">
        <v>119.65</v>
      </c>
      <c r="L312" s="31">
        <v>115.8</v>
      </c>
      <c r="M312" s="31">
        <v>83.361360000000005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1873.85</v>
      </c>
      <c r="D313" s="36">
        <v>1876.2666666666667</v>
      </c>
      <c r="E313" s="36">
        <v>1854.5833333333333</v>
      </c>
      <c r="F313" s="36">
        <v>1835.3166666666666</v>
      </c>
      <c r="G313" s="36">
        <v>1813.6333333333332</v>
      </c>
      <c r="H313" s="36">
        <v>1895.5333333333333</v>
      </c>
      <c r="I313" s="36">
        <v>1917.2166666666667</v>
      </c>
      <c r="J313" s="36">
        <v>1936.4833333333333</v>
      </c>
      <c r="K313" s="31">
        <v>1897.95</v>
      </c>
      <c r="L313" s="31">
        <v>1857</v>
      </c>
      <c r="M313" s="31">
        <v>1.7023900000000001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517.04999999999995</v>
      </c>
      <c r="D314" s="36">
        <v>518.61666666666667</v>
      </c>
      <c r="E314" s="36">
        <v>514.48333333333335</v>
      </c>
      <c r="F314" s="36">
        <v>511.91666666666663</v>
      </c>
      <c r="G314" s="36">
        <v>507.7833333333333</v>
      </c>
      <c r="H314" s="36">
        <v>521.18333333333339</v>
      </c>
      <c r="I314" s="36">
        <v>525.31666666666683</v>
      </c>
      <c r="J314" s="36">
        <v>527.88333333333344</v>
      </c>
      <c r="K314" s="31">
        <v>522.75</v>
      </c>
      <c r="L314" s="31">
        <v>516.04999999999995</v>
      </c>
      <c r="M314" s="31">
        <v>20.399760000000001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10484.5</v>
      </c>
      <c r="D315" s="36">
        <v>10479.133333333333</v>
      </c>
      <c r="E315" s="36">
        <v>10414.566666666666</v>
      </c>
      <c r="F315" s="36">
        <v>10344.633333333333</v>
      </c>
      <c r="G315" s="36">
        <v>10280.066666666666</v>
      </c>
      <c r="H315" s="36">
        <v>10549.066666666666</v>
      </c>
      <c r="I315" s="36">
        <v>10613.633333333335</v>
      </c>
      <c r="J315" s="36">
        <v>10683.566666666666</v>
      </c>
      <c r="K315" s="31">
        <v>10543.7</v>
      </c>
      <c r="L315" s="31">
        <v>10409.200000000001</v>
      </c>
      <c r="M315" s="31">
        <v>4.8871500000000001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2351.9499999999998</v>
      </c>
      <c r="D316" s="36">
        <v>2326.6833333333329</v>
      </c>
      <c r="E316" s="36">
        <v>2279.516666666666</v>
      </c>
      <c r="F316" s="36">
        <v>2207.083333333333</v>
      </c>
      <c r="G316" s="36">
        <v>2159.9166666666661</v>
      </c>
      <c r="H316" s="36">
        <v>2399.1166666666659</v>
      </c>
      <c r="I316" s="36">
        <v>2446.2833333333328</v>
      </c>
      <c r="J316" s="36">
        <v>2518.7166666666658</v>
      </c>
      <c r="K316" s="31">
        <v>2373.85</v>
      </c>
      <c r="L316" s="31">
        <v>2254.25</v>
      </c>
      <c r="M316" s="31">
        <v>1.0344199999999999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926.7</v>
      </c>
      <c r="D317" s="36">
        <v>927.48333333333346</v>
      </c>
      <c r="E317" s="36">
        <v>909.6166666666669</v>
      </c>
      <c r="F317" s="36">
        <v>892.53333333333342</v>
      </c>
      <c r="G317" s="36">
        <v>874.66666666666686</v>
      </c>
      <c r="H317" s="36">
        <v>944.56666666666695</v>
      </c>
      <c r="I317" s="36">
        <v>962.43333333333351</v>
      </c>
      <c r="J317" s="36">
        <v>979.51666666666699</v>
      </c>
      <c r="K317" s="31">
        <v>945.35</v>
      </c>
      <c r="L317" s="31">
        <v>910.4</v>
      </c>
      <c r="M317" s="31">
        <v>7.49315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615.4</v>
      </c>
      <c r="D318" s="36">
        <v>611.66666666666663</v>
      </c>
      <c r="E318" s="36">
        <v>603.38333333333321</v>
      </c>
      <c r="F318" s="36">
        <v>591.36666666666656</v>
      </c>
      <c r="G318" s="36">
        <v>583.08333333333314</v>
      </c>
      <c r="H318" s="36">
        <v>623.68333333333328</v>
      </c>
      <c r="I318" s="36">
        <v>631.96666666666681</v>
      </c>
      <c r="J318" s="36">
        <v>643.98333333333335</v>
      </c>
      <c r="K318" s="31">
        <v>619.95000000000005</v>
      </c>
      <c r="L318" s="31">
        <v>599.65</v>
      </c>
      <c r="M318" s="31">
        <v>20.79626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1981.55</v>
      </c>
      <c r="D319" s="36">
        <v>1992.1833333333334</v>
      </c>
      <c r="E319" s="36">
        <v>1964.3666666666668</v>
      </c>
      <c r="F319" s="36">
        <v>1947.1833333333334</v>
      </c>
      <c r="G319" s="36">
        <v>1919.3666666666668</v>
      </c>
      <c r="H319" s="36">
        <v>2009.3666666666668</v>
      </c>
      <c r="I319" s="36">
        <v>2037.1833333333334</v>
      </c>
      <c r="J319" s="36">
        <v>2054.3666666666668</v>
      </c>
      <c r="K319" s="31">
        <v>2020</v>
      </c>
      <c r="L319" s="31">
        <v>1975</v>
      </c>
      <c r="M319" s="31">
        <v>5.6520400000000004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813.35</v>
      </c>
      <c r="D320" s="36">
        <v>810.79999999999984</v>
      </c>
      <c r="E320" s="36">
        <v>805.59999999999968</v>
      </c>
      <c r="F320" s="36">
        <v>797.8499999999998</v>
      </c>
      <c r="G320" s="36">
        <v>792.64999999999964</v>
      </c>
      <c r="H320" s="36">
        <v>818.54999999999973</v>
      </c>
      <c r="I320" s="36">
        <v>823.74999999999977</v>
      </c>
      <c r="J320" s="36">
        <v>831.49999999999977</v>
      </c>
      <c r="K320" s="31">
        <v>816</v>
      </c>
      <c r="L320" s="31">
        <v>803.05</v>
      </c>
      <c r="M320" s="31">
        <v>0.63822000000000001</v>
      </c>
      <c r="N320" s="1"/>
      <c r="O320" s="1"/>
    </row>
    <row r="321" spans="1:15" ht="12.75" customHeight="1">
      <c r="A321" s="33">
        <v>311</v>
      </c>
      <c r="B321" s="53" t="s">
        <v>876</v>
      </c>
      <c r="C321" s="31">
        <v>912.7</v>
      </c>
      <c r="D321" s="36">
        <v>919.69999999999993</v>
      </c>
      <c r="E321" s="36">
        <v>902.99999999999989</v>
      </c>
      <c r="F321" s="36">
        <v>893.3</v>
      </c>
      <c r="G321" s="36">
        <v>876.59999999999991</v>
      </c>
      <c r="H321" s="36">
        <v>929.39999999999986</v>
      </c>
      <c r="I321" s="36">
        <v>946.09999999999991</v>
      </c>
      <c r="J321" s="36">
        <v>955.79999999999984</v>
      </c>
      <c r="K321" s="31">
        <v>936.4</v>
      </c>
      <c r="L321" s="31">
        <v>910</v>
      </c>
      <c r="M321" s="31">
        <v>0.24723999999999999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1275</v>
      </c>
      <c r="D322" s="36">
        <v>1271.1499999999999</v>
      </c>
      <c r="E322" s="36">
        <v>1251.8499999999997</v>
      </c>
      <c r="F322" s="36">
        <v>1228.6999999999998</v>
      </c>
      <c r="G322" s="36">
        <v>1209.3999999999996</v>
      </c>
      <c r="H322" s="36">
        <v>1294.2999999999997</v>
      </c>
      <c r="I322" s="36">
        <v>1313.6</v>
      </c>
      <c r="J322" s="36">
        <v>1336.7499999999998</v>
      </c>
      <c r="K322" s="31">
        <v>1290.45</v>
      </c>
      <c r="L322" s="31">
        <v>1248</v>
      </c>
      <c r="M322" s="31">
        <v>0.52563000000000004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1606.85</v>
      </c>
      <c r="D323" s="36">
        <v>1601.2833333333335</v>
      </c>
      <c r="E323" s="36">
        <v>1585.5666666666671</v>
      </c>
      <c r="F323" s="36">
        <v>1564.2833333333335</v>
      </c>
      <c r="G323" s="36">
        <v>1548.5666666666671</v>
      </c>
      <c r="H323" s="36">
        <v>1622.5666666666671</v>
      </c>
      <c r="I323" s="36">
        <v>1638.2833333333338</v>
      </c>
      <c r="J323" s="36">
        <v>1659.5666666666671</v>
      </c>
      <c r="K323" s="31">
        <v>1617</v>
      </c>
      <c r="L323" s="31">
        <v>1580</v>
      </c>
      <c r="M323" s="31">
        <v>1.7414099999999999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52.25</v>
      </c>
      <c r="D324" s="36">
        <v>52.466666666666669</v>
      </c>
      <c r="E324" s="36">
        <v>51.88333333333334</v>
      </c>
      <c r="F324" s="36">
        <v>51.516666666666673</v>
      </c>
      <c r="G324" s="36">
        <v>50.933333333333344</v>
      </c>
      <c r="H324" s="36">
        <v>52.833333333333336</v>
      </c>
      <c r="I324" s="36">
        <v>53.416666666666664</v>
      </c>
      <c r="J324" s="36">
        <v>53.783333333333331</v>
      </c>
      <c r="K324" s="31">
        <v>53.05</v>
      </c>
      <c r="L324" s="31">
        <v>52.1</v>
      </c>
      <c r="M324" s="31">
        <v>18.56185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59.9</v>
      </c>
      <c r="D325" s="36">
        <v>60.033333333333331</v>
      </c>
      <c r="E325" s="36">
        <v>59.61666666666666</v>
      </c>
      <c r="F325" s="36">
        <v>59.333333333333329</v>
      </c>
      <c r="G325" s="36">
        <v>58.916666666666657</v>
      </c>
      <c r="H325" s="36">
        <v>60.316666666666663</v>
      </c>
      <c r="I325" s="36">
        <v>60.733333333333334</v>
      </c>
      <c r="J325" s="36">
        <v>61.016666666666666</v>
      </c>
      <c r="K325" s="31">
        <v>60.45</v>
      </c>
      <c r="L325" s="31">
        <v>59.75</v>
      </c>
      <c r="M325" s="31">
        <v>21.187349999999999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1235.95</v>
      </c>
      <c r="D326" s="36">
        <v>1225.7333333333333</v>
      </c>
      <c r="E326" s="36">
        <v>1186.4666666666667</v>
      </c>
      <c r="F326" s="36">
        <v>1136.9833333333333</v>
      </c>
      <c r="G326" s="36">
        <v>1097.7166666666667</v>
      </c>
      <c r="H326" s="36">
        <v>1275.2166666666667</v>
      </c>
      <c r="I326" s="36">
        <v>1314.4833333333336</v>
      </c>
      <c r="J326" s="36">
        <v>1363.9666666666667</v>
      </c>
      <c r="K326" s="31">
        <v>1265</v>
      </c>
      <c r="L326" s="31">
        <v>1176.25</v>
      </c>
      <c r="M326" s="31">
        <v>11.6883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2365.5500000000002</v>
      </c>
      <c r="D327" s="36">
        <v>2337.1833333333334</v>
      </c>
      <c r="E327" s="36">
        <v>2280.3666666666668</v>
      </c>
      <c r="F327" s="36">
        <v>2195.1833333333334</v>
      </c>
      <c r="G327" s="36">
        <v>2138.3666666666668</v>
      </c>
      <c r="H327" s="36">
        <v>2422.3666666666668</v>
      </c>
      <c r="I327" s="36">
        <v>2479.1833333333334</v>
      </c>
      <c r="J327" s="36">
        <v>2564.3666666666668</v>
      </c>
      <c r="K327" s="31">
        <v>2394</v>
      </c>
      <c r="L327" s="31">
        <v>2252</v>
      </c>
      <c r="M327" s="31">
        <v>9.9663299999999992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110298.85</v>
      </c>
      <c r="D328" s="36">
        <v>109932.95</v>
      </c>
      <c r="E328" s="36">
        <v>109365.9</v>
      </c>
      <c r="F328" s="36">
        <v>108432.95</v>
      </c>
      <c r="G328" s="36">
        <v>107865.9</v>
      </c>
      <c r="H328" s="36">
        <v>110865.9</v>
      </c>
      <c r="I328" s="36">
        <v>111432.95000000001</v>
      </c>
      <c r="J328" s="36">
        <v>112365.9</v>
      </c>
      <c r="K328" s="31">
        <v>110500</v>
      </c>
      <c r="L328" s="31">
        <v>109000</v>
      </c>
      <c r="M328" s="31">
        <v>5.7239999999999999E-2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2220.6999999999998</v>
      </c>
      <c r="D329" s="36">
        <v>2224.7333333333331</v>
      </c>
      <c r="E329" s="36">
        <v>2206.4666666666662</v>
      </c>
      <c r="F329" s="36">
        <v>2192.2333333333331</v>
      </c>
      <c r="G329" s="36">
        <v>2173.9666666666662</v>
      </c>
      <c r="H329" s="36">
        <v>2238.9666666666662</v>
      </c>
      <c r="I329" s="36">
        <v>2257.2333333333336</v>
      </c>
      <c r="J329" s="36">
        <v>2271.4666666666662</v>
      </c>
      <c r="K329" s="31">
        <v>2243</v>
      </c>
      <c r="L329" s="31">
        <v>2210.5</v>
      </c>
      <c r="M329" s="31">
        <v>1.89035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2966.6</v>
      </c>
      <c r="D330" s="36">
        <v>2960.5333333333333</v>
      </c>
      <c r="E330" s="36">
        <v>2891.0666666666666</v>
      </c>
      <c r="F330" s="36">
        <v>2815.5333333333333</v>
      </c>
      <c r="G330" s="36">
        <v>2746.0666666666666</v>
      </c>
      <c r="H330" s="36">
        <v>3036.0666666666666</v>
      </c>
      <c r="I330" s="36">
        <v>3105.5333333333328</v>
      </c>
      <c r="J330" s="36">
        <v>3181.0666666666666</v>
      </c>
      <c r="K330" s="31">
        <v>3030</v>
      </c>
      <c r="L330" s="31">
        <v>2885</v>
      </c>
      <c r="M330" s="31">
        <v>20.539269999999998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1325.85</v>
      </c>
      <c r="D331" s="36">
        <v>1320.7</v>
      </c>
      <c r="E331" s="36">
        <v>1306.45</v>
      </c>
      <c r="F331" s="36">
        <v>1287.05</v>
      </c>
      <c r="G331" s="36">
        <v>1272.8</v>
      </c>
      <c r="H331" s="36">
        <v>1340.1000000000001</v>
      </c>
      <c r="I331" s="36">
        <v>1354.3500000000001</v>
      </c>
      <c r="J331" s="36">
        <v>1373.7500000000002</v>
      </c>
      <c r="K331" s="31">
        <v>1334.95</v>
      </c>
      <c r="L331" s="31">
        <v>1301.3</v>
      </c>
      <c r="M331" s="31">
        <v>4.0221200000000001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1144.7</v>
      </c>
      <c r="D332" s="36">
        <v>1155.9333333333334</v>
      </c>
      <c r="E332" s="36">
        <v>1122.7666666666669</v>
      </c>
      <c r="F332" s="36">
        <v>1100.8333333333335</v>
      </c>
      <c r="G332" s="36">
        <v>1067.666666666667</v>
      </c>
      <c r="H332" s="36">
        <v>1177.8666666666668</v>
      </c>
      <c r="I332" s="36">
        <v>1211.0333333333333</v>
      </c>
      <c r="J332" s="36">
        <v>1232.9666666666667</v>
      </c>
      <c r="K332" s="31">
        <v>1189.0999999999999</v>
      </c>
      <c r="L332" s="31">
        <v>1134</v>
      </c>
      <c r="M332" s="31">
        <v>7.0629200000000001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773.35</v>
      </c>
      <c r="D333" s="36">
        <v>769.7833333333333</v>
      </c>
      <c r="E333" s="36">
        <v>759.56666666666661</v>
      </c>
      <c r="F333" s="36">
        <v>745.7833333333333</v>
      </c>
      <c r="G333" s="36">
        <v>735.56666666666661</v>
      </c>
      <c r="H333" s="36">
        <v>783.56666666666661</v>
      </c>
      <c r="I333" s="36">
        <v>793.7833333333333</v>
      </c>
      <c r="J333" s="36">
        <v>807.56666666666661</v>
      </c>
      <c r="K333" s="31">
        <v>780</v>
      </c>
      <c r="L333" s="31">
        <v>756</v>
      </c>
      <c r="M333" s="31">
        <v>12.370850000000001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93.55</v>
      </c>
      <c r="D334" s="36">
        <v>93.516666666666666</v>
      </c>
      <c r="E334" s="36">
        <v>92.833333333333329</v>
      </c>
      <c r="F334" s="36">
        <v>92.11666666666666</v>
      </c>
      <c r="G334" s="36">
        <v>91.433333333333323</v>
      </c>
      <c r="H334" s="36">
        <v>94.233333333333334</v>
      </c>
      <c r="I334" s="36">
        <v>94.916666666666671</v>
      </c>
      <c r="J334" s="36">
        <v>95.63333333333334</v>
      </c>
      <c r="K334" s="31">
        <v>94.2</v>
      </c>
      <c r="L334" s="31">
        <v>92.8</v>
      </c>
      <c r="M334" s="31">
        <v>63.707009999999997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3649.75</v>
      </c>
      <c r="D335" s="36">
        <v>3651.1166666666668</v>
      </c>
      <c r="E335" s="36">
        <v>3633.4333333333334</v>
      </c>
      <c r="F335" s="36">
        <v>3617.1166666666668</v>
      </c>
      <c r="G335" s="36">
        <v>3599.4333333333334</v>
      </c>
      <c r="H335" s="36">
        <v>3667.4333333333334</v>
      </c>
      <c r="I335" s="36">
        <v>3685.1166666666668</v>
      </c>
      <c r="J335" s="36">
        <v>3701.4333333333334</v>
      </c>
      <c r="K335" s="31">
        <v>3668.8</v>
      </c>
      <c r="L335" s="31">
        <v>3634.8</v>
      </c>
      <c r="M335" s="31">
        <v>0.95145000000000002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810.55</v>
      </c>
      <c r="D336" s="36">
        <v>813.43333333333339</v>
      </c>
      <c r="E336" s="36">
        <v>802.36666666666679</v>
      </c>
      <c r="F336" s="36">
        <v>794.18333333333339</v>
      </c>
      <c r="G336" s="36">
        <v>783.11666666666679</v>
      </c>
      <c r="H336" s="36">
        <v>821.61666666666679</v>
      </c>
      <c r="I336" s="36">
        <v>832.68333333333339</v>
      </c>
      <c r="J336" s="36">
        <v>840.86666666666679</v>
      </c>
      <c r="K336" s="31">
        <v>824.5</v>
      </c>
      <c r="L336" s="31">
        <v>805.25</v>
      </c>
      <c r="M336" s="31">
        <v>1.6170599999999999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67.25</v>
      </c>
      <c r="D337" s="36">
        <v>67.566666666666663</v>
      </c>
      <c r="E337" s="36">
        <v>66.73333333333332</v>
      </c>
      <c r="F337" s="36">
        <v>66.216666666666654</v>
      </c>
      <c r="G337" s="36">
        <v>65.383333333333312</v>
      </c>
      <c r="H337" s="36">
        <v>68.083333333333329</v>
      </c>
      <c r="I337" s="36">
        <v>68.916666666666671</v>
      </c>
      <c r="J337" s="36">
        <v>69.433333333333337</v>
      </c>
      <c r="K337" s="31">
        <v>68.400000000000006</v>
      </c>
      <c r="L337" s="31">
        <v>67.05</v>
      </c>
      <c r="M337" s="31">
        <v>98.837440000000001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163.75</v>
      </c>
      <c r="D338" s="36">
        <v>164.04999999999998</v>
      </c>
      <c r="E338" s="36">
        <v>162.19999999999996</v>
      </c>
      <c r="F338" s="36">
        <v>160.64999999999998</v>
      </c>
      <c r="G338" s="36">
        <v>158.79999999999995</v>
      </c>
      <c r="H338" s="36">
        <v>165.59999999999997</v>
      </c>
      <c r="I338" s="36">
        <v>167.45</v>
      </c>
      <c r="J338" s="36">
        <v>168.99999999999997</v>
      </c>
      <c r="K338" s="31">
        <v>165.9</v>
      </c>
      <c r="L338" s="31">
        <v>162.5</v>
      </c>
      <c r="M338" s="31">
        <v>29.77055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24082.9</v>
      </c>
      <c r="D339" s="36">
        <v>24133.8</v>
      </c>
      <c r="E339" s="36">
        <v>23995.1</v>
      </c>
      <c r="F339" s="36">
        <v>23907.3</v>
      </c>
      <c r="G339" s="36">
        <v>23768.6</v>
      </c>
      <c r="H339" s="36">
        <v>24221.599999999999</v>
      </c>
      <c r="I339" s="36">
        <v>24360.300000000003</v>
      </c>
      <c r="J339" s="36">
        <v>24448.1</v>
      </c>
      <c r="K339" s="31">
        <v>24272.5</v>
      </c>
      <c r="L339" s="31">
        <v>24046</v>
      </c>
      <c r="M339" s="31">
        <v>0.69418000000000002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85.6</v>
      </c>
      <c r="D340" s="36">
        <v>85.216666666666669</v>
      </c>
      <c r="E340" s="36">
        <v>82.733333333333334</v>
      </c>
      <c r="F340" s="36">
        <v>79.86666666666666</v>
      </c>
      <c r="G340" s="36">
        <v>77.383333333333326</v>
      </c>
      <c r="H340" s="36">
        <v>88.083333333333343</v>
      </c>
      <c r="I340" s="36">
        <v>90.566666666666691</v>
      </c>
      <c r="J340" s="36">
        <v>93.433333333333351</v>
      </c>
      <c r="K340" s="31">
        <v>87.7</v>
      </c>
      <c r="L340" s="31">
        <v>82.35</v>
      </c>
      <c r="M340" s="31">
        <v>168.67925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51.8</v>
      </c>
      <c r="D341" s="36">
        <v>51.93333333333333</v>
      </c>
      <c r="E341" s="36">
        <v>51.466666666666661</v>
      </c>
      <c r="F341" s="36">
        <v>51.133333333333333</v>
      </c>
      <c r="G341" s="36">
        <v>50.666666666666664</v>
      </c>
      <c r="H341" s="36">
        <v>52.266666666666659</v>
      </c>
      <c r="I341" s="36">
        <v>52.733333333333327</v>
      </c>
      <c r="J341" s="36">
        <v>53.066666666666656</v>
      </c>
      <c r="K341" s="31">
        <v>52.4</v>
      </c>
      <c r="L341" s="31">
        <v>51.6</v>
      </c>
      <c r="M341" s="31">
        <v>100.50134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417.2</v>
      </c>
      <c r="D342" s="36">
        <v>414.43333333333334</v>
      </c>
      <c r="E342" s="36">
        <v>407.76666666666665</v>
      </c>
      <c r="F342" s="36">
        <v>398.33333333333331</v>
      </c>
      <c r="G342" s="36">
        <v>391.66666666666663</v>
      </c>
      <c r="H342" s="36">
        <v>423.86666666666667</v>
      </c>
      <c r="I342" s="36">
        <v>430.5333333333333</v>
      </c>
      <c r="J342" s="36">
        <v>439.9666666666667</v>
      </c>
      <c r="K342" s="31">
        <v>421.1</v>
      </c>
      <c r="L342" s="31">
        <v>405</v>
      </c>
      <c r="M342" s="31">
        <v>12.21767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163.75</v>
      </c>
      <c r="D343" s="36">
        <v>165.73333333333332</v>
      </c>
      <c r="E343" s="36">
        <v>160.56666666666663</v>
      </c>
      <c r="F343" s="36">
        <v>157.38333333333333</v>
      </c>
      <c r="G343" s="36">
        <v>152.21666666666664</v>
      </c>
      <c r="H343" s="36">
        <v>168.91666666666663</v>
      </c>
      <c r="I343" s="36">
        <v>174.08333333333331</v>
      </c>
      <c r="J343" s="36">
        <v>177.26666666666662</v>
      </c>
      <c r="K343" s="31">
        <v>170.9</v>
      </c>
      <c r="L343" s="31">
        <v>162.55000000000001</v>
      </c>
      <c r="M343" s="31">
        <v>64.778580000000005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168.9</v>
      </c>
      <c r="D344" s="36">
        <v>169.65</v>
      </c>
      <c r="E344" s="36">
        <v>167.35000000000002</v>
      </c>
      <c r="F344" s="36">
        <v>165.8</v>
      </c>
      <c r="G344" s="36">
        <v>163.50000000000003</v>
      </c>
      <c r="H344" s="36">
        <v>171.20000000000002</v>
      </c>
      <c r="I344" s="36">
        <v>173.50000000000003</v>
      </c>
      <c r="J344" s="36">
        <v>175.05</v>
      </c>
      <c r="K344" s="31">
        <v>171.95</v>
      </c>
      <c r="L344" s="31">
        <v>168.1</v>
      </c>
      <c r="M344" s="31">
        <v>112.96315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43.15</v>
      </c>
      <c r="D345" s="36">
        <v>43.416666666666664</v>
      </c>
      <c r="E345" s="36">
        <v>42.783333333333331</v>
      </c>
      <c r="F345" s="36">
        <v>42.416666666666664</v>
      </c>
      <c r="G345" s="36">
        <v>41.783333333333331</v>
      </c>
      <c r="H345" s="36">
        <v>43.783333333333331</v>
      </c>
      <c r="I345" s="36">
        <v>44.416666666666671</v>
      </c>
      <c r="J345" s="36">
        <v>44.783333333333331</v>
      </c>
      <c r="K345" s="31">
        <v>44.05</v>
      </c>
      <c r="L345" s="31">
        <v>43.05</v>
      </c>
      <c r="M345" s="31">
        <v>47.592149999999997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235.25</v>
      </c>
      <c r="D346" s="36">
        <v>232.20000000000002</v>
      </c>
      <c r="E346" s="36">
        <v>226.70000000000005</v>
      </c>
      <c r="F346" s="36">
        <v>218.15000000000003</v>
      </c>
      <c r="G346" s="36">
        <v>212.65000000000006</v>
      </c>
      <c r="H346" s="36">
        <v>240.75000000000003</v>
      </c>
      <c r="I346" s="36">
        <v>246.24999999999997</v>
      </c>
      <c r="J346" s="36">
        <v>254.8</v>
      </c>
      <c r="K346" s="31">
        <v>237.7</v>
      </c>
      <c r="L346" s="31">
        <v>223.65</v>
      </c>
      <c r="M346" s="31">
        <v>24.363060000000001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252.35</v>
      </c>
      <c r="D347" s="36">
        <v>251.41666666666666</v>
      </c>
      <c r="E347" s="36">
        <v>248.58333333333331</v>
      </c>
      <c r="F347" s="36">
        <v>244.81666666666666</v>
      </c>
      <c r="G347" s="36">
        <v>241.98333333333332</v>
      </c>
      <c r="H347" s="36">
        <v>255.18333333333331</v>
      </c>
      <c r="I347" s="36">
        <v>258.01666666666665</v>
      </c>
      <c r="J347" s="36">
        <v>261.7833333333333</v>
      </c>
      <c r="K347" s="31">
        <v>254.25</v>
      </c>
      <c r="L347" s="31">
        <v>247.65</v>
      </c>
      <c r="M347" s="31">
        <v>221.45147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353.05</v>
      </c>
      <c r="D348" s="36">
        <v>350.9666666666667</v>
      </c>
      <c r="E348" s="36">
        <v>345.53333333333342</v>
      </c>
      <c r="F348" s="36">
        <v>338.01666666666671</v>
      </c>
      <c r="G348" s="36">
        <v>332.58333333333343</v>
      </c>
      <c r="H348" s="36">
        <v>358.48333333333341</v>
      </c>
      <c r="I348" s="36">
        <v>363.91666666666669</v>
      </c>
      <c r="J348" s="36">
        <v>371.43333333333339</v>
      </c>
      <c r="K348" s="31">
        <v>356.4</v>
      </c>
      <c r="L348" s="31">
        <v>343.45</v>
      </c>
      <c r="M348" s="31">
        <v>3.5143900000000001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1333.25</v>
      </c>
      <c r="D349" s="36">
        <v>1323.7</v>
      </c>
      <c r="E349" s="36">
        <v>1302.8000000000002</v>
      </c>
      <c r="F349" s="36">
        <v>1272.3500000000001</v>
      </c>
      <c r="G349" s="36">
        <v>1251.4500000000003</v>
      </c>
      <c r="H349" s="36">
        <v>1354.15</v>
      </c>
      <c r="I349" s="36">
        <v>1375.0500000000002</v>
      </c>
      <c r="J349" s="36">
        <v>1405.5</v>
      </c>
      <c r="K349" s="31">
        <v>1344.6</v>
      </c>
      <c r="L349" s="31">
        <v>1293.25</v>
      </c>
      <c r="M349" s="31">
        <v>14.962260000000001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201.8</v>
      </c>
      <c r="D350" s="36">
        <v>202.06666666666669</v>
      </c>
      <c r="E350" s="36">
        <v>200.73333333333338</v>
      </c>
      <c r="F350" s="36">
        <v>199.66666666666669</v>
      </c>
      <c r="G350" s="36">
        <v>198.33333333333337</v>
      </c>
      <c r="H350" s="36">
        <v>203.13333333333338</v>
      </c>
      <c r="I350" s="36">
        <v>204.4666666666667</v>
      </c>
      <c r="J350" s="36">
        <v>205.53333333333339</v>
      </c>
      <c r="K350" s="31">
        <v>203.4</v>
      </c>
      <c r="L350" s="31">
        <v>201</v>
      </c>
      <c r="M350" s="31">
        <v>186.29239999999999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322.8</v>
      </c>
      <c r="D351" s="36">
        <v>319.96666666666664</v>
      </c>
      <c r="E351" s="36">
        <v>315.98333333333329</v>
      </c>
      <c r="F351" s="36">
        <v>309.16666666666663</v>
      </c>
      <c r="G351" s="36">
        <v>305.18333333333328</v>
      </c>
      <c r="H351" s="36">
        <v>326.7833333333333</v>
      </c>
      <c r="I351" s="36">
        <v>330.76666666666665</v>
      </c>
      <c r="J351" s="36">
        <v>337.58333333333331</v>
      </c>
      <c r="K351" s="31">
        <v>323.95</v>
      </c>
      <c r="L351" s="31">
        <v>313.14999999999998</v>
      </c>
      <c r="M351" s="31">
        <v>19.115390000000001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1200.7</v>
      </c>
      <c r="D352" s="36">
        <v>1205.0333333333333</v>
      </c>
      <c r="E352" s="36">
        <v>1173.0666666666666</v>
      </c>
      <c r="F352" s="36">
        <v>1145.4333333333334</v>
      </c>
      <c r="G352" s="36">
        <v>1113.4666666666667</v>
      </c>
      <c r="H352" s="36">
        <v>1232.6666666666665</v>
      </c>
      <c r="I352" s="36">
        <v>1264.6333333333332</v>
      </c>
      <c r="J352" s="36">
        <v>1292.2666666666664</v>
      </c>
      <c r="K352" s="31">
        <v>1237</v>
      </c>
      <c r="L352" s="31">
        <v>1177.4000000000001</v>
      </c>
      <c r="M352" s="31">
        <v>12.722060000000001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905.35</v>
      </c>
      <c r="D353" s="36">
        <v>908.73333333333323</v>
      </c>
      <c r="E353" s="36">
        <v>894.61666666666645</v>
      </c>
      <c r="F353" s="36">
        <v>883.88333333333321</v>
      </c>
      <c r="G353" s="36">
        <v>869.76666666666642</v>
      </c>
      <c r="H353" s="36">
        <v>919.46666666666647</v>
      </c>
      <c r="I353" s="36">
        <v>933.58333333333326</v>
      </c>
      <c r="J353" s="36">
        <v>944.31666666666649</v>
      </c>
      <c r="K353" s="31">
        <v>922.85</v>
      </c>
      <c r="L353" s="31">
        <v>898</v>
      </c>
      <c r="M353" s="31">
        <v>27.988969999999998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4139.7</v>
      </c>
      <c r="D354" s="36">
        <v>4101.7</v>
      </c>
      <c r="E354" s="36">
        <v>4053.2</v>
      </c>
      <c r="F354" s="36">
        <v>3966.7</v>
      </c>
      <c r="G354" s="36">
        <v>3918.2</v>
      </c>
      <c r="H354" s="36">
        <v>4188.2</v>
      </c>
      <c r="I354" s="36">
        <v>4236.7</v>
      </c>
      <c r="J354" s="36">
        <v>4323.2</v>
      </c>
      <c r="K354" s="31">
        <v>4150.2</v>
      </c>
      <c r="L354" s="31">
        <v>4015.2</v>
      </c>
      <c r="M354" s="31">
        <v>0.81374000000000002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</v>
      </c>
      <c r="D355" s="36">
        <v>216.48333333333335</v>
      </c>
      <c r="E355" s="36">
        <v>215.01666666666671</v>
      </c>
      <c r="F355" s="36">
        <v>214.03333333333336</v>
      </c>
      <c r="G355" s="36">
        <v>212.56666666666672</v>
      </c>
      <c r="H355" s="36">
        <v>217.4666666666667</v>
      </c>
      <c r="I355" s="36">
        <v>218.93333333333334</v>
      </c>
      <c r="J355" s="36">
        <v>219.91666666666669</v>
      </c>
      <c r="K355" s="31">
        <v>217.95</v>
      </c>
      <c r="L355" s="31">
        <v>215.5</v>
      </c>
      <c r="M355" s="31">
        <v>1.4686900000000001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37442.400000000001</v>
      </c>
      <c r="D356" s="36">
        <v>37280.35</v>
      </c>
      <c r="E356" s="36">
        <v>37071.699999999997</v>
      </c>
      <c r="F356" s="36">
        <v>36701</v>
      </c>
      <c r="G356" s="36">
        <v>36492.35</v>
      </c>
      <c r="H356" s="36">
        <v>37651.049999999996</v>
      </c>
      <c r="I356" s="36">
        <v>37859.700000000004</v>
      </c>
      <c r="J356" s="36">
        <v>38230.399999999994</v>
      </c>
      <c r="K356" s="31">
        <v>37489</v>
      </c>
      <c r="L356" s="31">
        <v>36909.65</v>
      </c>
      <c r="M356" s="31">
        <v>0.15975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1430.55</v>
      </c>
      <c r="D357" s="36">
        <v>1437.5833333333333</v>
      </c>
      <c r="E357" s="36">
        <v>1418.9666666666665</v>
      </c>
      <c r="F357" s="36">
        <v>1407.3833333333332</v>
      </c>
      <c r="G357" s="36">
        <v>1388.7666666666664</v>
      </c>
      <c r="H357" s="36">
        <v>1449.1666666666665</v>
      </c>
      <c r="I357" s="36">
        <v>1467.7833333333333</v>
      </c>
      <c r="J357" s="36">
        <v>1479.3666666666666</v>
      </c>
      <c r="K357" s="31">
        <v>1456.2</v>
      </c>
      <c r="L357" s="31">
        <v>1426</v>
      </c>
      <c r="M357" s="31">
        <v>1.6521399999999999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783.9</v>
      </c>
      <c r="D358" s="36">
        <v>780.5333333333333</v>
      </c>
      <c r="E358" s="36">
        <v>763.36666666666656</v>
      </c>
      <c r="F358" s="36">
        <v>742.83333333333326</v>
      </c>
      <c r="G358" s="36">
        <v>725.66666666666652</v>
      </c>
      <c r="H358" s="36">
        <v>801.06666666666661</v>
      </c>
      <c r="I358" s="36">
        <v>818.23333333333335</v>
      </c>
      <c r="J358" s="36">
        <v>838.76666666666665</v>
      </c>
      <c r="K358" s="31">
        <v>797.7</v>
      </c>
      <c r="L358" s="31">
        <v>760</v>
      </c>
      <c r="M358" s="31">
        <v>17.172599999999999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222.25</v>
      </c>
      <c r="D359" s="36">
        <v>220.16666666666666</v>
      </c>
      <c r="E359" s="36">
        <v>216.58333333333331</v>
      </c>
      <c r="F359" s="36">
        <v>210.91666666666666</v>
      </c>
      <c r="G359" s="36">
        <v>207.33333333333331</v>
      </c>
      <c r="H359" s="36">
        <v>225.83333333333331</v>
      </c>
      <c r="I359" s="36">
        <v>229.41666666666663</v>
      </c>
      <c r="J359" s="36">
        <v>235.08333333333331</v>
      </c>
      <c r="K359" s="31">
        <v>223.75</v>
      </c>
      <c r="L359" s="31">
        <v>214.5</v>
      </c>
      <c r="M359" s="31">
        <v>65.619029999999995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6396.25</v>
      </c>
      <c r="D360" s="36">
        <v>6356.5166666666664</v>
      </c>
      <c r="E360" s="36">
        <v>6302.0333333333328</v>
      </c>
      <c r="F360" s="36">
        <v>6207.8166666666666</v>
      </c>
      <c r="G360" s="36">
        <v>6153.333333333333</v>
      </c>
      <c r="H360" s="36">
        <v>6450.7333333333327</v>
      </c>
      <c r="I360" s="36">
        <v>6505.2166666666662</v>
      </c>
      <c r="J360" s="36">
        <v>6599.4333333333325</v>
      </c>
      <c r="K360" s="31">
        <v>6411</v>
      </c>
      <c r="L360" s="31">
        <v>6262.3</v>
      </c>
      <c r="M360" s="31">
        <v>4.2367299999999997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197.45</v>
      </c>
      <c r="D361" s="36">
        <v>197.61666666666667</v>
      </c>
      <c r="E361" s="36">
        <v>196.73333333333335</v>
      </c>
      <c r="F361" s="36">
        <v>196.01666666666668</v>
      </c>
      <c r="G361" s="36">
        <v>195.13333333333335</v>
      </c>
      <c r="H361" s="36">
        <v>198.33333333333334</v>
      </c>
      <c r="I361" s="36">
        <v>199.21666666666667</v>
      </c>
      <c r="J361" s="36">
        <v>199.93333333333334</v>
      </c>
      <c r="K361" s="31">
        <v>198.5</v>
      </c>
      <c r="L361" s="31">
        <v>196.9</v>
      </c>
      <c r="M361" s="31">
        <v>91.687849999999997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3967.75</v>
      </c>
      <c r="D362" s="36">
        <v>3966.0333333333333</v>
      </c>
      <c r="E362" s="36">
        <v>3919.7166666666667</v>
      </c>
      <c r="F362" s="36">
        <v>3871.6833333333334</v>
      </c>
      <c r="G362" s="36">
        <v>3825.3666666666668</v>
      </c>
      <c r="H362" s="36">
        <v>4014.0666666666666</v>
      </c>
      <c r="I362" s="36">
        <v>4060.3833333333332</v>
      </c>
      <c r="J362" s="36">
        <v>4108.4166666666661</v>
      </c>
      <c r="K362" s="31">
        <v>4012.35</v>
      </c>
      <c r="L362" s="31">
        <v>3918</v>
      </c>
      <c r="M362" s="31">
        <v>0.20877999999999999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2216.4</v>
      </c>
      <c r="D363" s="36">
        <v>2227.8666666666663</v>
      </c>
      <c r="E363" s="36">
        <v>2190.7333333333327</v>
      </c>
      <c r="F363" s="36">
        <v>2165.0666666666662</v>
      </c>
      <c r="G363" s="36">
        <v>2127.9333333333325</v>
      </c>
      <c r="H363" s="36">
        <v>2253.5333333333328</v>
      </c>
      <c r="I363" s="36">
        <v>2290.666666666667</v>
      </c>
      <c r="J363" s="36">
        <v>2316.333333333333</v>
      </c>
      <c r="K363" s="31">
        <v>2265</v>
      </c>
      <c r="L363" s="31">
        <v>2202.1999999999998</v>
      </c>
      <c r="M363" s="31">
        <v>5.38964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3681.8</v>
      </c>
      <c r="D364" s="36">
        <v>3692.2666666666664</v>
      </c>
      <c r="E364" s="36">
        <v>3659.5333333333328</v>
      </c>
      <c r="F364" s="36">
        <v>3637.2666666666664</v>
      </c>
      <c r="G364" s="36">
        <v>3604.5333333333328</v>
      </c>
      <c r="H364" s="36">
        <v>3714.5333333333328</v>
      </c>
      <c r="I364" s="36">
        <v>3747.2666666666664</v>
      </c>
      <c r="J364" s="36">
        <v>3769.5333333333328</v>
      </c>
      <c r="K364" s="31">
        <v>3725</v>
      </c>
      <c r="L364" s="31">
        <v>3670</v>
      </c>
      <c r="M364" s="31">
        <v>2.4914700000000001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2459.1</v>
      </c>
      <c r="D365" s="36">
        <v>2457.1</v>
      </c>
      <c r="E365" s="36">
        <v>2448.0499999999997</v>
      </c>
      <c r="F365" s="36">
        <v>2437</v>
      </c>
      <c r="G365" s="36">
        <v>2427.9499999999998</v>
      </c>
      <c r="H365" s="36">
        <v>2468.1499999999996</v>
      </c>
      <c r="I365" s="36">
        <v>2477.1999999999998</v>
      </c>
      <c r="J365" s="36">
        <v>2488.2499999999995</v>
      </c>
      <c r="K365" s="31">
        <v>2466.15</v>
      </c>
      <c r="L365" s="31">
        <v>2446.0500000000002</v>
      </c>
      <c r="M365" s="31">
        <v>1.75004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966.4</v>
      </c>
      <c r="D366" s="36">
        <v>967.18333333333339</v>
      </c>
      <c r="E366" s="36">
        <v>958.71666666666681</v>
      </c>
      <c r="F366" s="36">
        <v>951.03333333333342</v>
      </c>
      <c r="G366" s="36">
        <v>942.56666666666683</v>
      </c>
      <c r="H366" s="36">
        <v>974.86666666666679</v>
      </c>
      <c r="I366" s="36">
        <v>983.33333333333348</v>
      </c>
      <c r="J366" s="36">
        <v>991.01666666666677</v>
      </c>
      <c r="K366" s="31">
        <v>975.65</v>
      </c>
      <c r="L366" s="31">
        <v>959.5</v>
      </c>
      <c r="M366" s="31">
        <v>6.0095400000000003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116.85</v>
      </c>
      <c r="D367" s="36">
        <v>117.76666666666667</v>
      </c>
      <c r="E367" s="36">
        <v>115.13333333333333</v>
      </c>
      <c r="F367" s="36">
        <v>113.41666666666666</v>
      </c>
      <c r="G367" s="36">
        <v>110.78333333333332</v>
      </c>
      <c r="H367" s="36">
        <v>119.48333333333333</v>
      </c>
      <c r="I367" s="36">
        <v>122.11666666666669</v>
      </c>
      <c r="J367" s="36">
        <v>123.83333333333334</v>
      </c>
      <c r="K367" s="31">
        <v>120.4</v>
      </c>
      <c r="L367" s="31">
        <v>116.05</v>
      </c>
      <c r="M367" s="31">
        <v>47.578119999999998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776.1</v>
      </c>
      <c r="D368" s="36">
        <v>782.43333333333339</v>
      </c>
      <c r="E368" s="36">
        <v>764.86666666666679</v>
      </c>
      <c r="F368" s="36">
        <v>753.63333333333344</v>
      </c>
      <c r="G368" s="36">
        <v>736.06666666666683</v>
      </c>
      <c r="H368" s="36">
        <v>793.66666666666674</v>
      </c>
      <c r="I368" s="36">
        <v>811.23333333333335</v>
      </c>
      <c r="J368" s="36">
        <v>822.4666666666667</v>
      </c>
      <c r="K368" s="31">
        <v>800</v>
      </c>
      <c r="L368" s="31">
        <v>771.2</v>
      </c>
      <c r="M368" s="31">
        <v>3.16743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316.10000000000002</v>
      </c>
      <c r="D369" s="36">
        <v>317.06666666666666</v>
      </c>
      <c r="E369" s="36">
        <v>314.13333333333333</v>
      </c>
      <c r="F369" s="36">
        <v>312.16666666666669</v>
      </c>
      <c r="G369" s="36">
        <v>309.23333333333335</v>
      </c>
      <c r="H369" s="36">
        <v>319.0333333333333</v>
      </c>
      <c r="I369" s="36">
        <v>321.96666666666658</v>
      </c>
      <c r="J369" s="36">
        <v>323.93333333333328</v>
      </c>
      <c r="K369" s="31">
        <v>320</v>
      </c>
      <c r="L369" s="31">
        <v>315.10000000000002</v>
      </c>
      <c r="M369" s="31">
        <v>3.5678399999999999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1518.4</v>
      </c>
      <c r="D370" s="36">
        <v>1499.8</v>
      </c>
      <c r="E370" s="36">
        <v>1471.6</v>
      </c>
      <c r="F370" s="36">
        <v>1424.8</v>
      </c>
      <c r="G370" s="36">
        <v>1396.6</v>
      </c>
      <c r="H370" s="36">
        <v>1546.6</v>
      </c>
      <c r="I370" s="36">
        <v>1574.8000000000002</v>
      </c>
      <c r="J370" s="36">
        <v>1621.6</v>
      </c>
      <c r="K370" s="31">
        <v>1528</v>
      </c>
      <c r="L370" s="31">
        <v>1453</v>
      </c>
      <c r="M370" s="31">
        <v>1.1345799999999999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5268.95</v>
      </c>
      <c r="D371" s="36">
        <v>5221.6000000000004</v>
      </c>
      <c r="E371" s="36">
        <v>5160.9500000000007</v>
      </c>
      <c r="F371" s="36">
        <v>5052.9500000000007</v>
      </c>
      <c r="G371" s="36">
        <v>4992.3000000000011</v>
      </c>
      <c r="H371" s="36">
        <v>5329.6</v>
      </c>
      <c r="I371" s="36">
        <v>5390.25</v>
      </c>
      <c r="J371" s="36">
        <v>5498.25</v>
      </c>
      <c r="K371" s="31">
        <v>5282.25</v>
      </c>
      <c r="L371" s="31">
        <v>5113.6000000000004</v>
      </c>
      <c r="M371" s="31">
        <v>5.2861500000000001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1048.4000000000001</v>
      </c>
      <c r="D372" s="36">
        <v>1049.7666666666667</v>
      </c>
      <c r="E372" s="36">
        <v>1038.6333333333332</v>
      </c>
      <c r="F372" s="36">
        <v>1028.8666666666666</v>
      </c>
      <c r="G372" s="36">
        <v>1017.7333333333331</v>
      </c>
      <c r="H372" s="36">
        <v>1059.5333333333333</v>
      </c>
      <c r="I372" s="36">
        <v>1070.666666666667</v>
      </c>
      <c r="J372" s="36">
        <v>1080.4333333333334</v>
      </c>
      <c r="K372" s="31">
        <v>1060.9000000000001</v>
      </c>
      <c r="L372" s="31">
        <v>1040</v>
      </c>
      <c r="M372" s="31">
        <v>0.43130000000000002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383.55</v>
      </c>
      <c r="D373" s="36">
        <v>386.41666666666669</v>
      </c>
      <c r="E373" s="36">
        <v>379.13333333333338</v>
      </c>
      <c r="F373" s="36">
        <v>374.7166666666667</v>
      </c>
      <c r="G373" s="36">
        <v>367.43333333333339</v>
      </c>
      <c r="H373" s="36">
        <v>390.83333333333337</v>
      </c>
      <c r="I373" s="36">
        <v>398.11666666666667</v>
      </c>
      <c r="J373" s="36">
        <v>402.53333333333336</v>
      </c>
      <c r="K373" s="31">
        <v>393.7</v>
      </c>
      <c r="L373" s="31">
        <v>382</v>
      </c>
      <c r="M373" s="31">
        <v>26.15663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310.3</v>
      </c>
      <c r="D374" s="36">
        <v>310.68333333333334</v>
      </c>
      <c r="E374" s="36">
        <v>305.61666666666667</v>
      </c>
      <c r="F374" s="36">
        <v>300.93333333333334</v>
      </c>
      <c r="G374" s="36">
        <v>295.86666666666667</v>
      </c>
      <c r="H374" s="36">
        <v>315.36666666666667</v>
      </c>
      <c r="I374" s="36">
        <v>320.43333333333339</v>
      </c>
      <c r="J374" s="36">
        <v>325.11666666666667</v>
      </c>
      <c r="K374" s="31">
        <v>315.75</v>
      </c>
      <c r="L374" s="31">
        <v>306</v>
      </c>
      <c r="M374" s="31">
        <v>165.93002999999999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207.2</v>
      </c>
      <c r="D375" s="36">
        <v>207.25</v>
      </c>
      <c r="E375" s="36">
        <v>205.65</v>
      </c>
      <c r="F375" s="36">
        <v>204.1</v>
      </c>
      <c r="G375" s="36">
        <v>202.5</v>
      </c>
      <c r="H375" s="36">
        <v>208.8</v>
      </c>
      <c r="I375" s="36">
        <v>210.40000000000003</v>
      </c>
      <c r="J375" s="36">
        <v>211.95000000000002</v>
      </c>
      <c r="K375" s="31">
        <v>208.85</v>
      </c>
      <c r="L375" s="31">
        <v>205.7</v>
      </c>
      <c r="M375" s="31">
        <v>275.33260000000001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564.6</v>
      </c>
      <c r="D376" s="36">
        <v>567.13333333333333</v>
      </c>
      <c r="E376" s="36">
        <v>559.4666666666667</v>
      </c>
      <c r="F376" s="36">
        <v>554.33333333333337</v>
      </c>
      <c r="G376" s="36">
        <v>546.66666666666674</v>
      </c>
      <c r="H376" s="36">
        <v>572.26666666666665</v>
      </c>
      <c r="I376" s="36">
        <v>579.93333333333339</v>
      </c>
      <c r="J376" s="36">
        <v>585.06666666666661</v>
      </c>
      <c r="K376" s="31">
        <v>574.79999999999995</v>
      </c>
      <c r="L376" s="31">
        <v>562</v>
      </c>
      <c r="M376" s="31">
        <v>3.9771899999999998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912.2</v>
      </c>
      <c r="D377" s="36">
        <v>903.38333333333321</v>
      </c>
      <c r="E377" s="36">
        <v>881.86666666666645</v>
      </c>
      <c r="F377" s="36">
        <v>851.53333333333319</v>
      </c>
      <c r="G377" s="36">
        <v>830.01666666666642</v>
      </c>
      <c r="H377" s="36">
        <v>933.71666666666647</v>
      </c>
      <c r="I377" s="36">
        <v>955.23333333333335</v>
      </c>
      <c r="J377" s="36">
        <v>985.56666666666649</v>
      </c>
      <c r="K377" s="31">
        <v>924.9</v>
      </c>
      <c r="L377" s="31">
        <v>873.05</v>
      </c>
      <c r="M377" s="31">
        <v>11.014860000000001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688.85</v>
      </c>
      <c r="D378" s="36">
        <v>692.93333333333339</v>
      </c>
      <c r="E378" s="36">
        <v>682.01666666666677</v>
      </c>
      <c r="F378" s="36">
        <v>675.18333333333339</v>
      </c>
      <c r="G378" s="36">
        <v>664.26666666666677</v>
      </c>
      <c r="H378" s="36">
        <v>699.76666666666677</v>
      </c>
      <c r="I378" s="36">
        <v>710.68333333333328</v>
      </c>
      <c r="J378" s="36">
        <v>717.51666666666677</v>
      </c>
      <c r="K378" s="31">
        <v>703.85</v>
      </c>
      <c r="L378" s="31">
        <v>686.1</v>
      </c>
      <c r="M378" s="31">
        <v>1.7542199999999999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155.75</v>
      </c>
      <c r="D379" s="36">
        <v>155.91666666666666</v>
      </c>
      <c r="E379" s="36">
        <v>150.83333333333331</v>
      </c>
      <c r="F379" s="36">
        <v>145.91666666666666</v>
      </c>
      <c r="G379" s="36">
        <v>140.83333333333331</v>
      </c>
      <c r="H379" s="36">
        <v>160.83333333333331</v>
      </c>
      <c r="I379" s="36">
        <v>165.91666666666663</v>
      </c>
      <c r="J379" s="36">
        <v>170.83333333333331</v>
      </c>
      <c r="K379" s="31">
        <v>161</v>
      </c>
      <c r="L379" s="31">
        <v>151</v>
      </c>
      <c r="M379" s="31">
        <v>5.6891699999999998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18147.650000000001</v>
      </c>
      <c r="D380" s="36">
        <v>18240.216666666667</v>
      </c>
      <c r="E380" s="36">
        <v>17982.433333333334</v>
      </c>
      <c r="F380" s="36">
        <v>17817.216666666667</v>
      </c>
      <c r="G380" s="36">
        <v>17559.433333333334</v>
      </c>
      <c r="H380" s="36">
        <v>18405.433333333334</v>
      </c>
      <c r="I380" s="36">
        <v>18663.216666666667</v>
      </c>
      <c r="J380" s="36">
        <v>18828.433333333334</v>
      </c>
      <c r="K380" s="31">
        <v>18498</v>
      </c>
      <c r="L380" s="31">
        <v>18075</v>
      </c>
      <c r="M380" s="31">
        <v>4.8860000000000001E-2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79.599999999999994</v>
      </c>
      <c r="D381" s="36">
        <v>79.666666666666657</v>
      </c>
      <c r="E381" s="36">
        <v>79.033333333333317</v>
      </c>
      <c r="F381" s="36">
        <v>78.466666666666654</v>
      </c>
      <c r="G381" s="36">
        <v>77.833333333333314</v>
      </c>
      <c r="H381" s="36">
        <v>80.23333333333332</v>
      </c>
      <c r="I381" s="36">
        <v>80.866666666666646</v>
      </c>
      <c r="J381" s="36">
        <v>81.433333333333323</v>
      </c>
      <c r="K381" s="31">
        <v>80.3</v>
      </c>
      <c r="L381" s="31">
        <v>79.099999999999994</v>
      </c>
      <c r="M381" s="31">
        <v>366.49274000000003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1660.8</v>
      </c>
      <c r="D382" s="36">
        <v>1656.0666666666666</v>
      </c>
      <c r="E382" s="36">
        <v>1644.7333333333331</v>
      </c>
      <c r="F382" s="36">
        <v>1628.6666666666665</v>
      </c>
      <c r="G382" s="36">
        <v>1617.333333333333</v>
      </c>
      <c r="H382" s="36">
        <v>1672.1333333333332</v>
      </c>
      <c r="I382" s="36">
        <v>1683.4666666666667</v>
      </c>
      <c r="J382" s="36">
        <v>1699.5333333333333</v>
      </c>
      <c r="K382" s="31">
        <v>1667.4</v>
      </c>
      <c r="L382" s="31">
        <v>1640</v>
      </c>
      <c r="M382" s="31">
        <v>3.78668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498.05</v>
      </c>
      <c r="D383" s="36">
        <v>502.68333333333334</v>
      </c>
      <c r="E383" s="36">
        <v>490.36666666666667</v>
      </c>
      <c r="F383" s="36">
        <v>482.68333333333334</v>
      </c>
      <c r="G383" s="36">
        <v>470.36666666666667</v>
      </c>
      <c r="H383" s="36">
        <v>510.36666666666667</v>
      </c>
      <c r="I383" s="36">
        <v>522.68333333333339</v>
      </c>
      <c r="J383" s="36">
        <v>530.36666666666667</v>
      </c>
      <c r="K383" s="31">
        <v>515</v>
      </c>
      <c r="L383" s="31">
        <v>495</v>
      </c>
      <c r="M383" s="31">
        <v>6.5579499999999999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1433.8</v>
      </c>
      <c r="D384" s="36">
        <v>1427.7166666666665</v>
      </c>
      <c r="E384" s="36">
        <v>1396.083333333333</v>
      </c>
      <c r="F384" s="36">
        <v>1358.3666666666666</v>
      </c>
      <c r="G384" s="36">
        <v>1326.7333333333331</v>
      </c>
      <c r="H384" s="36">
        <v>1465.4333333333329</v>
      </c>
      <c r="I384" s="36">
        <v>1497.0666666666666</v>
      </c>
      <c r="J384" s="36">
        <v>1534.7833333333328</v>
      </c>
      <c r="K384" s="31">
        <v>1459.35</v>
      </c>
      <c r="L384" s="31">
        <v>1390</v>
      </c>
      <c r="M384" s="31">
        <v>3.1927699999999999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158.44999999999999</v>
      </c>
      <c r="D385" s="36">
        <v>159.1</v>
      </c>
      <c r="E385" s="36">
        <v>157.5</v>
      </c>
      <c r="F385" s="36">
        <v>156.55000000000001</v>
      </c>
      <c r="G385" s="36">
        <v>154.95000000000002</v>
      </c>
      <c r="H385" s="36">
        <v>160.04999999999998</v>
      </c>
      <c r="I385" s="36">
        <v>161.64999999999995</v>
      </c>
      <c r="J385" s="36">
        <v>162.59999999999997</v>
      </c>
      <c r="K385" s="31">
        <v>160.69999999999999</v>
      </c>
      <c r="L385" s="31">
        <v>158.15</v>
      </c>
      <c r="M385" s="31">
        <v>57.670810000000003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144.05000000000001</v>
      </c>
      <c r="D386" s="36">
        <v>144.13333333333333</v>
      </c>
      <c r="E386" s="36">
        <v>143.16666666666666</v>
      </c>
      <c r="F386" s="36">
        <v>142.28333333333333</v>
      </c>
      <c r="G386" s="36">
        <v>141.31666666666666</v>
      </c>
      <c r="H386" s="36">
        <v>145.01666666666665</v>
      </c>
      <c r="I386" s="36">
        <v>145.98333333333335</v>
      </c>
      <c r="J386" s="36">
        <v>146.86666666666665</v>
      </c>
      <c r="K386" s="31">
        <v>145.1</v>
      </c>
      <c r="L386" s="31">
        <v>143.25</v>
      </c>
      <c r="M386" s="31">
        <v>10.634969999999999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1054.8</v>
      </c>
      <c r="D387" s="36">
        <v>1054.1333333333334</v>
      </c>
      <c r="E387" s="36">
        <v>1021.2666666666669</v>
      </c>
      <c r="F387" s="36">
        <v>987.73333333333346</v>
      </c>
      <c r="G387" s="36">
        <v>954.8666666666669</v>
      </c>
      <c r="H387" s="36">
        <v>1087.666666666667</v>
      </c>
      <c r="I387" s="36">
        <v>1120.5333333333333</v>
      </c>
      <c r="J387" s="36">
        <v>1154.0666666666668</v>
      </c>
      <c r="K387" s="31">
        <v>1087</v>
      </c>
      <c r="L387" s="31">
        <v>1020.6</v>
      </c>
      <c r="M387" s="31">
        <v>3.7417600000000002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392.65</v>
      </c>
      <c r="D388" s="36">
        <v>397.55</v>
      </c>
      <c r="E388" s="36">
        <v>386.1</v>
      </c>
      <c r="F388" s="36">
        <v>379.55</v>
      </c>
      <c r="G388" s="36">
        <v>368.1</v>
      </c>
      <c r="H388" s="36">
        <v>404.1</v>
      </c>
      <c r="I388" s="36">
        <v>415.54999999999995</v>
      </c>
      <c r="J388" s="36">
        <v>422.1</v>
      </c>
      <c r="K388" s="31">
        <v>409</v>
      </c>
      <c r="L388" s="31">
        <v>391</v>
      </c>
      <c r="M388" s="31">
        <v>25.34104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213.8</v>
      </c>
      <c r="D389" s="36">
        <v>213.75</v>
      </c>
      <c r="E389" s="36">
        <v>212.05</v>
      </c>
      <c r="F389" s="36">
        <v>210.3</v>
      </c>
      <c r="G389" s="36">
        <v>208.60000000000002</v>
      </c>
      <c r="H389" s="36">
        <v>215.5</v>
      </c>
      <c r="I389" s="36">
        <v>217.2</v>
      </c>
      <c r="J389" s="36">
        <v>218.95</v>
      </c>
      <c r="K389" s="31">
        <v>215.45</v>
      </c>
      <c r="L389" s="31">
        <v>212</v>
      </c>
      <c r="M389" s="31">
        <v>5.6471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125.35</v>
      </c>
      <c r="D390" s="36">
        <v>125.75</v>
      </c>
      <c r="E390" s="36">
        <v>124.5</v>
      </c>
      <c r="F390" s="36">
        <v>123.65</v>
      </c>
      <c r="G390" s="36">
        <v>122.4</v>
      </c>
      <c r="H390" s="36">
        <v>126.6</v>
      </c>
      <c r="I390" s="36">
        <v>127.85</v>
      </c>
      <c r="J390" s="36">
        <v>128.69999999999999</v>
      </c>
      <c r="K390" s="31">
        <v>127</v>
      </c>
      <c r="L390" s="31">
        <v>124.9</v>
      </c>
      <c r="M390" s="31">
        <v>20.432369999999999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3443.8</v>
      </c>
      <c r="D391" s="36">
        <v>3439.9333333333329</v>
      </c>
      <c r="E391" s="36">
        <v>3373.9166666666661</v>
      </c>
      <c r="F391" s="36">
        <v>3304.0333333333333</v>
      </c>
      <c r="G391" s="36">
        <v>3238.0166666666664</v>
      </c>
      <c r="H391" s="36">
        <v>3509.8166666666657</v>
      </c>
      <c r="I391" s="36">
        <v>3575.833333333333</v>
      </c>
      <c r="J391" s="36">
        <v>3645.7166666666653</v>
      </c>
      <c r="K391" s="31">
        <v>3505.95</v>
      </c>
      <c r="L391" s="31">
        <v>3370.05</v>
      </c>
      <c r="M391" s="31">
        <v>0.37939000000000001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61.95</v>
      </c>
      <c r="D392" s="36">
        <v>62.433333333333337</v>
      </c>
      <c r="E392" s="36">
        <v>60.816666666666677</v>
      </c>
      <c r="F392" s="36">
        <v>59.683333333333337</v>
      </c>
      <c r="G392" s="36">
        <v>58.066666666666677</v>
      </c>
      <c r="H392" s="36">
        <v>63.566666666666677</v>
      </c>
      <c r="I392" s="36">
        <v>65.183333333333337</v>
      </c>
      <c r="J392" s="36">
        <v>66.316666666666677</v>
      </c>
      <c r="K392" s="31">
        <v>64.05</v>
      </c>
      <c r="L392" s="31">
        <v>61.3</v>
      </c>
      <c r="M392" s="31">
        <v>57.596339999999998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1802.6</v>
      </c>
      <c r="D393" s="36">
        <v>1813.6166666666668</v>
      </c>
      <c r="E393" s="36">
        <v>1789.0333333333335</v>
      </c>
      <c r="F393" s="36">
        <v>1775.4666666666667</v>
      </c>
      <c r="G393" s="36">
        <v>1750.8833333333334</v>
      </c>
      <c r="H393" s="36">
        <v>1827.1833333333336</v>
      </c>
      <c r="I393" s="36">
        <v>1851.7666666666667</v>
      </c>
      <c r="J393" s="36">
        <v>1865.3333333333337</v>
      </c>
      <c r="K393" s="31">
        <v>1838.2</v>
      </c>
      <c r="L393" s="31">
        <v>1800.05</v>
      </c>
      <c r="M393" s="31">
        <v>1.7913300000000001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254.55</v>
      </c>
      <c r="D394" s="36">
        <v>254.5333333333333</v>
      </c>
      <c r="E394" s="36">
        <v>251.31666666666661</v>
      </c>
      <c r="F394" s="36">
        <v>248.08333333333331</v>
      </c>
      <c r="G394" s="36">
        <v>244.86666666666662</v>
      </c>
      <c r="H394" s="36">
        <v>257.76666666666659</v>
      </c>
      <c r="I394" s="36">
        <v>260.98333333333329</v>
      </c>
      <c r="J394" s="36">
        <v>264.21666666666658</v>
      </c>
      <c r="K394" s="31">
        <v>257.75</v>
      </c>
      <c r="L394" s="31">
        <v>251.3</v>
      </c>
      <c r="M394" s="31">
        <v>77.268540000000002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330.35</v>
      </c>
      <c r="D395" s="36">
        <v>331.81666666666666</v>
      </c>
      <c r="E395" s="36">
        <v>327.2833333333333</v>
      </c>
      <c r="F395" s="36">
        <v>324.21666666666664</v>
      </c>
      <c r="G395" s="36">
        <v>319.68333333333328</v>
      </c>
      <c r="H395" s="36">
        <v>334.88333333333333</v>
      </c>
      <c r="I395" s="36">
        <v>339.41666666666674</v>
      </c>
      <c r="J395" s="36">
        <v>342.48333333333335</v>
      </c>
      <c r="K395" s="31">
        <v>336.35</v>
      </c>
      <c r="L395" s="31">
        <v>328.75</v>
      </c>
      <c r="M395" s="31">
        <v>71.274169999999998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155.69999999999999</v>
      </c>
      <c r="D396" s="36">
        <v>155.65</v>
      </c>
      <c r="E396" s="36">
        <v>154.15</v>
      </c>
      <c r="F396" s="36">
        <v>152.6</v>
      </c>
      <c r="G396" s="36">
        <v>151.1</v>
      </c>
      <c r="H396" s="36">
        <v>157.20000000000002</v>
      </c>
      <c r="I396" s="36">
        <v>158.70000000000002</v>
      </c>
      <c r="J396" s="36">
        <v>160.25000000000003</v>
      </c>
      <c r="K396" s="31">
        <v>157.15</v>
      </c>
      <c r="L396" s="31">
        <v>154.1</v>
      </c>
      <c r="M396" s="31">
        <v>11.36595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899.8</v>
      </c>
      <c r="D397" s="36">
        <v>901.88333333333333</v>
      </c>
      <c r="E397" s="36">
        <v>896.91666666666663</v>
      </c>
      <c r="F397" s="36">
        <v>894.0333333333333</v>
      </c>
      <c r="G397" s="36">
        <v>889.06666666666661</v>
      </c>
      <c r="H397" s="36">
        <v>904.76666666666665</v>
      </c>
      <c r="I397" s="36">
        <v>909.73333333333335</v>
      </c>
      <c r="J397" s="36">
        <v>912.61666666666667</v>
      </c>
      <c r="K397" s="31">
        <v>906.85</v>
      </c>
      <c r="L397" s="31">
        <v>899</v>
      </c>
      <c r="M397" s="31">
        <v>0.50885999999999998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2360.6999999999998</v>
      </c>
      <c r="D398" s="36">
        <v>2360.6</v>
      </c>
      <c r="E398" s="36">
        <v>2347.0499999999997</v>
      </c>
      <c r="F398" s="36">
        <v>2333.3999999999996</v>
      </c>
      <c r="G398" s="36">
        <v>2319.8499999999995</v>
      </c>
      <c r="H398" s="36">
        <v>2374.25</v>
      </c>
      <c r="I398" s="36">
        <v>2387.8000000000002</v>
      </c>
      <c r="J398" s="36">
        <v>2401.4500000000003</v>
      </c>
      <c r="K398" s="31">
        <v>2374.15</v>
      </c>
      <c r="L398" s="31">
        <v>2346.9499999999998</v>
      </c>
      <c r="M398" s="31">
        <v>65.674549999999996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117.15</v>
      </c>
      <c r="D399" s="36">
        <v>117.35000000000001</v>
      </c>
      <c r="E399" s="36">
        <v>116.10000000000002</v>
      </c>
      <c r="F399" s="36">
        <v>115.05000000000001</v>
      </c>
      <c r="G399" s="36">
        <v>113.80000000000003</v>
      </c>
      <c r="H399" s="36">
        <v>118.40000000000002</v>
      </c>
      <c r="I399" s="36">
        <v>119.64999999999999</v>
      </c>
      <c r="J399" s="36">
        <v>120.70000000000002</v>
      </c>
      <c r="K399" s="31">
        <v>118.6</v>
      </c>
      <c r="L399" s="31">
        <v>116.3</v>
      </c>
      <c r="M399" s="31">
        <v>12.85272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685.5</v>
      </c>
      <c r="D400" s="36">
        <v>687.43333333333339</v>
      </c>
      <c r="E400" s="36">
        <v>679.11666666666679</v>
      </c>
      <c r="F400" s="36">
        <v>672.73333333333335</v>
      </c>
      <c r="G400" s="36">
        <v>664.41666666666674</v>
      </c>
      <c r="H400" s="36">
        <v>693.81666666666683</v>
      </c>
      <c r="I400" s="36">
        <v>702.13333333333344</v>
      </c>
      <c r="J400" s="36">
        <v>708.51666666666688</v>
      </c>
      <c r="K400" s="31">
        <v>695.75</v>
      </c>
      <c r="L400" s="31">
        <v>681.05</v>
      </c>
      <c r="M400" s="31">
        <v>1.38391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449.75</v>
      </c>
      <c r="D401" s="36">
        <v>450.2166666666667</v>
      </c>
      <c r="E401" s="36">
        <v>446.03333333333342</v>
      </c>
      <c r="F401" s="36">
        <v>442.31666666666672</v>
      </c>
      <c r="G401" s="36">
        <v>438.13333333333344</v>
      </c>
      <c r="H401" s="36">
        <v>453.93333333333339</v>
      </c>
      <c r="I401" s="36">
        <v>458.11666666666667</v>
      </c>
      <c r="J401" s="36">
        <v>461.83333333333337</v>
      </c>
      <c r="K401" s="31">
        <v>454.4</v>
      </c>
      <c r="L401" s="31">
        <v>446.5</v>
      </c>
      <c r="M401" s="31">
        <v>3.9154100000000001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728.65</v>
      </c>
      <c r="D402" s="36">
        <v>731.5</v>
      </c>
      <c r="E402" s="36">
        <v>724.35</v>
      </c>
      <c r="F402" s="36">
        <v>720.05000000000007</v>
      </c>
      <c r="G402" s="36">
        <v>712.90000000000009</v>
      </c>
      <c r="H402" s="36">
        <v>735.8</v>
      </c>
      <c r="I402" s="36">
        <v>742.95</v>
      </c>
      <c r="J402" s="36">
        <v>747.24999999999989</v>
      </c>
      <c r="K402" s="31">
        <v>738.65</v>
      </c>
      <c r="L402" s="31">
        <v>727.2</v>
      </c>
      <c r="M402" s="31">
        <v>0.43537999999999999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1558.05</v>
      </c>
      <c r="D403" s="36">
        <v>1559.2</v>
      </c>
      <c r="E403" s="36">
        <v>1549.5</v>
      </c>
      <c r="F403" s="36">
        <v>1540.95</v>
      </c>
      <c r="G403" s="36">
        <v>1531.25</v>
      </c>
      <c r="H403" s="36">
        <v>1567.75</v>
      </c>
      <c r="I403" s="36">
        <v>1577.4500000000003</v>
      </c>
      <c r="J403" s="36">
        <v>1586</v>
      </c>
      <c r="K403" s="31">
        <v>1568.9</v>
      </c>
      <c r="L403" s="31">
        <v>1550.65</v>
      </c>
      <c r="M403" s="31">
        <v>0.91195000000000004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91.1</v>
      </c>
      <c r="D404" s="36">
        <v>90.899999999999991</v>
      </c>
      <c r="E404" s="36">
        <v>90.299999999999983</v>
      </c>
      <c r="F404" s="36">
        <v>89.499999999999986</v>
      </c>
      <c r="G404" s="36">
        <v>88.899999999999977</v>
      </c>
      <c r="H404" s="36">
        <v>91.699999999999989</v>
      </c>
      <c r="I404" s="36">
        <v>92.299999999999983</v>
      </c>
      <c r="J404" s="36">
        <v>93.1</v>
      </c>
      <c r="K404" s="31">
        <v>91.5</v>
      </c>
      <c r="L404" s="31">
        <v>90.1</v>
      </c>
      <c r="M404" s="31">
        <v>72.947580000000002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7706.7</v>
      </c>
      <c r="D405" s="36">
        <v>7739.5666666666666</v>
      </c>
      <c r="E405" s="36">
        <v>7664.1833333333334</v>
      </c>
      <c r="F405" s="36">
        <v>7621.666666666667</v>
      </c>
      <c r="G405" s="36">
        <v>7546.2833333333338</v>
      </c>
      <c r="H405" s="36">
        <v>7782.083333333333</v>
      </c>
      <c r="I405" s="36">
        <v>7857.4666666666662</v>
      </c>
      <c r="J405" s="36">
        <v>7899.9833333333327</v>
      </c>
      <c r="K405" s="31">
        <v>7814.95</v>
      </c>
      <c r="L405" s="31">
        <v>7697.05</v>
      </c>
      <c r="M405" s="31">
        <v>0.11591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1367.4</v>
      </c>
      <c r="D406" s="36">
        <v>1377.6499999999999</v>
      </c>
      <c r="E406" s="36">
        <v>1346.2999999999997</v>
      </c>
      <c r="F406" s="36">
        <v>1325.1999999999998</v>
      </c>
      <c r="G406" s="36">
        <v>1293.8499999999997</v>
      </c>
      <c r="H406" s="36">
        <v>1398.7499999999998</v>
      </c>
      <c r="I406" s="36">
        <v>1430.0999999999997</v>
      </c>
      <c r="J406" s="36">
        <v>1451.1999999999998</v>
      </c>
      <c r="K406" s="31">
        <v>1409</v>
      </c>
      <c r="L406" s="31">
        <v>1356.55</v>
      </c>
      <c r="M406" s="31">
        <v>1.14212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772.55</v>
      </c>
      <c r="D407" s="36">
        <v>770.31666666666661</v>
      </c>
      <c r="E407" s="36">
        <v>764.88333333333321</v>
      </c>
      <c r="F407" s="36">
        <v>757.21666666666658</v>
      </c>
      <c r="G407" s="36">
        <v>751.78333333333319</v>
      </c>
      <c r="H407" s="36">
        <v>777.98333333333323</v>
      </c>
      <c r="I407" s="36">
        <v>783.41666666666663</v>
      </c>
      <c r="J407" s="36">
        <v>791.08333333333326</v>
      </c>
      <c r="K407" s="31">
        <v>775.75</v>
      </c>
      <c r="L407" s="31">
        <v>762.65</v>
      </c>
      <c r="M407" s="31">
        <v>11.38172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1359.95</v>
      </c>
      <c r="D408" s="36">
        <v>1357.7</v>
      </c>
      <c r="E408" s="36">
        <v>1350.3000000000002</v>
      </c>
      <c r="F408" s="36">
        <v>1340.65</v>
      </c>
      <c r="G408" s="36">
        <v>1333.2500000000002</v>
      </c>
      <c r="H408" s="36">
        <v>1367.3500000000001</v>
      </c>
      <c r="I408" s="36">
        <v>1374.7500000000002</v>
      </c>
      <c r="J408" s="36">
        <v>1384.4</v>
      </c>
      <c r="K408" s="31">
        <v>1365.1</v>
      </c>
      <c r="L408" s="31">
        <v>1348.05</v>
      </c>
      <c r="M408" s="31">
        <v>5.7724900000000003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2747.25</v>
      </c>
      <c r="D409" s="36">
        <v>2757.4</v>
      </c>
      <c r="E409" s="36">
        <v>2729.8</v>
      </c>
      <c r="F409" s="36">
        <v>2712.35</v>
      </c>
      <c r="G409" s="36">
        <v>2684.75</v>
      </c>
      <c r="H409" s="36">
        <v>2774.8500000000004</v>
      </c>
      <c r="I409" s="36">
        <v>2802.45</v>
      </c>
      <c r="J409" s="36">
        <v>2819.9000000000005</v>
      </c>
      <c r="K409" s="31">
        <v>2785</v>
      </c>
      <c r="L409" s="31">
        <v>2739.95</v>
      </c>
      <c r="M409" s="31">
        <v>0.86878999999999995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421.2</v>
      </c>
      <c r="D410" s="36">
        <v>421.81666666666661</v>
      </c>
      <c r="E410" s="36">
        <v>416.48333333333323</v>
      </c>
      <c r="F410" s="36">
        <v>411.76666666666665</v>
      </c>
      <c r="G410" s="36">
        <v>406.43333333333328</v>
      </c>
      <c r="H410" s="36">
        <v>426.53333333333319</v>
      </c>
      <c r="I410" s="36">
        <v>431.86666666666656</v>
      </c>
      <c r="J410" s="36">
        <v>436.58333333333314</v>
      </c>
      <c r="K410" s="31">
        <v>427.15</v>
      </c>
      <c r="L410" s="31">
        <v>417.1</v>
      </c>
      <c r="M410" s="31">
        <v>0.39284000000000002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671.05</v>
      </c>
      <c r="D411" s="36">
        <v>669.06666666666672</v>
      </c>
      <c r="E411" s="36">
        <v>665.53333333333342</v>
      </c>
      <c r="F411" s="36">
        <v>660.01666666666665</v>
      </c>
      <c r="G411" s="36">
        <v>656.48333333333335</v>
      </c>
      <c r="H411" s="36">
        <v>674.58333333333348</v>
      </c>
      <c r="I411" s="36">
        <v>678.11666666666679</v>
      </c>
      <c r="J411" s="36">
        <v>683.63333333333355</v>
      </c>
      <c r="K411" s="31">
        <v>672.6</v>
      </c>
      <c r="L411" s="31">
        <v>663.55</v>
      </c>
      <c r="M411" s="31">
        <v>0.21970999999999999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26174.400000000001</v>
      </c>
      <c r="D412" s="36">
        <v>26138.783333333336</v>
      </c>
      <c r="E412" s="36">
        <v>26002.566666666673</v>
      </c>
      <c r="F412" s="36">
        <v>25830.733333333337</v>
      </c>
      <c r="G412" s="36">
        <v>25694.516666666674</v>
      </c>
      <c r="H412" s="36">
        <v>26310.616666666672</v>
      </c>
      <c r="I412" s="36">
        <v>26446.833333333339</v>
      </c>
      <c r="J412" s="36">
        <v>26618.666666666672</v>
      </c>
      <c r="K412" s="31">
        <v>26275</v>
      </c>
      <c r="L412" s="31">
        <v>25966.95</v>
      </c>
      <c r="M412" s="31">
        <v>0.16298000000000001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50</v>
      </c>
      <c r="D413" s="36">
        <v>50.04999999999999</v>
      </c>
      <c r="E413" s="36">
        <v>49.749999999999979</v>
      </c>
      <c r="F413" s="36">
        <v>49.499999999999986</v>
      </c>
      <c r="G413" s="36">
        <v>49.199999999999974</v>
      </c>
      <c r="H413" s="36">
        <v>50.299999999999983</v>
      </c>
      <c r="I413" s="36">
        <v>50.599999999999994</v>
      </c>
      <c r="J413" s="36">
        <v>50.849999999999987</v>
      </c>
      <c r="K413" s="31">
        <v>50.35</v>
      </c>
      <c r="L413" s="31">
        <v>49.8</v>
      </c>
      <c r="M413" s="31">
        <v>47.52129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2035.75</v>
      </c>
      <c r="D414" s="36">
        <v>2034.0833333333333</v>
      </c>
      <c r="E414" s="36">
        <v>2017.1666666666665</v>
      </c>
      <c r="F414" s="36">
        <v>1998.5833333333333</v>
      </c>
      <c r="G414" s="36">
        <v>1981.6666666666665</v>
      </c>
      <c r="H414" s="36">
        <v>2052.6666666666665</v>
      </c>
      <c r="I414" s="36">
        <v>2069.583333333333</v>
      </c>
      <c r="J414" s="36">
        <v>2088.1666666666665</v>
      </c>
      <c r="K414" s="31">
        <v>2051</v>
      </c>
      <c r="L414" s="31">
        <v>2015.5</v>
      </c>
      <c r="M414" s="31">
        <v>6.3689900000000002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464.2</v>
      </c>
      <c r="D415" s="36">
        <v>467.5</v>
      </c>
      <c r="E415" s="36">
        <v>457.95</v>
      </c>
      <c r="F415" s="36">
        <v>451.7</v>
      </c>
      <c r="G415" s="36">
        <v>442.15</v>
      </c>
      <c r="H415" s="36">
        <v>473.75</v>
      </c>
      <c r="I415" s="36">
        <v>483.29999999999995</v>
      </c>
      <c r="J415" s="36">
        <v>489.55</v>
      </c>
      <c r="K415" s="31">
        <v>477.05</v>
      </c>
      <c r="L415" s="31">
        <v>461.25</v>
      </c>
      <c r="M415" s="31">
        <v>3.3445499999999999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3525</v>
      </c>
      <c r="D416" s="36">
        <v>3510.8333333333335</v>
      </c>
      <c r="E416" s="36">
        <v>3481.0166666666669</v>
      </c>
      <c r="F416" s="36">
        <v>3437.0333333333333</v>
      </c>
      <c r="G416" s="36">
        <v>3407.2166666666667</v>
      </c>
      <c r="H416" s="36">
        <v>3554.8166666666671</v>
      </c>
      <c r="I416" s="36">
        <v>3584.6333333333337</v>
      </c>
      <c r="J416" s="36">
        <v>3628.6166666666672</v>
      </c>
      <c r="K416" s="31">
        <v>3540.65</v>
      </c>
      <c r="L416" s="31">
        <v>3466.85</v>
      </c>
      <c r="M416" s="31">
        <v>3.8560599999999998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75.2</v>
      </c>
      <c r="D417" s="36">
        <v>75.5</v>
      </c>
      <c r="E417" s="36">
        <v>74.7</v>
      </c>
      <c r="F417" s="36">
        <v>74.2</v>
      </c>
      <c r="G417" s="36">
        <v>73.400000000000006</v>
      </c>
      <c r="H417" s="36">
        <v>76</v>
      </c>
      <c r="I417" s="36">
        <v>76.800000000000011</v>
      </c>
      <c r="J417" s="36">
        <v>77.3</v>
      </c>
      <c r="K417" s="31">
        <v>76.3</v>
      </c>
      <c r="L417" s="31">
        <v>75</v>
      </c>
      <c r="M417" s="31">
        <v>111.42031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4617.3999999999996</v>
      </c>
      <c r="D418" s="36">
        <v>4642.5333333333328</v>
      </c>
      <c r="E418" s="36">
        <v>4571.1166666666659</v>
      </c>
      <c r="F418" s="36">
        <v>4524.833333333333</v>
      </c>
      <c r="G418" s="36">
        <v>4453.4166666666661</v>
      </c>
      <c r="H418" s="36">
        <v>4688.8166666666657</v>
      </c>
      <c r="I418" s="36">
        <v>4760.2333333333336</v>
      </c>
      <c r="J418" s="36">
        <v>4806.5166666666655</v>
      </c>
      <c r="K418" s="31">
        <v>4713.95</v>
      </c>
      <c r="L418" s="31">
        <v>4596.25</v>
      </c>
      <c r="M418" s="31">
        <v>0.15887000000000001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891.2</v>
      </c>
      <c r="D419" s="36">
        <v>879.44999999999993</v>
      </c>
      <c r="E419" s="36">
        <v>860.24999999999989</v>
      </c>
      <c r="F419" s="36">
        <v>829.3</v>
      </c>
      <c r="G419" s="36">
        <v>810.09999999999991</v>
      </c>
      <c r="H419" s="36">
        <v>910.39999999999986</v>
      </c>
      <c r="I419" s="36">
        <v>929.59999999999991</v>
      </c>
      <c r="J419" s="36">
        <v>960.54999999999984</v>
      </c>
      <c r="K419" s="31">
        <v>898.65</v>
      </c>
      <c r="L419" s="31">
        <v>848.5</v>
      </c>
      <c r="M419" s="31">
        <v>12.34929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6847</v>
      </c>
      <c r="D420" s="36">
        <v>6801.1166666666659</v>
      </c>
      <c r="E420" s="36">
        <v>6627.2333333333318</v>
      </c>
      <c r="F420" s="36">
        <v>6407.4666666666662</v>
      </c>
      <c r="G420" s="36">
        <v>6233.5833333333321</v>
      </c>
      <c r="H420" s="36">
        <v>7020.8833333333314</v>
      </c>
      <c r="I420" s="36">
        <v>7194.7666666666646</v>
      </c>
      <c r="J420" s="36">
        <v>7414.533333333331</v>
      </c>
      <c r="K420" s="31">
        <v>6975</v>
      </c>
      <c r="L420" s="31">
        <v>6581.35</v>
      </c>
      <c r="M420" s="31">
        <v>3.8084899999999999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579.20000000000005</v>
      </c>
      <c r="D421" s="36">
        <v>586.23333333333323</v>
      </c>
      <c r="E421" s="36">
        <v>568.56666666666649</v>
      </c>
      <c r="F421" s="36">
        <v>557.93333333333328</v>
      </c>
      <c r="G421" s="36">
        <v>540.26666666666654</v>
      </c>
      <c r="H421" s="36">
        <v>596.86666666666645</v>
      </c>
      <c r="I421" s="36">
        <v>614.53333333333319</v>
      </c>
      <c r="J421" s="36">
        <v>625.1666666666664</v>
      </c>
      <c r="K421" s="31">
        <v>603.9</v>
      </c>
      <c r="L421" s="31">
        <v>575.6</v>
      </c>
      <c r="M421" s="31">
        <v>18.681170000000002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1340.25</v>
      </c>
      <c r="D422" s="36">
        <v>1337.2833333333333</v>
      </c>
      <c r="E422" s="36">
        <v>1324.5666666666666</v>
      </c>
      <c r="F422" s="36">
        <v>1308.8833333333332</v>
      </c>
      <c r="G422" s="36">
        <v>1296.1666666666665</v>
      </c>
      <c r="H422" s="36">
        <v>1352.9666666666667</v>
      </c>
      <c r="I422" s="36">
        <v>1365.6833333333334</v>
      </c>
      <c r="J422" s="36">
        <v>1381.3666666666668</v>
      </c>
      <c r="K422" s="31">
        <v>1350</v>
      </c>
      <c r="L422" s="31">
        <v>1321.6</v>
      </c>
      <c r="M422" s="31">
        <v>1.90988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2354.0500000000002</v>
      </c>
      <c r="D423" s="36">
        <v>2355.8333333333335</v>
      </c>
      <c r="E423" s="36">
        <v>2345.7166666666672</v>
      </c>
      <c r="F423" s="36">
        <v>2337.3833333333337</v>
      </c>
      <c r="G423" s="36">
        <v>2327.2666666666673</v>
      </c>
      <c r="H423" s="36">
        <v>2364.166666666667</v>
      </c>
      <c r="I423" s="36">
        <v>2374.2833333333328</v>
      </c>
      <c r="J423" s="36">
        <v>2382.6166666666668</v>
      </c>
      <c r="K423" s="31">
        <v>2365.9499999999998</v>
      </c>
      <c r="L423" s="31">
        <v>2347.5</v>
      </c>
      <c r="M423" s="31">
        <v>1.79132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544.85</v>
      </c>
      <c r="D424" s="36">
        <v>546.63333333333333</v>
      </c>
      <c r="E424" s="36">
        <v>542.26666666666665</v>
      </c>
      <c r="F424" s="36">
        <v>539.68333333333328</v>
      </c>
      <c r="G424" s="36">
        <v>535.31666666666661</v>
      </c>
      <c r="H424" s="36">
        <v>549.2166666666667</v>
      </c>
      <c r="I424" s="36">
        <v>553.58333333333326</v>
      </c>
      <c r="J424" s="36">
        <v>556.16666666666674</v>
      </c>
      <c r="K424" s="31">
        <v>551</v>
      </c>
      <c r="L424" s="31">
        <v>544.04999999999995</v>
      </c>
      <c r="M424" s="31">
        <v>3.1797200000000001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584.65</v>
      </c>
      <c r="D425" s="36">
        <v>585.18333333333339</v>
      </c>
      <c r="E425" s="36">
        <v>582.36666666666679</v>
      </c>
      <c r="F425" s="36">
        <v>580.08333333333337</v>
      </c>
      <c r="G425" s="36">
        <v>577.26666666666677</v>
      </c>
      <c r="H425" s="36">
        <v>587.46666666666681</v>
      </c>
      <c r="I425" s="36">
        <v>590.28333333333342</v>
      </c>
      <c r="J425" s="36">
        <v>592.56666666666683</v>
      </c>
      <c r="K425" s="31">
        <v>588</v>
      </c>
      <c r="L425" s="31">
        <v>582.9</v>
      </c>
      <c r="M425" s="31">
        <v>86.226600000000005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88</v>
      </c>
      <c r="D426" s="36">
        <v>88.183333333333337</v>
      </c>
      <c r="E426" s="36">
        <v>87.616666666666674</v>
      </c>
      <c r="F426" s="36">
        <v>87.233333333333334</v>
      </c>
      <c r="G426" s="36">
        <v>86.666666666666671</v>
      </c>
      <c r="H426" s="36">
        <v>88.566666666666677</v>
      </c>
      <c r="I426" s="36">
        <v>89.13333333333334</v>
      </c>
      <c r="J426" s="36">
        <v>89.51666666666668</v>
      </c>
      <c r="K426" s="31">
        <v>88.75</v>
      </c>
      <c r="L426" s="31">
        <v>87.8</v>
      </c>
      <c r="M426" s="31">
        <v>98.282349999999994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302.85000000000002</v>
      </c>
      <c r="D427" s="36">
        <v>301.40000000000003</v>
      </c>
      <c r="E427" s="36">
        <v>294.80000000000007</v>
      </c>
      <c r="F427" s="36">
        <v>286.75000000000006</v>
      </c>
      <c r="G427" s="36">
        <v>280.15000000000009</v>
      </c>
      <c r="H427" s="36">
        <v>309.45000000000005</v>
      </c>
      <c r="I427" s="36">
        <v>316.05000000000007</v>
      </c>
      <c r="J427" s="36">
        <v>324.10000000000002</v>
      </c>
      <c r="K427" s="31">
        <v>308</v>
      </c>
      <c r="L427" s="31">
        <v>293.35000000000002</v>
      </c>
      <c r="M427" s="31">
        <v>8.5060699999999994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157.15</v>
      </c>
      <c r="D428" s="36">
        <v>153.10000000000002</v>
      </c>
      <c r="E428" s="36">
        <v>147.40000000000003</v>
      </c>
      <c r="F428" s="36">
        <v>137.65</v>
      </c>
      <c r="G428" s="36">
        <v>131.95000000000002</v>
      </c>
      <c r="H428" s="36">
        <v>162.85000000000005</v>
      </c>
      <c r="I428" s="36">
        <v>168.55000000000004</v>
      </c>
      <c r="J428" s="36">
        <v>178.30000000000007</v>
      </c>
      <c r="K428" s="31">
        <v>158.80000000000001</v>
      </c>
      <c r="L428" s="31">
        <v>143.35</v>
      </c>
      <c r="M428" s="31">
        <v>153.71167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391.75</v>
      </c>
      <c r="D429" s="36">
        <v>390.58333333333331</v>
      </c>
      <c r="E429" s="36">
        <v>385.46666666666664</v>
      </c>
      <c r="F429" s="36">
        <v>379.18333333333334</v>
      </c>
      <c r="G429" s="36">
        <v>374.06666666666666</v>
      </c>
      <c r="H429" s="36">
        <v>396.86666666666662</v>
      </c>
      <c r="I429" s="36">
        <v>401.98333333333329</v>
      </c>
      <c r="J429" s="36">
        <v>408.26666666666659</v>
      </c>
      <c r="K429" s="31">
        <v>395.7</v>
      </c>
      <c r="L429" s="31">
        <v>384.3</v>
      </c>
      <c r="M429" s="31">
        <v>2.8702299999999998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252.35</v>
      </c>
      <c r="D430" s="36">
        <v>253.06666666666663</v>
      </c>
      <c r="E430" s="36">
        <v>249.18333333333328</v>
      </c>
      <c r="F430" s="36">
        <v>246.01666666666665</v>
      </c>
      <c r="G430" s="36">
        <v>242.1333333333333</v>
      </c>
      <c r="H430" s="36">
        <v>256.23333333333323</v>
      </c>
      <c r="I430" s="36">
        <v>260.11666666666667</v>
      </c>
      <c r="J430" s="36">
        <v>263.28333333333325</v>
      </c>
      <c r="K430" s="31">
        <v>256.95</v>
      </c>
      <c r="L430" s="31">
        <v>249.9</v>
      </c>
      <c r="M430" s="31">
        <v>7.4894299999999996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1189.55</v>
      </c>
      <c r="D431" s="36">
        <v>1188.0166666666667</v>
      </c>
      <c r="E431" s="36">
        <v>1181.1333333333332</v>
      </c>
      <c r="F431" s="36">
        <v>1172.7166666666665</v>
      </c>
      <c r="G431" s="36">
        <v>1165.833333333333</v>
      </c>
      <c r="H431" s="36">
        <v>1196.4333333333334</v>
      </c>
      <c r="I431" s="36">
        <v>1203.3166666666671</v>
      </c>
      <c r="J431" s="36">
        <v>1211.7333333333336</v>
      </c>
      <c r="K431" s="31">
        <v>1194.9000000000001</v>
      </c>
      <c r="L431" s="31">
        <v>1179.5999999999999</v>
      </c>
      <c r="M431" s="31">
        <v>22.057230000000001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669.75</v>
      </c>
      <c r="D432" s="36">
        <v>667.4</v>
      </c>
      <c r="E432" s="36">
        <v>662.84999999999991</v>
      </c>
      <c r="F432" s="36">
        <v>655.94999999999993</v>
      </c>
      <c r="G432" s="36">
        <v>651.39999999999986</v>
      </c>
      <c r="H432" s="36">
        <v>674.3</v>
      </c>
      <c r="I432" s="36">
        <v>678.84999999999991</v>
      </c>
      <c r="J432" s="36">
        <v>685.75</v>
      </c>
      <c r="K432" s="31">
        <v>671.95</v>
      </c>
      <c r="L432" s="31">
        <v>660.5</v>
      </c>
      <c r="M432" s="31">
        <v>7.2435799999999997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3299.4</v>
      </c>
      <c r="D433" s="36">
        <v>3276.65</v>
      </c>
      <c r="E433" s="36">
        <v>3234.8500000000004</v>
      </c>
      <c r="F433" s="36">
        <v>3170.3</v>
      </c>
      <c r="G433" s="36">
        <v>3128.5000000000005</v>
      </c>
      <c r="H433" s="36">
        <v>3341.2000000000003</v>
      </c>
      <c r="I433" s="36">
        <v>3383.0000000000005</v>
      </c>
      <c r="J433" s="36">
        <v>3447.55</v>
      </c>
      <c r="K433" s="31">
        <v>3318.45</v>
      </c>
      <c r="L433" s="31">
        <v>3212.1</v>
      </c>
      <c r="M433" s="31">
        <v>0.53339000000000003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1235.0999999999999</v>
      </c>
      <c r="D434" s="36">
        <v>1240.5166666666667</v>
      </c>
      <c r="E434" s="36">
        <v>1225.6833333333334</v>
      </c>
      <c r="F434" s="36">
        <v>1216.2666666666667</v>
      </c>
      <c r="G434" s="36">
        <v>1201.4333333333334</v>
      </c>
      <c r="H434" s="36">
        <v>1249.9333333333334</v>
      </c>
      <c r="I434" s="36">
        <v>1264.7666666666669</v>
      </c>
      <c r="J434" s="36">
        <v>1274.1833333333334</v>
      </c>
      <c r="K434" s="31">
        <v>1255.3499999999999</v>
      </c>
      <c r="L434" s="31">
        <v>1231.0999999999999</v>
      </c>
      <c r="M434" s="31">
        <v>0.51043000000000005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460.05</v>
      </c>
      <c r="D435" s="36">
        <v>460.75</v>
      </c>
      <c r="E435" s="36">
        <v>456.1</v>
      </c>
      <c r="F435" s="36">
        <v>452.15000000000003</v>
      </c>
      <c r="G435" s="36">
        <v>447.50000000000006</v>
      </c>
      <c r="H435" s="36">
        <v>464.7</v>
      </c>
      <c r="I435" s="36">
        <v>469.34999999999997</v>
      </c>
      <c r="J435" s="36">
        <v>473.29999999999995</v>
      </c>
      <c r="K435" s="31">
        <v>465.4</v>
      </c>
      <c r="L435" s="31">
        <v>456.8</v>
      </c>
      <c r="M435" s="31">
        <v>1.24221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375.4</v>
      </c>
      <c r="D436" s="36">
        <v>372.93333333333334</v>
      </c>
      <c r="E436" s="36">
        <v>367.26666666666665</v>
      </c>
      <c r="F436" s="36">
        <v>359.13333333333333</v>
      </c>
      <c r="G436" s="36">
        <v>353.46666666666664</v>
      </c>
      <c r="H436" s="36">
        <v>381.06666666666666</v>
      </c>
      <c r="I436" s="36">
        <v>386.73333333333329</v>
      </c>
      <c r="J436" s="36">
        <v>394.86666666666667</v>
      </c>
      <c r="K436" s="31">
        <v>378.6</v>
      </c>
      <c r="L436" s="31">
        <v>364.8</v>
      </c>
      <c r="M436" s="31">
        <v>3.0416300000000001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4070.55</v>
      </c>
      <c r="D437" s="36">
        <v>4097.2833333333338</v>
      </c>
      <c r="E437" s="36">
        <v>4021.9666666666672</v>
      </c>
      <c r="F437" s="36">
        <v>3973.3833333333332</v>
      </c>
      <c r="G437" s="36">
        <v>3898.0666666666666</v>
      </c>
      <c r="H437" s="36">
        <v>4145.8666666666677</v>
      </c>
      <c r="I437" s="36">
        <v>4221.1833333333352</v>
      </c>
      <c r="J437" s="36">
        <v>4269.7666666666682</v>
      </c>
      <c r="K437" s="31">
        <v>4172.6000000000004</v>
      </c>
      <c r="L437" s="31">
        <v>4048.7</v>
      </c>
      <c r="M437" s="31">
        <v>2.0340199999999999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570.5</v>
      </c>
      <c r="D438" s="36">
        <v>570.79999999999995</v>
      </c>
      <c r="E438" s="36">
        <v>564.74999999999989</v>
      </c>
      <c r="F438" s="36">
        <v>558.99999999999989</v>
      </c>
      <c r="G438" s="36">
        <v>552.94999999999982</v>
      </c>
      <c r="H438" s="36">
        <v>576.54999999999995</v>
      </c>
      <c r="I438" s="36">
        <v>582.60000000000014</v>
      </c>
      <c r="J438" s="36">
        <v>588.35</v>
      </c>
      <c r="K438" s="31">
        <v>576.85</v>
      </c>
      <c r="L438" s="31">
        <v>565.04999999999995</v>
      </c>
      <c r="M438" s="31">
        <v>1.54853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42.1</v>
      </c>
      <c r="D439" s="36">
        <v>41.699999999999996</v>
      </c>
      <c r="E439" s="36">
        <v>40.899999999999991</v>
      </c>
      <c r="F439" s="36">
        <v>39.699999999999996</v>
      </c>
      <c r="G439" s="36">
        <v>38.899999999999991</v>
      </c>
      <c r="H439" s="36">
        <v>42.899999999999991</v>
      </c>
      <c r="I439" s="36">
        <v>43.699999999999989</v>
      </c>
      <c r="J439" s="36">
        <v>44.899999999999991</v>
      </c>
      <c r="K439" s="31">
        <v>42.5</v>
      </c>
      <c r="L439" s="31">
        <v>40.5</v>
      </c>
      <c r="M439" s="31">
        <v>1157.17878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427.4</v>
      </c>
      <c r="D440" s="36">
        <v>429.33333333333331</v>
      </c>
      <c r="E440" s="36">
        <v>423.06666666666661</v>
      </c>
      <c r="F440" s="36">
        <v>418.73333333333329</v>
      </c>
      <c r="G440" s="36">
        <v>412.46666666666658</v>
      </c>
      <c r="H440" s="36">
        <v>433.66666666666663</v>
      </c>
      <c r="I440" s="36">
        <v>439.93333333333339</v>
      </c>
      <c r="J440" s="36">
        <v>444.26666666666665</v>
      </c>
      <c r="K440" s="31">
        <v>435.6</v>
      </c>
      <c r="L440" s="31">
        <v>425</v>
      </c>
      <c r="M440" s="31">
        <v>13.52271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720.7</v>
      </c>
      <c r="D441" s="36">
        <v>720.51666666666677</v>
      </c>
      <c r="E441" s="36">
        <v>717.18333333333351</v>
      </c>
      <c r="F441" s="36">
        <v>713.66666666666674</v>
      </c>
      <c r="G441" s="36">
        <v>710.33333333333348</v>
      </c>
      <c r="H441" s="36">
        <v>724.03333333333353</v>
      </c>
      <c r="I441" s="36">
        <v>727.36666666666679</v>
      </c>
      <c r="J441" s="36">
        <v>730.88333333333355</v>
      </c>
      <c r="K441" s="31">
        <v>723.85</v>
      </c>
      <c r="L441" s="31">
        <v>717</v>
      </c>
      <c r="M441" s="31">
        <v>3.3527399999999998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522.6</v>
      </c>
      <c r="D442" s="36">
        <v>524.69999999999993</v>
      </c>
      <c r="E442" s="36">
        <v>518.89999999999986</v>
      </c>
      <c r="F442" s="36">
        <v>515.19999999999993</v>
      </c>
      <c r="G442" s="36">
        <v>509.39999999999986</v>
      </c>
      <c r="H442" s="36">
        <v>528.39999999999986</v>
      </c>
      <c r="I442" s="36">
        <v>534.19999999999982</v>
      </c>
      <c r="J442" s="36">
        <v>537.89999999999986</v>
      </c>
      <c r="K442" s="31">
        <v>530.5</v>
      </c>
      <c r="L442" s="31">
        <v>521</v>
      </c>
      <c r="M442" s="31">
        <v>2.42401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929.75</v>
      </c>
      <c r="D443" s="36">
        <v>933.18333333333339</v>
      </c>
      <c r="E443" s="36">
        <v>924.66666666666674</v>
      </c>
      <c r="F443" s="36">
        <v>919.58333333333337</v>
      </c>
      <c r="G443" s="36">
        <v>911.06666666666672</v>
      </c>
      <c r="H443" s="36">
        <v>938.26666666666677</v>
      </c>
      <c r="I443" s="36">
        <v>946.78333333333342</v>
      </c>
      <c r="J443" s="36">
        <v>951.86666666666679</v>
      </c>
      <c r="K443" s="31">
        <v>941.7</v>
      </c>
      <c r="L443" s="31">
        <v>928.1</v>
      </c>
      <c r="M443" s="31">
        <v>4.9587899999999996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954.2</v>
      </c>
      <c r="D444" s="36">
        <v>953.36666666666679</v>
      </c>
      <c r="E444" s="36">
        <v>949.13333333333355</v>
      </c>
      <c r="F444" s="36">
        <v>944.06666666666672</v>
      </c>
      <c r="G444" s="36">
        <v>939.83333333333348</v>
      </c>
      <c r="H444" s="36">
        <v>958.43333333333362</v>
      </c>
      <c r="I444" s="36">
        <v>962.66666666666674</v>
      </c>
      <c r="J444" s="36">
        <v>967.73333333333369</v>
      </c>
      <c r="K444" s="31">
        <v>957.6</v>
      </c>
      <c r="L444" s="31">
        <v>948.3</v>
      </c>
      <c r="M444" s="31">
        <v>5.1000100000000002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1706.65</v>
      </c>
      <c r="D445" s="36">
        <v>1703.25</v>
      </c>
      <c r="E445" s="36">
        <v>1691.95</v>
      </c>
      <c r="F445" s="36">
        <v>1677.25</v>
      </c>
      <c r="G445" s="36">
        <v>1665.95</v>
      </c>
      <c r="H445" s="36">
        <v>1717.95</v>
      </c>
      <c r="I445" s="36">
        <v>1729.2500000000002</v>
      </c>
      <c r="J445" s="36">
        <v>1743.95</v>
      </c>
      <c r="K445" s="31">
        <v>1714.55</v>
      </c>
      <c r="L445" s="31">
        <v>1688.55</v>
      </c>
      <c r="M445" s="31">
        <v>5.2355600000000004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3497.85</v>
      </c>
      <c r="D446" s="36">
        <v>3480.4666666666667</v>
      </c>
      <c r="E446" s="36">
        <v>3431.5833333333335</v>
      </c>
      <c r="F446" s="36">
        <v>3365.3166666666666</v>
      </c>
      <c r="G446" s="36">
        <v>3316.4333333333334</v>
      </c>
      <c r="H446" s="36">
        <v>3546.7333333333336</v>
      </c>
      <c r="I446" s="36">
        <v>3595.6166666666668</v>
      </c>
      <c r="J446" s="36">
        <v>3661.8833333333337</v>
      </c>
      <c r="K446" s="31">
        <v>3529.35</v>
      </c>
      <c r="L446" s="31">
        <v>3414.2</v>
      </c>
      <c r="M446" s="31">
        <v>39.519840000000002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920.05</v>
      </c>
      <c r="D447" s="36">
        <v>923.68333333333339</v>
      </c>
      <c r="E447" s="36">
        <v>914.36666666666679</v>
      </c>
      <c r="F447" s="36">
        <v>908.68333333333339</v>
      </c>
      <c r="G447" s="36">
        <v>899.36666666666679</v>
      </c>
      <c r="H447" s="36">
        <v>929.36666666666679</v>
      </c>
      <c r="I447" s="36">
        <v>938.68333333333339</v>
      </c>
      <c r="J447" s="36">
        <v>944.36666666666679</v>
      </c>
      <c r="K447" s="31">
        <v>933</v>
      </c>
      <c r="L447" s="31">
        <v>918</v>
      </c>
      <c r="M447" s="31">
        <v>13.153090000000001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8459.15</v>
      </c>
      <c r="D448" s="36">
        <v>8374.7166666666672</v>
      </c>
      <c r="E448" s="36">
        <v>8252.4333333333343</v>
      </c>
      <c r="F448" s="36">
        <v>8045.7166666666672</v>
      </c>
      <c r="G448" s="36">
        <v>7923.4333333333343</v>
      </c>
      <c r="H448" s="36">
        <v>8581.4333333333343</v>
      </c>
      <c r="I448" s="36">
        <v>8703.7166666666672</v>
      </c>
      <c r="J448" s="36">
        <v>8910.4333333333343</v>
      </c>
      <c r="K448" s="31">
        <v>8497</v>
      </c>
      <c r="L448" s="31">
        <v>8168</v>
      </c>
      <c r="M448" s="31">
        <v>3.1722399999999999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3257.45</v>
      </c>
      <c r="D449" s="36">
        <v>3265.9666666666667</v>
      </c>
      <c r="E449" s="36">
        <v>3239.4833333333336</v>
      </c>
      <c r="F449" s="36">
        <v>3221.5166666666669</v>
      </c>
      <c r="G449" s="36">
        <v>3195.0333333333338</v>
      </c>
      <c r="H449" s="36">
        <v>3283.9333333333334</v>
      </c>
      <c r="I449" s="36">
        <v>3310.4166666666661</v>
      </c>
      <c r="J449" s="36">
        <v>3328.3833333333332</v>
      </c>
      <c r="K449" s="31">
        <v>3292.45</v>
      </c>
      <c r="L449" s="31">
        <v>3248</v>
      </c>
      <c r="M449" s="31">
        <v>0.47704999999999997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458.65</v>
      </c>
      <c r="D450" s="36">
        <v>459.7833333333333</v>
      </c>
      <c r="E450" s="36">
        <v>454.46666666666658</v>
      </c>
      <c r="F450" s="36">
        <v>450.2833333333333</v>
      </c>
      <c r="G450" s="36">
        <v>444.96666666666658</v>
      </c>
      <c r="H450" s="36">
        <v>463.96666666666658</v>
      </c>
      <c r="I450" s="36">
        <v>469.2833333333333</v>
      </c>
      <c r="J450" s="36">
        <v>473.46666666666658</v>
      </c>
      <c r="K450" s="31">
        <v>465.1</v>
      </c>
      <c r="L450" s="31">
        <v>455.6</v>
      </c>
      <c r="M450" s="31">
        <v>52.424039999999998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680.4</v>
      </c>
      <c r="D451" s="36">
        <v>678.93333333333339</v>
      </c>
      <c r="E451" s="36">
        <v>672.36666666666679</v>
      </c>
      <c r="F451" s="36">
        <v>664.33333333333337</v>
      </c>
      <c r="G451" s="36">
        <v>657.76666666666677</v>
      </c>
      <c r="H451" s="36">
        <v>686.96666666666681</v>
      </c>
      <c r="I451" s="36">
        <v>693.53333333333342</v>
      </c>
      <c r="J451" s="36">
        <v>701.56666666666683</v>
      </c>
      <c r="K451" s="31">
        <v>685.5</v>
      </c>
      <c r="L451" s="31">
        <v>670.9</v>
      </c>
      <c r="M451" s="31">
        <v>175.01373000000001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262.45</v>
      </c>
      <c r="D452" s="36">
        <v>262.43333333333334</v>
      </c>
      <c r="E452" s="36">
        <v>259.36666666666667</v>
      </c>
      <c r="F452" s="36">
        <v>256.28333333333336</v>
      </c>
      <c r="G452" s="36">
        <v>253.2166666666667</v>
      </c>
      <c r="H452" s="36">
        <v>265.51666666666665</v>
      </c>
      <c r="I452" s="36">
        <v>268.58333333333337</v>
      </c>
      <c r="J452" s="36">
        <v>271.66666666666663</v>
      </c>
      <c r="K452" s="31">
        <v>265.5</v>
      </c>
      <c r="L452" s="31">
        <v>259.35000000000002</v>
      </c>
      <c r="M452" s="31">
        <v>135.51131000000001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124.7</v>
      </c>
      <c r="D453" s="36">
        <v>124.31666666666666</v>
      </c>
      <c r="E453" s="36">
        <v>123.38333333333333</v>
      </c>
      <c r="F453" s="36">
        <v>122.06666666666666</v>
      </c>
      <c r="G453" s="36">
        <v>121.13333333333333</v>
      </c>
      <c r="H453" s="36">
        <v>125.63333333333333</v>
      </c>
      <c r="I453" s="36">
        <v>126.56666666666666</v>
      </c>
      <c r="J453" s="36">
        <v>127.88333333333333</v>
      </c>
      <c r="K453" s="31">
        <v>125.25</v>
      </c>
      <c r="L453" s="31">
        <v>123</v>
      </c>
      <c r="M453" s="31">
        <v>308.36412999999999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90.05</v>
      </c>
      <c r="D454" s="36">
        <v>90.583333333333329</v>
      </c>
      <c r="E454" s="36">
        <v>89.066666666666663</v>
      </c>
      <c r="F454" s="36">
        <v>88.083333333333329</v>
      </c>
      <c r="G454" s="36">
        <v>86.566666666666663</v>
      </c>
      <c r="H454" s="36">
        <v>91.566666666666663</v>
      </c>
      <c r="I454" s="36">
        <v>93.083333333333343</v>
      </c>
      <c r="J454" s="36">
        <v>94.066666666666663</v>
      </c>
      <c r="K454" s="31">
        <v>92.1</v>
      </c>
      <c r="L454" s="31">
        <v>89.6</v>
      </c>
      <c r="M454" s="31">
        <v>27.96077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1390.65</v>
      </c>
      <c r="D455" s="36">
        <v>1373.5666666666666</v>
      </c>
      <c r="E455" s="36">
        <v>1347.1333333333332</v>
      </c>
      <c r="F455" s="36">
        <v>1303.6166666666666</v>
      </c>
      <c r="G455" s="36">
        <v>1277.1833333333332</v>
      </c>
      <c r="H455" s="36">
        <v>1417.0833333333333</v>
      </c>
      <c r="I455" s="36">
        <v>1443.5166666666667</v>
      </c>
      <c r="J455" s="36">
        <v>1487.0333333333333</v>
      </c>
      <c r="K455" s="31">
        <v>1400</v>
      </c>
      <c r="L455" s="31">
        <v>1330.05</v>
      </c>
      <c r="M455" s="31">
        <v>2.1234299999999999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357.3</v>
      </c>
      <c r="D456" s="36">
        <v>357.11666666666662</v>
      </c>
      <c r="E456" s="36">
        <v>355.18333333333322</v>
      </c>
      <c r="F456" s="36">
        <v>353.06666666666661</v>
      </c>
      <c r="G456" s="36">
        <v>351.13333333333321</v>
      </c>
      <c r="H456" s="36">
        <v>359.23333333333323</v>
      </c>
      <c r="I456" s="36">
        <v>361.16666666666663</v>
      </c>
      <c r="J456" s="36">
        <v>363.28333333333325</v>
      </c>
      <c r="K456" s="31">
        <v>359.05</v>
      </c>
      <c r="L456" s="31">
        <v>355</v>
      </c>
      <c r="M456" s="31">
        <v>0.26568999999999998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2482.8000000000002</v>
      </c>
      <c r="D457" s="36">
        <v>2490.7666666666669</v>
      </c>
      <c r="E457" s="36">
        <v>2445.0833333333339</v>
      </c>
      <c r="F457" s="36">
        <v>2407.3666666666672</v>
      </c>
      <c r="G457" s="36">
        <v>2361.6833333333343</v>
      </c>
      <c r="H457" s="36">
        <v>2528.4833333333336</v>
      </c>
      <c r="I457" s="36">
        <v>2574.166666666667</v>
      </c>
      <c r="J457" s="36">
        <v>2611.8833333333332</v>
      </c>
      <c r="K457" s="31">
        <v>2536.4499999999998</v>
      </c>
      <c r="L457" s="31">
        <v>2453.0500000000002</v>
      </c>
      <c r="M457" s="31">
        <v>0.55632999999999999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1207.2</v>
      </c>
      <c r="D458" s="36">
        <v>1196.5166666666667</v>
      </c>
      <c r="E458" s="36">
        <v>1178.0833333333333</v>
      </c>
      <c r="F458" s="36">
        <v>1148.9666666666667</v>
      </c>
      <c r="G458" s="36">
        <v>1130.5333333333333</v>
      </c>
      <c r="H458" s="36">
        <v>1225.6333333333332</v>
      </c>
      <c r="I458" s="36">
        <v>1244.0666666666666</v>
      </c>
      <c r="J458" s="36">
        <v>1273.1833333333332</v>
      </c>
      <c r="K458" s="31">
        <v>1214.95</v>
      </c>
      <c r="L458" s="31">
        <v>1167.4000000000001</v>
      </c>
      <c r="M458" s="31">
        <v>22.94942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836.9</v>
      </c>
      <c r="D459" s="36">
        <v>841.03333333333342</v>
      </c>
      <c r="E459" s="36">
        <v>829.06666666666683</v>
      </c>
      <c r="F459" s="36">
        <v>821.23333333333346</v>
      </c>
      <c r="G459" s="36">
        <v>809.26666666666688</v>
      </c>
      <c r="H459" s="36">
        <v>848.86666666666679</v>
      </c>
      <c r="I459" s="36">
        <v>860.83333333333326</v>
      </c>
      <c r="J459" s="36">
        <v>868.66666666666674</v>
      </c>
      <c r="K459" s="31">
        <v>853</v>
      </c>
      <c r="L459" s="31">
        <v>833.2</v>
      </c>
      <c r="M459" s="31">
        <v>2.18519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148.5</v>
      </c>
      <c r="D460" s="36">
        <v>147.80000000000001</v>
      </c>
      <c r="E460" s="36">
        <v>143.75000000000003</v>
      </c>
      <c r="F460" s="36">
        <v>139.00000000000003</v>
      </c>
      <c r="G460" s="36">
        <v>134.95000000000005</v>
      </c>
      <c r="H460" s="36">
        <v>152.55000000000001</v>
      </c>
      <c r="I460" s="36">
        <v>156.59999999999997</v>
      </c>
      <c r="J460" s="36">
        <v>161.35</v>
      </c>
      <c r="K460" s="31">
        <v>151.85</v>
      </c>
      <c r="L460" s="31">
        <v>143.05000000000001</v>
      </c>
      <c r="M460" s="31">
        <v>40.476019999999998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1003.15</v>
      </c>
      <c r="D461" s="36">
        <v>996.13333333333333</v>
      </c>
      <c r="E461" s="36">
        <v>986.41666666666663</v>
      </c>
      <c r="F461" s="36">
        <v>969.68333333333328</v>
      </c>
      <c r="G461" s="36">
        <v>959.96666666666658</v>
      </c>
      <c r="H461" s="36">
        <v>1012.8666666666667</v>
      </c>
      <c r="I461" s="36">
        <v>1022.5833333333334</v>
      </c>
      <c r="J461" s="36">
        <v>1039.3166666666666</v>
      </c>
      <c r="K461" s="31">
        <v>1005.85</v>
      </c>
      <c r="L461" s="31">
        <v>979.4</v>
      </c>
      <c r="M461" s="31">
        <v>3.9836800000000001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2865.2</v>
      </c>
      <c r="D462" s="36">
        <v>2874.9666666666667</v>
      </c>
      <c r="E462" s="36">
        <v>2842.2333333333336</v>
      </c>
      <c r="F462" s="36">
        <v>2819.2666666666669</v>
      </c>
      <c r="G462" s="36">
        <v>2786.5333333333338</v>
      </c>
      <c r="H462" s="36">
        <v>2897.9333333333334</v>
      </c>
      <c r="I462" s="36">
        <v>2930.6666666666661</v>
      </c>
      <c r="J462" s="36">
        <v>2953.6333333333332</v>
      </c>
      <c r="K462" s="31">
        <v>2907.7</v>
      </c>
      <c r="L462" s="31">
        <v>2852</v>
      </c>
      <c r="M462" s="31">
        <v>0.23227999999999999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2957.25</v>
      </c>
      <c r="D463" s="36">
        <v>2957.5333333333333</v>
      </c>
      <c r="E463" s="36">
        <v>2940.7166666666667</v>
      </c>
      <c r="F463" s="36">
        <v>2924.1833333333334</v>
      </c>
      <c r="G463" s="36">
        <v>2907.3666666666668</v>
      </c>
      <c r="H463" s="36">
        <v>2974.0666666666666</v>
      </c>
      <c r="I463" s="36">
        <v>2990.8833333333332</v>
      </c>
      <c r="J463" s="36">
        <v>3007.4166666666665</v>
      </c>
      <c r="K463" s="31">
        <v>2974.35</v>
      </c>
      <c r="L463" s="31">
        <v>2941</v>
      </c>
      <c r="M463" s="31">
        <v>0.45380999999999999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3335.95</v>
      </c>
      <c r="D464" s="36">
        <v>3317.7333333333336</v>
      </c>
      <c r="E464" s="36">
        <v>3277.4666666666672</v>
      </c>
      <c r="F464" s="36">
        <v>3218.9833333333336</v>
      </c>
      <c r="G464" s="36">
        <v>3178.7166666666672</v>
      </c>
      <c r="H464" s="36">
        <v>3376.2166666666672</v>
      </c>
      <c r="I464" s="36">
        <v>3416.4833333333336</v>
      </c>
      <c r="J464" s="36">
        <v>3474.9666666666672</v>
      </c>
      <c r="K464" s="31">
        <v>3358</v>
      </c>
      <c r="L464" s="31">
        <v>3259.25</v>
      </c>
      <c r="M464" s="31">
        <v>10.553890000000001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2039.55</v>
      </c>
      <c r="D465" s="36">
        <v>2043.8166666666666</v>
      </c>
      <c r="E465" s="36">
        <v>2029.6833333333334</v>
      </c>
      <c r="F465" s="36">
        <v>2019.8166666666668</v>
      </c>
      <c r="G465" s="36">
        <v>2005.6833333333336</v>
      </c>
      <c r="H465" s="36">
        <v>2053.6833333333334</v>
      </c>
      <c r="I465" s="36">
        <v>2067.8166666666666</v>
      </c>
      <c r="J465" s="36">
        <v>2077.6833333333329</v>
      </c>
      <c r="K465" s="31">
        <v>2057.9499999999998</v>
      </c>
      <c r="L465" s="31">
        <v>2033.95</v>
      </c>
      <c r="M465" s="31">
        <v>3.4209000000000001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827.95</v>
      </c>
      <c r="D466" s="36">
        <v>822.2833333333333</v>
      </c>
      <c r="E466" s="36">
        <v>811.66666666666663</v>
      </c>
      <c r="F466" s="36">
        <v>795.38333333333333</v>
      </c>
      <c r="G466" s="36">
        <v>784.76666666666665</v>
      </c>
      <c r="H466" s="36">
        <v>838.56666666666661</v>
      </c>
      <c r="I466" s="36">
        <v>849.18333333333339</v>
      </c>
      <c r="J466" s="36">
        <v>865.46666666666658</v>
      </c>
      <c r="K466" s="31">
        <v>832.9</v>
      </c>
      <c r="L466" s="31">
        <v>806</v>
      </c>
      <c r="M466" s="31">
        <v>6.2862099999999996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877.45</v>
      </c>
      <c r="D467" s="36">
        <v>881.15</v>
      </c>
      <c r="E467" s="36">
        <v>861.3</v>
      </c>
      <c r="F467" s="36">
        <v>845.15</v>
      </c>
      <c r="G467" s="36">
        <v>825.3</v>
      </c>
      <c r="H467" s="36">
        <v>897.3</v>
      </c>
      <c r="I467" s="36">
        <v>917.15000000000009</v>
      </c>
      <c r="J467" s="36">
        <v>933.3</v>
      </c>
      <c r="K467" s="31">
        <v>901</v>
      </c>
      <c r="L467" s="31">
        <v>865</v>
      </c>
      <c r="M467" s="31">
        <v>0.42143999999999998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2544.6999999999998</v>
      </c>
      <c r="D468" s="36">
        <v>2531.4166666666665</v>
      </c>
      <c r="E468" s="36">
        <v>2504.6833333333329</v>
      </c>
      <c r="F468" s="36">
        <v>2464.6666666666665</v>
      </c>
      <c r="G468" s="36">
        <v>2437.9333333333329</v>
      </c>
      <c r="H468" s="36">
        <v>2571.4333333333329</v>
      </c>
      <c r="I468" s="36">
        <v>2598.1666666666665</v>
      </c>
      <c r="J468" s="36">
        <v>2638.1833333333329</v>
      </c>
      <c r="K468" s="31">
        <v>2558.15</v>
      </c>
      <c r="L468" s="31">
        <v>2491.4</v>
      </c>
      <c r="M468" s="31">
        <v>7.6667500000000004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37.799999999999997</v>
      </c>
      <c r="D469" s="36">
        <v>37.983333333333334</v>
      </c>
      <c r="E469" s="36">
        <v>37.366666666666667</v>
      </c>
      <c r="F469" s="36">
        <v>36.93333333333333</v>
      </c>
      <c r="G469" s="36">
        <v>36.316666666666663</v>
      </c>
      <c r="H469" s="36">
        <v>38.416666666666671</v>
      </c>
      <c r="I469" s="36">
        <v>39.033333333333346</v>
      </c>
      <c r="J469" s="36">
        <v>39.466666666666676</v>
      </c>
      <c r="K469" s="31">
        <v>38.6</v>
      </c>
      <c r="L469" s="31">
        <v>37.549999999999997</v>
      </c>
      <c r="M469" s="31">
        <v>136.82999000000001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359.1</v>
      </c>
      <c r="D470" s="36">
        <v>360.5</v>
      </c>
      <c r="E470" s="36">
        <v>356.35</v>
      </c>
      <c r="F470" s="36">
        <v>353.6</v>
      </c>
      <c r="G470" s="36">
        <v>349.45000000000005</v>
      </c>
      <c r="H470" s="36">
        <v>363.25</v>
      </c>
      <c r="I470" s="36">
        <v>367.4</v>
      </c>
      <c r="J470" s="36">
        <v>370.15</v>
      </c>
      <c r="K470" s="31">
        <v>364.65</v>
      </c>
      <c r="L470" s="31">
        <v>357.75</v>
      </c>
      <c r="M470" s="31">
        <v>2.7015899999999999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404.45</v>
      </c>
      <c r="D471" s="36">
        <v>406.5</v>
      </c>
      <c r="E471" s="36">
        <v>401.1</v>
      </c>
      <c r="F471" s="36">
        <v>397.75</v>
      </c>
      <c r="G471" s="36">
        <v>392.35</v>
      </c>
      <c r="H471" s="36">
        <v>409.85</v>
      </c>
      <c r="I471" s="36">
        <v>415.25</v>
      </c>
      <c r="J471" s="36">
        <v>418.6</v>
      </c>
      <c r="K471" s="31">
        <v>411.9</v>
      </c>
      <c r="L471" s="31">
        <v>403.15</v>
      </c>
      <c r="M471" s="31">
        <v>3.6038100000000002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793.65</v>
      </c>
      <c r="D472" s="36">
        <v>792.35</v>
      </c>
      <c r="E472" s="36">
        <v>785.80000000000007</v>
      </c>
      <c r="F472" s="36">
        <v>777.95</v>
      </c>
      <c r="G472" s="36">
        <v>771.40000000000009</v>
      </c>
      <c r="H472" s="36">
        <v>800.2</v>
      </c>
      <c r="I472" s="36">
        <v>806.75</v>
      </c>
      <c r="J472" s="36">
        <v>814.6</v>
      </c>
      <c r="K472" s="31">
        <v>798.9</v>
      </c>
      <c r="L472" s="31">
        <v>784.5</v>
      </c>
      <c r="M472" s="31">
        <v>0.38819999999999999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3201.95</v>
      </c>
      <c r="D473" s="36">
        <v>3192.6333333333332</v>
      </c>
      <c r="E473" s="36">
        <v>3161.3166666666666</v>
      </c>
      <c r="F473" s="36">
        <v>3120.6833333333334</v>
      </c>
      <c r="G473" s="36">
        <v>3089.3666666666668</v>
      </c>
      <c r="H473" s="36">
        <v>3233.2666666666664</v>
      </c>
      <c r="I473" s="36">
        <v>3264.583333333333</v>
      </c>
      <c r="J473" s="36">
        <v>3305.2166666666662</v>
      </c>
      <c r="K473" s="31">
        <v>3223.95</v>
      </c>
      <c r="L473" s="31">
        <v>3152</v>
      </c>
      <c r="M473" s="31">
        <v>0.90107000000000004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44.5</v>
      </c>
      <c r="D474" s="36">
        <v>44.766666666666673</v>
      </c>
      <c r="E474" s="36">
        <v>43.883333333333347</v>
      </c>
      <c r="F474" s="36">
        <v>43.266666666666673</v>
      </c>
      <c r="G474" s="36">
        <v>42.383333333333347</v>
      </c>
      <c r="H474" s="36">
        <v>45.383333333333347</v>
      </c>
      <c r="I474" s="36">
        <v>46.266666666666673</v>
      </c>
      <c r="J474" s="36">
        <v>46.883333333333347</v>
      </c>
      <c r="K474" s="31">
        <v>45.65</v>
      </c>
      <c r="L474" s="31">
        <v>44.15</v>
      </c>
      <c r="M474" s="31">
        <v>180.61076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1684.15</v>
      </c>
      <c r="D475" s="36">
        <v>1680.3</v>
      </c>
      <c r="E475" s="36">
        <v>1672.1</v>
      </c>
      <c r="F475" s="36">
        <v>1660.05</v>
      </c>
      <c r="G475" s="36">
        <v>1651.85</v>
      </c>
      <c r="H475" s="36">
        <v>1692.35</v>
      </c>
      <c r="I475" s="36">
        <v>1700.5500000000002</v>
      </c>
      <c r="J475" s="36">
        <v>1712.6</v>
      </c>
      <c r="K475" s="31">
        <v>1688.5</v>
      </c>
      <c r="L475" s="31">
        <v>1668.25</v>
      </c>
      <c r="M475" s="31">
        <v>4.6833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39.35</v>
      </c>
      <c r="D476" s="36">
        <v>39.433333333333337</v>
      </c>
      <c r="E476" s="36">
        <v>39.066666666666677</v>
      </c>
      <c r="F476" s="36">
        <v>38.783333333333339</v>
      </c>
      <c r="G476" s="36">
        <v>38.416666666666679</v>
      </c>
      <c r="H476" s="36">
        <v>39.716666666666676</v>
      </c>
      <c r="I476" s="36">
        <v>40.083333333333336</v>
      </c>
      <c r="J476" s="36">
        <v>40.366666666666674</v>
      </c>
      <c r="K476" s="31">
        <v>39.799999999999997</v>
      </c>
      <c r="L476" s="31">
        <v>39.15</v>
      </c>
      <c r="M476" s="31">
        <v>91.791349999999994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450.5</v>
      </c>
      <c r="D477" s="36">
        <v>451.91666666666669</v>
      </c>
      <c r="E477" s="36">
        <v>445.63333333333338</v>
      </c>
      <c r="F477" s="36">
        <v>440.76666666666671</v>
      </c>
      <c r="G477" s="36">
        <v>434.48333333333341</v>
      </c>
      <c r="H477" s="36">
        <v>456.78333333333336</v>
      </c>
      <c r="I477" s="36">
        <v>463.06666666666666</v>
      </c>
      <c r="J477" s="36">
        <v>467.93333333333334</v>
      </c>
      <c r="K477" s="31">
        <v>458.2</v>
      </c>
      <c r="L477" s="31">
        <v>447.05</v>
      </c>
      <c r="M477" s="31">
        <v>0.89936000000000005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8775.0499999999993</v>
      </c>
      <c r="D478" s="36">
        <v>8762.25</v>
      </c>
      <c r="E478" s="36">
        <v>8712.7999999999993</v>
      </c>
      <c r="F478" s="36">
        <v>8650.5499999999993</v>
      </c>
      <c r="G478" s="36">
        <v>8601.0999999999985</v>
      </c>
      <c r="H478" s="36">
        <v>8824.5</v>
      </c>
      <c r="I478" s="36">
        <v>8873.9500000000007</v>
      </c>
      <c r="J478" s="36">
        <v>8936.2000000000007</v>
      </c>
      <c r="K478" s="31">
        <v>8811.7000000000007</v>
      </c>
      <c r="L478" s="31">
        <v>8700</v>
      </c>
      <c r="M478" s="31">
        <v>2.3342800000000001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110.3</v>
      </c>
      <c r="D479" s="36">
        <v>110.88333333333333</v>
      </c>
      <c r="E479" s="36">
        <v>109.01666666666665</v>
      </c>
      <c r="F479" s="36">
        <v>107.73333333333332</v>
      </c>
      <c r="G479" s="36">
        <v>105.86666666666665</v>
      </c>
      <c r="H479" s="36">
        <v>112.16666666666666</v>
      </c>
      <c r="I479" s="36">
        <v>114.03333333333333</v>
      </c>
      <c r="J479" s="36">
        <v>115.31666666666666</v>
      </c>
      <c r="K479" s="31">
        <v>112.75</v>
      </c>
      <c r="L479" s="31">
        <v>109.6</v>
      </c>
      <c r="M479" s="31">
        <v>163.49924999999999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1563.15</v>
      </c>
      <c r="D480" s="36">
        <v>1561.0666666666666</v>
      </c>
      <c r="E480" s="36">
        <v>1549.0833333333333</v>
      </c>
      <c r="F480" s="36">
        <v>1535.0166666666667</v>
      </c>
      <c r="G480" s="36">
        <v>1523.0333333333333</v>
      </c>
      <c r="H480" s="36">
        <v>1575.1333333333332</v>
      </c>
      <c r="I480" s="36">
        <v>1587.1166666666668</v>
      </c>
      <c r="J480" s="36">
        <v>1601.1833333333332</v>
      </c>
      <c r="K480" s="31">
        <v>1573.05</v>
      </c>
      <c r="L480" s="31">
        <v>1547</v>
      </c>
      <c r="M480" s="31">
        <v>3.0525099999999998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1040.6500000000001</v>
      </c>
      <c r="D481" s="36">
        <v>1036.6499999999999</v>
      </c>
      <c r="E481" s="36">
        <v>1030.9999999999998</v>
      </c>
      <c r="F481" s="36">
        <v>1021.3499999999999</v>
      </c>
      <c r="G481" s="36">
        <v>1015.6999999999998</v>
      </c>
      <c r="H481" s="36">
        <v>1046.2999999999997</v>
      </c>
      <c r="I481" s="36">
        <v>1051.9499999999998</v>
      </c>
      <c r="J481" s="31">
        <v>1061.5999999999997</v>
      </c>
      <c r="K481" s="31">
        <v>1042.3</v>
      </c>
      <c r="L481" s="31">
        <v>1027</v>
      </c>
      <c r="M481" s="53">
        <v>14.51826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639.9</v>
      </c>
      <c r="D482" s="36">
        <v>641.43333333333328</v>
      </c>
      <c r="E482" s="36">
        <v>633.96666666666658</v>
      </c>
      <c r="F482" s="36">
        <v>628.0333333333333</v>
      </c>
      <c r="G482" s="36">
        <v>620.56666666666661</v>
      </c>
      <c r="H482" s="36">
        <v>647.36666666666656</v>
      </c>
      <c r="I482" s="36">
        <v>654.83333333333326</v>
      </c>
      <c r="J482" s="31">
        <v>660.76666666666654</v>
      </c>
      <c r="K482" s="31">
        <v>648.9</v>
      </c>
      <c r="L482" s="31">
        <v>635.5</v>
      </c>
      <c r="M482" s="53">
        <v>3.2976000000000001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560.85</v>
      </c>
      <c r="D483" s="36">
        <v>560.15</v>
      </c>
      <c r="E483" s="36">
        <v>556.69999999999993</v>
      </c>
      <c r="F483" s="36">
        <v>552.54999999999995</v>
      </c>
      <c r="G483" s="36">
        <v>549.09999999999991</v>
      </c>
      <c r="H483" s="36">
        <v>564.29999999999995</v>
      </c>
      <c r="I483" s="36">
        <v>567.75</v>
      </c>
      <c r="J483" s="36">
        <v>571.9</v>
      </c>
      <c r="K483" s="31">
        <v>563.6</v>
      </c>
      <c r="L483" s="31">
        <v>556</v>
      </c>
      <c r="M483" s="31">
        <v>21.123550000000002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776.35</v>
      </c>
      <c r="D484" s="36">
        <v>778.94999999999993</v>
      </c>
      <c r="E484" s="36">
        <v>770.39999999999986</v>
      </c>
      <c r="F484" s="36">
        <v>764.44999999999993</v>
      </c>
      <c r="G484" s="36">
        <v>755.89999999999986</v>
      </c>
      <c r="H484" s="36">
        <v>784.89999999999986</v>
      </c>
      <c r="I484" s="36">
        <v>793.44999999999982</v>
      </c>
      <c r="J484" s="31">
        <v>799.39999999999986</v>
      </c>
      <c r="K484" s="31">
        <v>787.5</v>
      </c>
      <c r="L484" s="31">
        <v>773</v>
      </c>
      <c r="M484" s="53">
        <v>1.1472599999999999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614.95000000000005</v>
      </c>
      <c r="D485" s="36">
        <v>616.31666666666672</v>
      </c>
      <c r="E485" s="36">
        <v>607.58333333333348</v>
      </c>
      <c r="F485" s="36">
        <v>600.21666666666681</v>
      </c>
      <c r="G485" s="36">
        <v>591.48333333333358</v>
      </c>
      <c r="H485" s="36">
        <v>623.68333333333339</v>
      </c>
      <c r="I485" s="36">
        <v>632.41666666666674</v>
      </c>
      <c r="J485" s="36">
        <v>639.7833333333333</v>
      </c>
      <c r="K485" s="31">
        <v>625.04999999999995</v>
      </c>
      <c r="L485" s="31">
        <v>608.95000000000005</v>
      </c>
      <c r="M485" s="31">
        <v>7.0902000000000003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422.75</v>
      </c>
      <c r="D486" s="36">
        <v>426.66666666666669</v>
      </c>
      <c r="E486" s="36">
        <v>417.58333333333337</v>
      </c>
      <c r="F486" s="36">
        <v>412.41666666666669</v>
      </c>
      <c r="G486" s="36">
        <v>403.33333333333337</v>
      </c>
      <c r="H486" s="36">
        <v>431.83333333333337</v>
      </c>
      <c r="I486" s="36">
        <v>440.91666666666674</v>
      </c>
      <c r="J486" s="36">
        <v>446.08333333333337</v>
      </c>
      <c r="K486" s="31">
        <v>435.75</v>
      </c>
      <c r="L486" s="31">
        <v>421.5</v>
      </c>
      <c r="M486" s="31">
        <v>2.1422500000000002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371.8</v>
      </c>
      <c r="D487" s="36">
        <v>369.51666666666665</v>
      </c>
      <c r="E487" s="36">
        <v>363.58333333333331</v>
      </c>
      <c r="F487" s="36">
        <v>355.36666666666667</v>
      </c>
      <c r="G487" s="36">
        <v>349.43333333333334</v>
      </c>
      <c r="H487" s="36">
        <v>377.73333333333329</v>
      </c>
      <c r="I487" s="36">
        <v>383.66666666666669</v>
      </c>
      <c r="J487" s="36">
        <v>391.88333333333327</v>
      </c>
      <c r="K487" s="31">
        <v>375.45</v>
      </c>
      <c r="L487" s="31">
        <v>361.3</v>
      </c>
      <c r="M487" s="31">
        <v>1.72228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474.65</v>
      </c>
      <c r="D488" s="36">
        <v>474.34999999999997</v>
      </c>
      <c r="E488" s="36">
        <v>464.69999999999993</v>
      </c>
      <c r="F488" s="36">
        <v>454.74999999999994</v>
      </c>
      <c r="G488" s="36">
        <v>445.09999999999991</v>
      </c>
      <c r="H488" s="36">
        <v>484.29999999999995</v>
      </c>
      <c r="I488" s="36">
        <v>493.94999999999993</v>
      </c>
      <c r="J488" s="36">
        <v>503.9</v>
      </c>
      <c r="K488" s="31">
        <v>484</v>
      </c>
      <c r="L488" s="31">
        <v>464.4</v>
      </c>
      <c r="M488" s="31">
        <v>1.51494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1044.55</v>
      </c>
      <c r="D489" s="36">
        <v>1037.05</v>
      </c>
      <c r="E489" s="36">
        <v>1023.0999999999999</v>
      </c>
      <c r="F489" s="36">
        <v>1001.65</v>
      </c>
      <c r="G489" s="36">
        <v>987.69999999999993</v>
      </c>
      <c r="H489" s="36">
        <v>1058.5</v>
      </c>
      <c r="I489" s="36">
        <v>1072.4500000000003</v>
      </c>
      <c r="J489" s="36">
        <v>1093.8999999999999</v>
      </c>
      <c r="K489" s="31">
        <v>1051</v>
      </c>
      <c r="L489" s="31">
        <v>1015.6</v>
      </c>
      <c r="M489" s="31">
        <v>30.742660000000001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1328.2</v>
      </c>
      <c r="D490" s="36">
        <v>1330.0833333333333</v>
      </c>
      <c r="E490" s="36">
        <v>1313.3166666666666</v>
      </c>
      <c r="F490" s="36">
        <v>1298.4333333333334</v>
      </c>
      <c r="G490" s="36">
        <v>1281.6666666666667</v>
      </c>
      <c r="H490" s="36">
        <v>1344.9666666666665</v>
      </c>
      <c r="I490" s="36">
        <v>1361.7333333333333</v>
      </c>
      <c r="J490" s="36">
        <v>1376.6166666666663</v>
      </c>
      <c r="K490" s="31">
        <v>1346.85</v>
      </c>
      <c r="L490" s="31">
        <v>1315.2</v>
      </c>
      <c r="M490" s="31">
        <v>0.48483999999999999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238.8</v>
      </c>
      <c r="D491" s="36">
        <v>238.28333333333333</v>
      </c>
      <c r="E491" s="36">
        <v>234.86666666666667</v>
      </c>
      <c r="F491" s="36">
        <v>230.93333333333334</v>
      </c>
      <c r="G491" s="36">
        <v>227.51666666666668</v>
      </c>
      <c r="H491" s="36">
        <v>242.21666666666667</v>
      </c>
      <c r="I491" s="36">
        <v>245.63333333333335</v>
      </c>
      <c r="J491" s="36">
        <v>249.56666666666666</v>
      </c>
      <c r="K491" s="31">
        <v>241.7</v>
      </c>
      <c r="L491" s="31">
        <v>234.35</v>
      </c>
      <c r="M491" s="31">
        <v>68.440370000000001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293.3</v>
      </c>
      <c r="D492" s="36">
        <v>293.53333333333336</v>
      </c>
      <c r="E492" s="36">
        <v>288.66666666666674</v>
      </c>
      <c r="F492" s="36">
        <v>284.03333333333336</v>
      </c>
      <c r="G492" s="36">
        <v>279.16666666666674</v>
      </c>
      <c r="H492" s="36">
        <v>298.16666666666674</v>
      </c>
      <c r="I492" s="36">
        <v>303.03333333333342</v>
      </c>
      <c r="J492" s="36">
        <v>307.66666666666674</v>
      </c>
      <c r="K492" s="31">
        <v>298.39999999999998</v>
      </c>
      <c r="L492" s="31">
        <v>288.89999999999998</v>
      </c>
      <c r="M492" s="31">
        <v>3.5118499999999999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606.04999999999995</v>
      </c>
      <c r="D493" s="36">
        <v>608.26666666666665</v>
      </c>
      <c r="E493" s="36">
        <v>581.73333333333335</v>
      </c>
      <c r="F493" s="36">
        <v>557.41666666666674</v>
      </c>
      <c r="G493" s="36">
        <v>530.88333333333344</v>
      </c>
      <c r="H493" s="36">
        <v>632.58333333333326</v>
      </c>
      <c r="I493" s="36">
        <v>659.11666666666656</v>
      </c>
      <c r="J493" s="36">
        <v>683.43333333333317</v>
      </c>
      <c r="K493" s="31">
        <v>634.79999999999995</v>
      </c>
      <c r="L493" s="31">
        <v>583.95000000000005</v>
      </c>
      <c r="M493" s="31">
        <v>2.0383599999999999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1739.85</v>
      </c>
      <c r="D494" s="36">
        <v>1743.7</v>
      </c>
      <c r="E494" s="36">
        <v>1731.15</v>
      </c>
      <c r="F494" s="36">
        <v>1722.45</v>
      </c>
      <c r="G494" s="36">
        <v>1709.9</v>
      </c>
      <c r="H494" s="36">
        <v>1752.4</v>
      </c>
      <c r="I494" s="36">
        <v>1764.9499999999998</v>
      </c>
      <c r="J494" s="36">
        <v>1773.65</v>
      </c>
      <c r="K494" s="31">
        <v>1756.25</v>
      </c>
      <c r="L494" s="31">
        <v>1735</v>
      </c>
      <c r="M494" s="31">
        <v>0.27062000000000003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1694.25</v>
      </c>
      <c r="D495" s="36">
        <v>1690.3833333333332</v>
      </c>
      <c r="E495" s="36">
        <v>1679.9166666666665</v>
      </c>
      <c r="F495" s="36">
        <v>1665.5833333333333</v>
      </c>
      <c r="G495" s="36">
        <v>1655.1166666666666</v>
      </c>
      <c r="H495" s="36">
        <v>1704.7166666666665</v>
      </c>
      <c r="I495" s="36">
        <v>1715.1833333333332</v>
      </c>
      <c r="J495" s="36">
        <v>1729.5166666666664</v>
      </c>
      <c r="K495" s="31">
        <v>1700.85</v>
      </c>
      <c r="L495" s="31">
        <v>1676.05</v>
      </c>
      <c r="M495" s="31">
        <v>0.13489000000000001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14.4</v>
      </c>
      <c r="D496" s="36">
        <v>14.416666666666666</v>
      </c>
      <c r="E496" s="36">
        <v>14.033333333333331</v>
      </c>
      <c r="F496" s="36">
        <v>13.666666666666666</v>
      </c>
      <c r="G496" s="36">
        <v>13.283333333333331</v>
      </c>
      <c r="H496" s="36">
        <v>14.783333333333331</v>
      </c>
      <c r="I496" s="36">
        <v>15.166666666666668</v>
      </c>
      <c r="J496" s="36">
        <v>15.533333333333331</v>
      </c>
      <c r="K496" s="31">
        <v>14.8</v>
      </c>
      <c r="L496" s="31">
        <v>14.05</v>
      </c>
      <c r="M496" s="31">
        <v>3129.5225799999998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821.2</v>
      </c>
      <c r="D497" s="36">
        <v>822.86666666666679</v>
      </c>
      <c r="E497" s="36">
        <v>818.13333333333355</v>
      </c>
      <c r="F497" s="36">
        <v>815.06666666666672</v>
      </c>
      <c r="G497" s="36">
        <v>810.33333333333348</v>
      </c>
      <c r="H497" s="36">
        <v>825.93333333333362</v>
      </c>
      <c r="I497" s="36">
        <v>830.66666666666674</v>
      </c>
      <c r="J497" s="36">
        <v>833.73333333333369</v>
      </c>
      <c r="K497" s="31">
        <v>827.6</v>
      </c>
      <c r="L497" s="31">
        <v>819.8</v>
      </c>
      <c r="M497" s="31">
        <v>7.3455899999999996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548</v>
      </c>
      <c r="D498" s="36">
        <v>540.23333333333335</v>
      </c>
      <c r="E498" s="36">
        <v>530.56666666666672</v>
      </c>
      <c r="F498" s="36">
        <v>513.13333333333333</v>
      </c>
      <c r="G498" s="36">
        <v>503.4666666666667</v>
      </c>
      <c r="H498" s="36">
        <v>557.66666666666674</v>
      </c>
      <c r="I498" s="36">
        <v>567.33333333333326</v>
      </c>
      <c r="J498" s="36">
        <v>584.76666666666677</v>
      </c>
      <c r="K498" s="31">
        <v>549.9</v>
      </c>
      <c r="L498" s="31">
        <v>522.79999999999995</v>
      </c>
      <c r="M498" s="31">
        <v>39.702539999999999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162.65</v>
      </c>
      <c r="D499" s="36">
        <v>164.56666666666669</v>
      </c>
      <c r="E499" s="36">
        <v>159.68333333333339</v>
      </c>
      <c r="F499" s="36">
        <v>156.7166666666667</v>
      </c>
      <c r="G499" s="36">
        <v>151.8333333333334</v>
      </c>
      <c r="H499" s="36">
        <v>167.53333333333339</v>
      </c>
      <c r="I499" s="36">
        <v>172.41666666666666</v>
      </c>
      <c r="J499" s="36">
        <v>175.38333333333338</v>
      </c>
      <c r="K499" s="31">
        <v>169.45</v>
      </c>
      <c r="L499" s="31">
        <v>161.6</v>
      </c>
      <c r="M499" s="31">
        <v>56.695399999999999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847.7</v>
      </c>
      <c r="D500" s="36">
        <v>845.58333333333337</v>
      </c>
      <c r="E500" s="36">
        <v>839.41666666666674</v>
      </c>
      <c r="F500" s="36">
        <v>831.13333333333333</v>
      </c>
      <c r="G500" s="36">
        <v>824.9666666666667</v>
      </c>
      <c r="H500" s="36">
        <v>853.86666666666679</v>
      </c>
      <c r="I500" s="36">
        <v>860.03333333333353</v>
      </c>
      <c r="J500" s="36">
        <v>868.31666666666683</v>
      </c>
      <c r="K500" s="31">
        <v>851.75</v>
      </c>
      <c r="L500" s="31">
        <v>837.3</v>
      </c>
      <c r="M500" s="31">
        <v>0.76778000000000002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1610.15</v>
      </c>
      <c r="D501" s="36">
        <v>1605.8833333333332</v>
      </c>
      <c r="E501" s="36">
        <v>1597.2666666666664</v>
      </c>
      <c r="F501" s="36">
        <v>1584.3833333333332</v>
      </c>
      <c r="G501" s="36">
        <v>1575.7666666666664</v>
      </c>
      <c r="H501" s="36">
        <v>1618.7666666666664</v>
      </c>
      <c r="I501" s="36">
        <v>1627.3833333333332</v>
      </c>
      <c r="J501" s="36">
        <v>1640.2666666666664</v>
      </c>
      <c r="K501" s="31">
        <v>1614.5</v>
      </c>
      <c r="L501" s="31">
        <v>1593</v>
      </c>
      <c r="M501" s="31">
        <v>0.24993000000000001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397.1</v>
      </c>
      <c r="D502" s="36">
        <v>395.3</v>
      </c>
      <c r="E502" s="36">
        <v>391.1</v>
      </c>
      <c r="F502" s="36">
        <v>385.1</v>
      </c>
      <c r="G502" s="36">
        <v>380.90000000000003</v>
      </c>
      <c r="H502" s="36">
        <v>401.3</v>
      </c>
      <c r="I502" s="36">
        <v>405.49999999999994</v>
      </c>
      <c r="J502" s="36">
        <v>411.5</v>
      </c>
      <c r="K502" s="31">
        <v>399.5</v>
      </c>
      <c r="L502" s="31">
        <v>389.3</v>
      </c>
      <c r="M502" s="31">
        <v>69.217879999999994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20.149999999999999</v>
      </c>
      <c r="D503" s="36">
        <v>20.216666666666665</v>
      </c>
      <c r="E503" s="36">
        <v>19.833333333333329</v>
      </c>
      <c r="F503" s="36">
        <v>19.516666666666662</v>
      </c>
      <c r="G503" s="36">
        <v>19.133333333333326</v>
      </c>
      <c r="H503" s="36">
        <v>20.533333333333331</v>
      </c>
      <c r="I503" s="36">
        <v>20.916666666666664</v>
      </c>
      <c r="J503" s="31">
        <v>21.233333333333334</v>
      </c>
      <c r="K503" s="31">
        <v>20.6</v>
      </c>
      <c r="L503" s="31">
        <v>19.899999999999999</v>
      </c>
      <c r="M503" s="53">
        <v>2703.1920700000001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250.05</v>
      </c>
      <c r="D504" s="36">
        <v>249.88333333333333</v>
      </c>
      <c r="E504" s="36">
        <v>246.26666666666665</v>
      </c>
      <c r="F504" s="36">
        <v>242.48333333333332</v>
      </c>
      <c r="G504" s="36">
        <v>238.86666666666665</v>
      </c>
      <c r="H504" s="36">
        <v>253.66666666666666</v>
      </c>
      <c r="I504" s="36">
        <v>257.2833333333333</v>
      </c>
      <c r="J504" s="31">
        <v>261.06666666666666</v>
      </c>
      <c r="K504" s="31">
        <v>253.5</v>
      </c>
      <c r="L504" s="31">
        <v>246.1</v>
      </c>
      <c r="M504" s="53">
        <v>97.139210000000006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515.25</v>
      </c>
      <c r="D505" s="36">
        <v>514.36666666666667</v>
      </c>
      <c r="E505" s="36">
        <v>500.93333333333339</v>
      </c>
      <c r="F505" s="36">
        <v>486.61666666666673</v>
      </c>
      <c r="G505" s="36">
        <v>473.18333333333345</v>
      </c>
      <c r="H505" s="36">
        <v>528.68333333333339</v>
      </c>
      <c r="I505" s="36">
        <v>542.11666666666656</v>
      </c>
      <c r="J505" s="36">
        <v>556.43333333333328</v>
      </c>
      <c r="K505" s="31">
        <v>527.79999999999995</v>
      </c>
      <c r="L505" s="31">
        <v>500.05</v>
      </c>
      <c r="M505" s="31">
        <v>22.537669999999999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16294.85</v>
      </c>
      <c r="D506" s="36">
        <v>16342.166666666666</v>
      </c>
      <c r="E506" s="36">
        <v>16153.683333333331</v>
      </c>
      <c r="F506" s="36">
        <v>16012.516666666665</v>
      </c>
      <c r="G506" s="36">
        <v>15824.033333333329</v>
      </c>
      <c r="H506" s="36">
        <v>16483.333333333332</v>
      </c>
      <c r="I506" s="36">
        <v>16671.816666666666</v>
      </c>
      <c r="J506" s="36">
        <v>16812.983333333334</v>
      </c>
      <c r="K506" s="31">
        <v>16530.650000000001</v>
      </c>
      <c r="L506" s="31">
        <v>16201</v>
      </c>
      <c r="M506" s="31">
        <v>3.7310000000000003E-2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121.85</v>
      </c>
      <c r="D507" s="36">
        <v>121.69999999999999</v>
      </c>
      <c r="E507" s="36">
        <v>120.84999999999998</v>
      </c>
      <c r="F507" s="36">
        <v>119.85</v>
      </c>
      <c r="G507" s="36">
        <v>118.99999999999999</v>
      </c>
      <c r="H507" s="36">
        <v>122.69999999999997</v>
      </c>
      <c r="I507" s="36">
        <v>123.55</v>
      </c>
      <c r="J507" s="31">
        <v>124.54999999999997</v>
      </c>
      <c r="K507" s="31">
        <v>122.55</v>
      </c>
      <c r="L507" s="31">
        <v>120.7</v>
      </c>
      <c r="M507" s="53">
        <v>368.95083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631.85</v>
      </c>
      <c r="D508" s="36">
        <v>628.76666666666677</v>
      </c>
      <c r="E508" s="36">
        <v>622.08333333333348</v>
      </c>
      <c r="F508" s="36">
        <v>612.31666666666672</v>
      </c>
      <c r="G508" s="36">
        <v>605.63333333333344</v>
      </c>
      <c r="H508" s="36">
        <v>638.53333333333353</v>
      </c>
      <c r="I508" s="36">
        <v>645.2166666666667</v>
      </c>
      <c r="J508" s="36">
        <v>654.98333333333358</v>
      </c>
      <c r="K508" s="31">
        <v>635.45000000000005</v>
      </c>
      <c r="L508" s="31">
        <v>619</v>
      </c>
      <c r="M508" s="31">
        <v>12.930300000000001</v>
      </c>
      <c r="N508" s="1"/>
      <c r="O508" s="1"/>
    </row>
    <row r="509" spans="1:15" ht="12.75" customHeight="1">
      <c r="A509" s="247">
        <v>499</v>
      </c>
      <c r="B509" s="248" t="s">
        <v>561</v>
      </c>
      <c r="C509" s="248">
        <v>1528.25</v>
      </c>
      <c r="D509" s="249">
        <v>1523.4333333333334</v>
      </c>
      <c r="E509" s="249">
        <v>1507.8666666666668</v>
      </c>
      <c r="F509" s="249">
        <v>1487.4833333333333</v>
      </c>
      <c r="G509" s="249">
        <v>1471.9166666666667</v>
      </c>
      <c r="H509" s="249">
        <v>1543.8166666666668</v>
      </c>
      <c r="I509" s="249">
        <v>1559.3833333333334</v>
      </c>
      <c r="J509" s="249">
        <v>1579.7666666666669</v>
      </c>
      <c r="K509" s="250">
        <v>1539</v>
      </c>
      <c r="L509" s="250">
        <v>1503.05</v>
      </c>
      <c r="M509" s="250">
        <v>0.31619000000000003</v>
      </c>
      <c r="N509" s="1"/>
      <c r="O509" s="1"/>
    </row>
    <row r="510" spans="1:15" ht="12.75" customHeight="1">
      <c r="A510" s="264">
        <v>500</v>
      </c>
      <c r="B510" s="266" t="s">
        <v>561</v>
      </c>
      <c r="C510" s="266">
        <v>1551.4</v>
      </c>
      <c r="D510" s="267">
        <v>1542.3666666666668</v>
      </c>
      <c r="E510" s="267">
        <v>1519.0833333333335</v>
      </c>
      <c r="F510" s="267">
        <v>1486.7666666666667</v>
      </c>
      <c r="G510" s="267">
        <v>1463.4833333333333</v>
      </c>
      <c r="H510" s="267">
        <v>1574.6833333333336</v>
      </c>
      <c r="I510" s="267">
        <v>1597.9666666666669</v>
      </c>
      <c r="J510" s="267">
        <v>1630.2833333333338</v>
      </c>
      <c r="K510" s="264">
        <v>1565.65</v>
      </c>
      <c r="L510" s="264">
        <v>1510.05</v>
      </c>
      <c r="M510" s="264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9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95"/>
      <c r="B5" s="396"/>
      <c r="C5" s="395"/>
      <c r="D5" s="396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97" t="s">
        <v>565</v>
      </c>
      <c r="C7" s="396"/>
      <c r="D7" s="7">
        <f>Main!B10</f>
        <v>45247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45246</v>
      </c>
      <c r="B10" s="32">
        <v>543453</v>
      </c>
      <c r="C10" s="31" t="s">
        <v>1063</v>
      </c>
      <c r="D10" s="31" t="s">
        <v>1064</v>
      </c>
      <c r="E10" s="31" t="s">
        <v>575</v>
      </c>
      <c r="F10" s="86">
        <v>39000</v>
      </c>
      <c r="G10" s="32">
        <v>192.4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45246</v>
      </c>
      <c r="B11" s="32">
        <v>543453</v>
      </c>
      <c r="C11" s="31" t="s">
        <v>1063</v>
      </c>
      <c r="D11" s="31" t="s">
        <v>1065</v>
      </c>
      <c r="E11" s="31" t="s">
        <v>574</v>
      </c>
      <c r="F11" s="86">
        <v>57000</v>
      </c>
      <c r="G11" s="32">
        <v>192.4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45246</v>
      </c>
      <c r="B12" s="32">
        <v>539277</v>
      </c>
      <c r="C12" s="31" t="s">
        <v>1066</v>
      </c>
      <c r="D12" s="31" t="s">
        <v>1067</v>
      </c>
      <c r="E12" s="31" t="s">
        <v>575</v>
      </c>
      <c r="F12" s="86">
        <v>10200000</v>
      </c>
      <c r="G12" s="32">
        <v>0.62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45246</v>
      </c>
      <c r="B13" s="32">
        <v>539277</v>
      </c>
      <c r="C13" s="31" t="s">
        <v>1066</v>
      </c>
      <c r="D13" s="31" t="s">
        <v>1068</v>
      </c>
      <c r="E13" s="31" t="s">
        <v>575</v>
      </c>
      <c r="F13" s="86">
        <v>10000000</v>
      </c>
      <c r="G13" s="32">
        <v>0.61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45246</v>
      </c>
      <c r="B14" s="32">
        <v>532931</v>
      </c>
      <c r="C14" s="31" t="s">
        <v>1069</v>
      </c>
      <c r="D14" s="31" t="s">
        <v>1070</v>
      </c>
      <c r="E14" s="31" t="s">
        <v>574</v>
      </c>
      <c r="F14" s="86">
        <v>453439</v>
      </c>
      <c r="G14" s="32">
        <v>8.4499999999999993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45246</v>
      </c>
      <c r="B15" s="32">
        <v>532931</v>
      </c>
      <c r="C15" s="31" t="s">
        <v>1069</v>
      </c>
      <c r="D15" s="31" t="s">
        <v>1070</v>
      </c>
      <c r="E15" s="31" t="s">
        <v>575</v>
      </c>
      <c r="F15" s="86">
        <v>82255</v>
      </c>
      <c r="G15" s="32">
        <v>8.42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45246</v>
      </c>
      <c r="B16" s="32">
        <v>538817</v>
      </c>
      <c r="C16" s="31" t="s">
        <v>1071</v>
      </c>
      <c r="D16" s="31" t="s">
        <v>1072</v>
      </c>
      <c r="E16" s="31" t="s">
        <v>574</v>
      </c>
      <c r="F16" s="86">
        <v>727889</v>
      </c>
      <c r="G16" s="32">
        <v>21.05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45246</v>
      </c>
      <c r="B17" s="32">
        <v>538817</v>
      </c>
      <c r="C17" s="31" t="s">
        <v>1071</v>
      </c>
      <c r="D17" s="31" t="s">
        <v>1072</v>
      </c>
      <c r="E17" s="31" t="s">
        <v>575</v>
      </c>
      <c r="F17" s="86">
        <v>784528</v>
      </c>
      <c r="G17" s="32">
        <v>21.25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45246</v>
      </c>
      <c r="B18" s="32">
        <v>531327</v>
      </c>
      <c r="C18" s="31" t="s">
        <v>1073</v>
      </c>
      <c r="D18" s="31" t="s">
        <v>1074</v>
      </c>
      <c r="E18" s="31" t="s">
        <v>574</v>
      </c>
      <c r="F18" s="86">
        <v>21000</v>
      </c>
      <c r="G18" s="32">
        <v>5.35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45246</v>
      </c>
      <c r="B19" s="32">
        <v>540681</v>
      </c>
      <c r="C19" s="31" t="s">
        <v>1075</v>
      </c>
      <c r="D19" s="31" t="s">
        <v>1076</v>
      </c>
      <c r="E19" s="31" t="s">
        <v>574</v>
      </c>
      <c r="F19" s="86">
        <v>30000</v>
      </c>
      <c r="G19" s="32">
        <v>34.200000000000003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45246</v>
      </c>
      <c r="B20" s="32">
        <v>540681</v>
      </c>
      <c r="C20" s="31" t="s">
        <v>1075</v>
      </c>
      <c r="D20" s="31" t="s">
        <v>1077</v>
      </c>
      <c r="E20" s="31" t="s">
        <v>575</v>
      </c>
      <c r="F20" s="86">
        <v>30000</v>
      </c>
      <c r="G20" s="32">
        <v>34.200000000000003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45246</v>
      </c>
      <c r="B21" s="32">
        <v>534691</v>
      </c>
      <c r="C21" s="31" t="s">
        <v>1078</v>
      </c>
      <c r="D21" s="31" t="s">
        <v>1079</v>
      </c>
      <c r="E21" s="31" t="s">
        <v>575</v>
      </c>
      <c r="F21" s="86">
        <v>214962</v>
      </c>
      <c r="G21" s="32">
        <v>22.73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45246</v>
      </c>
      <c r="B22" s="32">
        <v>531041</v>
      </c>
      <c r="C22" s="31" t="s">
        <v>1080</v>
      </c>
      <c r="D22" s="31" t="s">
        <v>1081</v>
      </c>
      <c r="E22" s="31" t="s">
        <v>575</v>
      </c>
      <c r="F22" s="86">
        <v>54680</v>
      </c>
      <c r="G22" s="32">
        <v>350.85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45246</v>
      </c>
      <c r="B23" s="32">
        <v>543606</v>
      </c>
      <c r="C23" s="31" t="s">
        <v>1082</v>
      </c>
      <c r="D23" s="31" t="s">
        <v>1083</v>
      </c>
      <c r="E23" s="31" t="s">
        <v>575</v>
      </c>
      <c r="F23" s="86">
        <v>100000</v>
      </c>
      <c r="G23" s="32">
        <v>96.84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45246</v>
      </c>
      <c r="B24" s="32">
        <v>530825</v>
      </c>
      <c r="C24" s="31" t="s">
        <v>1084</v>
      </c>
      <c r="D24" s="31" t="s">
        <v>930</v>
      </c>
      <c r="E24" s="31" t="s">
        <v>574</v>
      </c>
      <c r="F24" s="86">
        <v>48336</v>
      </c>
      <c r="G24" s="32">
        <v>59.34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45246</v>
      </c>
      <c r="B25" s="32">
        <v>543848</v>
      </c>
      <c r="C25" s="31" t="s">
        <v>1085</v>
      </c>
      <c r="D25" s="31" t="s">
        <v>1037</v>
      </c>
      <c r="E25" s="31" t="s">
        <v>575</v>
      </c>
      <c r="F25" s="86">
        <v>44000</v>
      </c>
      <c r="G25" s="32">
        <v>88.49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45246</v>
      </c>
      <c r="B26" s="32">
        <v>543594</v>
      </c>
      <c r="C26" s="31" t="s">
        <v>1086</v>
      </c>
      <c r="D26" s="31" t="s">
        <v>1087</v>
      </c>
      <c r="E26" s="31" t="s">
        <v>575</v>
      </c>
      <c r="F26" s="86">
        <v>162000</v>
      </c>
      <c r="G26" s="32">
        <v>13.69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45246</v>
      </c>
      <c r="B27" s="32">
        <v>504351</v>
      </c>
      <c r="C27" s="31" t="s">
        <v>1023</v>
      </c>
      <c r="D27" s="31" t="s">
        <v>1024</v>
      </c>
      <c r="E27" s="31" t="s">
        <v>575</v>
      </c>
      <c r="F27" s="86">
        <v>9851543</v>
      </c>
      <c r="G27" s="32">
        <v>1.0900000000000001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45246</v>
      </c>
      <c r="B28" s="32">
        <v>531739</v>
      </c>
      <c r="C28" s="31" t="s">
        <v>1025</v>
      </c>
      <c r="D28" s="31" t="s">
        <v>1088</v>
      </c>
      <c r="E28" s="31" t="s">
        <v>575</v>
      </c>
      <c r="F28" s="86">
        <v>1500000</v>
      </c>
      <c r="G28" s="32">
        <v>14.38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45246</v>
      </c>
      <c r="B29" s="32">
        <v>531739</v>
      </c>
      <c r="C29" s="31" t="s">
        <v>1025</v>
      </c>
      <c r="D29" s="31" t="s">
        <v>1089</v>
      </c>
      <c r="E29" s="31" t="s">
        <v>574</v>
      </c>
      <c r="F29" s="86">
        <v>1000000</v>
      </c>
      <c r="G29" s="32">
        <v>14.3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45246</v>
      </c>
      <c r="B30" s="32">
        <v>531739</v>
      </c>
      <c r="C30" s="31" t="s">
        <v>1025</v>
      </c>
      <c r="D30" s="31" t="s">
        <v>1090</v>
      </c>
      <c r="E30" s="31" t="s">
        <v>574</v>
      </c>
      <c r="F30" s="86">
        <v>1000000</v>
      </c>
      <c r="G30" s="32">
        <v>14.34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45246</v>
      </c>
      <c r="B31" s="32">
        <v>531739</v>
      </c>
      <c r="C31" s="31" t="s">
        <v>1025</v>
      </c>
      <c r="D31" s="31" t="s">
        <v>1091</v>
      </c>
      <c r="E31" s="31" t="s">
        <v>575</v>
      </c>
      <c r="F31" s="86">
        <v>4475673</v>
      </c>
      <c r="G31" s="32">
        <v>14.33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45246</v>
      </c>
      <c r="B32" s="32">
        <v>531739</v>
      </c>
      <c r="C32" s="31" t="s">
        <v>1025</v>
      </c>
      <c r="D32" s="31" t="s">
        <v>1092</v>
      </c>
      <c r="E32" s="31" t="s">
        <v>574</v>
      </c>
      <c r="F32" s="86">
        <v>1000000</v>
      </c>
      <c r="G32" s="32">
        <v>14.3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45246</v>
      </c>
      <c r="B33" s="32">
        <v>531739</v>
      </c>
      <c r="C33" s="31" t="s">
        <v>1025</v>
      </c>
      <c r="D33" s="31" t="s">
        <v>1093</v>
      </c>
      <c r="E33" s="31" t="s">
        <v>574</v>
      </c>
      <c r="F33" s="86">
        <v>1000000</v>
      </c>
      <c r="G33" s="32">
        <v>14.3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45246</v>
      </c>
      <c r="B34" s="32">
        <v>531913</v>
      </c>
      <c r="C34" s="31" t="s">
        <v>1094</v>
      </c>
      <c r="D34" s="31" t="s">
        <v>1095</v>
      </c>
      <c r="E34" s="31" t="s">
        <v>575</v>
      </c>
      <c r="F34" s="86">
        <v>29742</v>
      </c>
      <c r="G34" s="32">
        <v>7.52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45246</v>
      </c>
      <c r="B35" s="32">
        <v>541983</v>
      </c>
      <c r="C35" s="31" t="s">
        <v>1026</v>
      </c>
      <c r="D35" s="31" t="s">
        <v>1096</v>
      </c>
      <c r="E35" s="31" t="s">
        <v>575</v>
      </c>
      <c r="F35" s="86">
        <v>60000</v>
      </c>
      <c r="G35" s="32">
        <v>27.43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45246</v>
      </c>
      <c r="B36" s="32">
        <v>590041</v>
      </c>
      <c r="C36" s="31" t="s">
        <v>1027</v>
      </c>
      <c r="D36" s="31" t="s">
        <v>1097</v>
      </c>
      <c r="E36" s="31" t="s">
        <v>574</v>
      </c>
      <c r="F36" s="86">
        <v>7543</v>
      </c>
      <c r="G36" s="32">
        <v>13.53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45246</v>
      </c>
      <c r="B37" s="32">
        <v>590041</v>
      </c>
      <c r="C37" s="31" t="s">
        <v>1027</v>
      </c>
      <c r="D37" s="31" t="s">
        <v>1097</v>
      </c>
      <c r="E37" s="31" t="s">
        <v>575</v>
      </c>
      <c r="F37" s="86">
        <v>117493</v>
      </c>
      <c r="G37" s="32">
        <v>13.72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45246</v>
      </c>
      <c r="B38" s="32">
        <v>590041</v>
      </c>
      <c r="C38" s="31" t="s">
        <v>1027</v>
      </c>
      <c r="D38" s="31" t="s">
        <v>930</v>
      </c>
      <c r="E38" s="31" t="s">
        <v>575</v>
      </c>
      <c r="F38" s="86">
        <v>315000</v>
      </c>
      <c r="G38" s="32">
        <v>13.72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45246</v>
      </c>
      <c r="B39" s="32">
        <v>590041</v>
      </c>
      <c r="C39" s="31" t="s">
        <v>1027</v>
      </c>
      <c r="D39" s="31" t="s">
        <v>930</v>
      </c>
      <c r="E39" s="31" t="s">
        <v>574</v>
      </c>
      <c r="F39" s="86">
        <v>315000</v>
      </c>
      <c r="G39" s="32">
        <v>13.72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45246</v>
      </c>
      <c r="B40" s="32">
        <v>590041</v>
      </c>
      <c r="C40" s="31" t="s">
        <v>1027</v>
      </c>
      <c r="D40" s="31" t="s">
        <v>992</v>
      </c>
      <c r="E40" s="31" t="s">
        <v>575</v>
      </c>
      <c r="F40" s="86">
        <v>120000</v>
      </c>
      <c r="G40" s="32">
        <v>13.72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45246</v>
      </c>
      <c r="B41" s="32">
        <v>539594</v>
      </c>
      <c r="C41" s="31" t="s">
        <v>1098</v>
      </c>
      <c r="D41" s="31" t="s">
        <v>1099</v>
      </c>
      <c r="E41" s="31" t="s">
        <v>574</v>
      </c>
      <c r="F41" s="86">
        <v>7011663</v>
      </c>
      <c r="G41" s="32">
        <v>15.94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45246</v>
      </c>
      <c r="B42" s="32">
        <v>539594</v>
      </c>
      <c r="C42" s="31" t="s">
        <v>1098</v>
      </c>
      <c r="D42" s="31" t="s">
        <v>1099</v>
      </c>
      <c r="E42" s="31" t="s">
        <v>575</v>
      </c>
      <c r="F42" s="86">
        <v>11634</v>
      </c>
      <c r="G42" s="32">
        <v>15.77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45246</v>
      </c>
      <c r="B43" s="32">
        <v>539521</v>
      </c>
      <c r="C43" s="31" t="s">
        <v>1100</v>
      </c>
      <c r="D43" s="31" t="s">
        <v>1101</v>
      </c>
      <c r="E43" s="31" t="s">
        <v>574</v>
      </c>
      <c r="F43" s="86">
        <v>20000</v>
      </c>
      <c r="G43" s="32">
        <v>24.08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45246</v>
      </c>
      <c r="B44" s="32">
        <v>543305</v>
      </c>
      <c r="C44" s="31" t="s">
        <v>1102</v>
      </c>
      <c r="D44" s="31" t="s">
        <v>1103</v>
      </c>
      <c r="E44" s="31" t="s">
        <v>575</v>
      </c>
      <c r="F44" s="86">
        <v>48000</v>
      </c>
      <c r="G44" s="32">
        <v>9.11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45246</v>
      </c>
      <c r="B45" s="32">
        <v>532676</v>
      </c>
      <c r="C45" s="31" t="s">
        <v>1104</v>
      </c>
      <c r="D45" s="31" t="s">
        <v>1105</v>
      </c>
      <c r="E45" s="31" t="s">
        <v>575</v>
      </c>
      <c r="F45" s="86">
        <v>213</v>
      </c>
      <c r="G45" s="32">
        <v>14.51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45246</v>
      </c>
      <c r="B46" s="32">
        <v>532676</v>
      </c>
      <c r="C46" s="31" t="s">
        <v>1104</v>
      </c>
      <c r="D46" s="31" t="s">
        <v>1105</v>
      </c>
      <c r="E46" s="31" t="s">
        <v>574</v>
      </c>
      <c r="F46" s="86">
        <v>144318</v>
      </c>
      <c r="G46" s="32">
        <v>14.78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45246</v>
      </c>
      <c r="B47" s="32">
        <v>532387</v>
      </c>
      <c r="C47" s="31" t="s">
        <v>1106</v>
      </c>
      <c r="D47" s="31" t="s">
        <v>1107</v>
      </c>
      <c r="E47" s="31" t="s">
        <v>575</v>
      </c>
      <c r="F47" s="86">
        <v>122244</v>
      </c>
      <c r="G47" s="32">
        <v>49.84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45246</v>
      </c>
      <c r="B48" s="32">
        <v>544021</v>
      </c>
      <c r="C48" s="31" t="s">
        <v>993</v>
      </c>
      <c r="D48" s="31" t="s">
        <v>994</v>
      </c>
      <c r="E48" s="31" t="s">
        <v>575</v>
      </c>
      <c r="F48" s="86">
        <v>322141</v>
      </c>
      <c r="G48" s="32">
        <v>1154.8499999999999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45246</v>
      </c>
      <c r="B49" s="32">
        <v>544021</v>
      </c>
      <c r="C49" s="31" t="s">
        <v>993</v>
      </c>
      <c r="D49" s="31" t="s">
        <v>994</v>
      </c>
      <c r="E49" s="31" t="s">
        <v>574</v>
      </c>
      <c r="F49" s="86">
        <v>322141</v>
      </c>
      <c r="G49" s="32">
        <v>1154.27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45246</v>
      </c>
      <c r="B50" s="32">
        <v>539669</v>
      </c>
      <c r="C50" s="31" t="s">
        <v>1108</v>
      </c>
      <c r="D50" s="31" t="s">
        <v>1109</v>
      </c>
      <c r="E50" s="31" t="s">
        <v>575</v>
      </c>
      <c r="F50" s="86">
        <v>1200000</v>
      </c>
      <c r="G50" s="32">
        <v>1.17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45246</v>
      </c>
      <c r="B51" s="32">
        <v>542753</v>
      </c>
      <c r="C51" s="31" t="s">
        <v>1028</v>
      </c>
      <c r="D51" s="31" t="s">
        <v>1029</v>
      </c>
      <c r="E51" s="31" t="s">
        <v>575</v>
      </c>
      <c r="F51" s="86">
        <v>9000000</v>
      </c>
      <c r="G51" s="32">
        <v>3.38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45246</v>
      </c>
      <c r="B52" s="32">
        <v>542753</v>
      </c>
      <c r="C52" s="31" t="s">
        <v>1028</v>
      </c>
      <c r="D52" s="31" t="s">
        <v>1110</v>
      </c>
      <c r="E52" s="31" t="s">
        <v>575</v>
      </c>
      <c r="F52" s="86">
        <v>8305965</v>
      </c>
      <c r="G52" s="32">
        <v>3.43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45246</v>
      </c>
      <c r="B53" s="32">
        <v>542753</v>
      </c>
      <c r="C53" s="31" t="s">
        <v>1028</v>
      </c>
      <c r="D53" s="31" t="s">
        <v>1110</v>
      </c>
      <c r="E53" s="31" t="s">
        <v>574</v>
      </c>
      <c r="F53" s="86">
        <v>8555965</v>
      </c>
      <c r="G53" s="32">
        <v>3.38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45246</v>
      </c>
      <c r="B54" s="32">
        <v>542753</v>
      </c>
      <c r="C54" s="31" t="s">
        <v>1028</v>
      </c>
      <c r="D54" s="31" t="s">
        <v>930</v>
      </c>
      <c r="E54" s="31" t="s">
        <v>574</v>
      </c>
      <c r="F54" s="86">
        <v>5399176</v>
      </c>
      <c r="G54" s="32">
        <v>3.38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45246</v>
      </c>
      <c r="B55" s="32">
        <v>542753</v>
      </c>
      <c r="C55" s="31" t="s">
        <v>1028</v>
      </c>
      <c r="D55" s="31" t="s">
        <v>930</v>
      </c>
      <c r="E55" s="31" t="s">
        <v>575</v>
      </c>
      <c r="F55" s="86">
        <v>6712179</v>
      </c>
      <c r="G55" s="32">
        <v>3.38</v>
      </c>
      <c r="H55" s="32" t="s">
        <v>333</v>
      </c>
    </row>
    <row r="56" spans="1:28" ht="15" customHeight="1">
      <c r="A56" s="85">
        <v>45246</v>
      </c>
      <c r="B56" s="32">
        <v>543341</v>
      </c>
      <c r="C56" s="31" t="s">
        <v>1111</v>
      </c>
      <c r="D56" s="31" t="s">
        <v>1112</v>
      </c>
      <c r="E56" s="31" t="s">
        <v>575</v>
      </c>
      <c r="F56" s="86">
        <v>86300</v>
      </c>
      <c r="G56" s="32">
        <v>7.68</v>
      </c>
      <c r="H56" s="32" t="s">
        <v>333</v>
      </c>
    </row>
    <row r="57" spans="1:28" ht="15" customHeight="1">
      <c r="A57" s="85">
        <v>45246</v>
      </c>
      <c r="B57" s="32">
        <v>543963</v>
      </c>
      <c r="C57" s="31" t="s">
        <v>1030</v>
      </c>
      <c r="D57" s="31" t="s">
        <v>1113</v>
      </c>
      <c r="E57" s="31" t="s">
        <v>574</v>
      </c>
      <c r="F57" s="86">
        <v>60000</v>
      </c>
      <c r="G57" s="32">
        <v>56.43</v>
      </c>
      <c r="H57" s="32" t="s">
        <v>333</v>
      </c>
    </row>
    <row r="58" spans="1:28" ht="15" customHeight="1">
      <c r="A58" s="85">
        <v>45246</v>
      </c>
      <c r="B58" s="32">
        <v>533982</v>
      </c>
      <c r="C58" s="31" t="s">
        <v>1114</v>
      </c>
      <c r="D58" s="31" t="s">
        <v>1115</v>
      </c>
      <c r="E58" s="31" t="s">
        <v>575</v>
      </c>
      <c r="F58" s="86">
        <v>106412</v>
      </c>
      <c r="G58" s="32">
        <v>46.3</v>
      </c>
      <c r="H58" s="32" t="s">
        <v>333</v>
      </c>
    </row>
    <row r="59" spans="1:28" ht="15" customHeight="1">
      <c r="A59" s="85">
        <v>45246</v>
      </c>
      <c r="B59" s="32">
        <v>533982</v>
      </c>
      <c r="C59" s="31" t="s">
        <v>1114</v>
      </c>
      <c r="D59" s="31" t="s">
        <v>1115</v>
      </c>
      <c r="E59" s="31" t="s">
        <v>574</v>
      </c>
      <c r="F59" s="86">
        <v>16412</v>
      </c>
      <c r="G59" s="32">
        <v>46.03</v>
      </c>
      <c r="H59" s="32" t="s">
        <v>333</v>
      </c>
    </row>
    <row r="60" spans="1:28" ht="15" customHeight="1">
      <c r="A60" s="85">
        <v>45246</v>
      </c>
      <c r="B60" s="32">
        <v>536264</v>
      </c>
      <c r="C60" s="31" t="s">
        <v>1031</v>
      </c>
      <c r="D60" s="31" t="s">
        <v>1116</v>
      </c>
      <c r="E60" s="31" t="s">
        <v>575</v>
      </c>
      <c r="F60" s="86">
        <v>73649</v>
      </c>
      <c r="G60" s="32">
        <v>575</v>
      </c>
      <c r="H60" s="32" t="s">
        <v>333</v>
      </c>
    </row>
    <row r="61" spans="1:28" ht="15" customHeight="1">
      <c r="A61" s="85">
        <v>45246</v>
      </c>
      <c r="B61" s="32">
        <v>542765</v>
      </c>
      <c r="C61" s="31" t="s">
        <v>1117</v>
      </c>
      <c r="D61" s="31" t="s">
        <v>1118</v>
      </c>
      <c r="E61" s="31" t="s">
        <v>574</v>
      </c>
      <c r="F61" s="86">
        <v>2000</v>
      </c>
      <c r="G61" s="32">
        <v>285.5</v>
      </c>
      <c r="H61" s="32" t="s">
        <v>333</v>
      </c>
    </row>
    <row r="62" spans="1:28" ht="15" customHeight="1">
      <c r="A62" s="85">
        <v>45246</v>
      </c>
      <c r="B62" s="32">
        <v>539097</v>
      </c>
      <c r="C62" s="31" t="s">
        <v>996</v>
      </c>
      <c r="D62" s="31" t="s">
        <v>1119</v>
      </c>
      <c r="E62" s="31" t="s">
        <v>574</v>
      </c>
      <c r="F62" s="86">
        <v>300000</v>
      </c>
      <c r="G62" s="32">
        <v>14.4</v>
      </c>
      <c r="H62" s="32" t="s">
        <v>333</v>
      </c>
    </row>
    <row r="63" spans="1:28" ht="15" customHeight="1">
      <c r="A63" s="85">
        <v>45246</v>
      </c>
      <c r="B63" s="32">
        <v>544011</v>
      </c>
      <c r="C63" s="31" t="s">
        <v>1032</v>
      </c>
      <c r="D63" s="31" t="s">
        <v>930</v>
      </c>
      <c r="E63" s="31" t="s">
        <v>575</v>
      </c>
      <c r="F63" s="86">
        <v>45600</v>
      </c>
      <c r="G63" s="32">
        <v>70.56</v>
      </c>
      <c r="H63" s="32" t="s">
        <v>333</v>
      </c>
    </row>
    <row r="64" spans="1:28" ht="15" customHeight="1">
      <c r="A64" s="85">
        <v>45246</v>
      </c>
      <c r="B64" s="32" t="s">
        <v>1120</v>
      </c>
      <c r="C64" s="31" t="s">
        <v>1121</v>
      </c>
      <c r="D64" s="31" t="s">
        <v>1122</v>
      </c>
      <c r="E64" s="31" t="s">
        <v>574</v>
      </c>
      <c r="F64" s="86">
        <v>360855</v>
      </c>
      <c r="G64" s="32">
        <v>6.58</v>
      </c>
      <c r="H64" s="32" t="s">
        <v>863</v>
      </c>
    </row>
    <row r="65" spans="1:8" ht="15" customHeight="1">
      <c r="A65" s="85">
        <v>45246</v>
      </c>
      <c r="B65" s="32" t="s">
        <v>1123</v>
      </c>
      <c r="C65" s="31" t="s">
        <v>1124</v>
      </c>
      <c r="D65" s="31" t="s">
        <v>1002</v>
      </c>
      <c r="E65" s="31" t="s">
        <v>574</v>
      </c>
      <c r="F65" s="86">
        <v>1097071</v>
      </c>
      <c r="G65" s="32">
        <v>146.4</v>
      </c>
      <c r="H65" s="32" t="s">
        <v>863</v>
      </c>
    </row>
    <row r="66" spans="1:8" ht="15" customHeight="1">
      <c r="A66" s="85">
        <v>45246</v>
      </c>
      <c r="B66" s="32" t="s">
        <v>1033</v>
      </c>
      <c r="C66" s="31" t="s">
        <v>1034</v>
      </c>
      <c r="D66" s="31" t="s">
        <v>1125</v>
      </c>
      <c r="E66" s="31" t="s">
        <v>574</v>
      </c>
      <c r="F66" s="86">
        <v>56500</v>
      </c>
      <c r="G66" s="32">
        <v>65.58</v>
      </c>
      <c r="H66" s="32" t="s">
        <v>863</v>
      </c>
    </row>
    <row r="67" spans="1:8" ht="15" customHeight="1">
      <c r="A67" s="85">
        <v>45246</v>
      </c>
      <c r="B67" s="32" t="s">
        <v>1033</v>
      </c>
      <c r="C67" s="31" t="s">
        <v>1034</v>
      </c>
      <c r="D67" s="31" t="s">
        <v>1126</v>
      </c>
      <c r="E67" s="31" t="s">
        <v>574</v>
      </c>
      <c r="F67" s="86">
        <v>135000</v>
      </c>
      <c r="G67" s="32">
        <v>67.75</v>
      </c>
      <c r="H67" s="32" t="s">
        <v>863</v>
      </c>
    </row>
    <row r="68" spans="1:8" ht="15" customHeight="1">
      <c r="A68" s="85">
        <v>45246</v>
      </c>
      <c r="B68" s="32" t="s">
        <v>1033</v>
      </c>
      <c r="C68" s="31" t="s">
        <v>1034</v>
      </c>
      <c r="D68" s="31" t="s">
        <v>1127</v>
      </c>
      <c r="E68" s="31" t="s">
        <v>574</v>
      </c>
      <c r="F68" s="86">
        <v>152135</v>
      </c>
      <c r="G68" s="32">
        <v>65.180000000000007</v>
      </c>
      <c r="H68" s="32" t="s">
        <v>863</v>
      </c>
    </row>
    <row r="69" spans="1:8" ht="15" customHeight="1">
      <c r="A69" s="85">
        <v>45246</v>
      </c>
      <c r="B69" s="32" t="s">
        <v>1033</v>
      </c>
      <c r="C69" s="31" t="s">
        <v>1034</v>
      </c>
      <c r="D69" s="31" t="s">
        <v>1046</v>
      </c>
      <c r="E69" s="31" t="s">
        <v>574</v>
      </c>
      <c r="F69" s="86">
        <v>115695</v>
      </c>
      <c r="G69" s="32">
        <v>64.31</v>
      </c>
      <c r="H69" s="32" t="s">
        <v>863</v>
      </c>
    </row>
    <row r="70" spans="1:8" ht="15" customHeight="1">
      <c r="A70" s="85">
        <v>45246</v>
      </c>
      <c r="B70" s="32" t="s">
        <v>1033</v>
      </c>
      <c r="C70" s="31" t="s">
        <v>1034</v>
      </c>
      <c r="D70" s="31" t="s">
        <v>1003</v>
      </c>
      <c r="E70" s="31" t="s">
        <v>574</v>
      </c>
      <c r="F70" s="86">
        <v>104000</v>
      </c>
      <c r="G70" s="32">
        <v>67.37</v>
      </c>
      <c r="H70" s="32" t="s">
        <v>863</v>
      </c>
    </row>
    <row r="71" spans="1:8" ht="15" customHeight="1">
      <c r="A71" s="85">
        <v>45246</v>
      </c>
      <c r="B71" s="32" t="s">
        <v>1033</v>
      </c>
      <c r="C71" s="31" t="s">
        <v>1034</v>
      </c>
      <c r="D71" s="31" t="s">
        <v>1128</v>
      </c>
      <c r="E71" s="31" t="s">
        <v>574</v>
      </c>
      <c r="F71" s="86">
        <v>81902</v>
      </c>
      <c r="G71" s="32">
        <v>64.209999999999994</v>
      </c>
      <c r="H71" s="32" t="s">
        <v>863</v>
      </c>
    </row>
    <row r="72" spans="1:8" ht="15" customHeight="1">
      <c r="A72" s="85">
        <v>45246</v>
      </c>
      <c r="B72" s="32" t="s">
        <v>1129</v>
      </c>
      <c r="C72" s="31" t="s">
        <v>1130</v>
      </c>
      <c r="D72" s="31" t="s">
        <v>1000</v>
      </c>
      <c r="E72" s="31" t="s">
        <v>574</v>
      </c>
      <c r="F72" s="86">
        <v>314948</v>
      </c>
      <c r="G72" s="32">
        <v>119.5</v>
      </c>
      <c r="H72" s="32" t="s">
        <v>863</v>
      </c>
    </row>
    <row r="73" spans="1:8" ht="15" customHeight="1">
      <c r="A73" s="85">
        <v>45246</v>
      </c>
      <c r="B73" s="32" t="s">
        <v>1129</v>
      </c>
      <c r="C73" s="31" t="s">
        <v>1130</v>
      </c>
      <c r="D73" s="31" t="s">
        <v>576</v>
      </c>
      <c r="E73" s="31" t="s">
        <v>574</v>
      </c>
      <c r="F73" s="86">
        <v>740342</v>
      </c>
      <c r="G73" s="32">
        <v>119.4</v>
      </c>
      <c r="H73" s="32" t="s">
        <v>863</v>
      </c>
    </row>
    <row r="74" spans="1:8" ht="15" customHeight="1">
      <c r="A74" s="85">
        <v>45246</v>
      </c>
      <c r="B74" s="32" t="s">
        <v>1069</v>
      </c>
      <c r="C74" s="31" t="s">
        <v>1131</v>
      </c>
      <c r="D74" s="31" t="s">
        <v>1132</v>
      </c>
      <c r="E74" s="31" t="s">
        <v>574</v>
      </c>
      <c r="F74" s="86">
        <v>662057</v>
      </c>
      <c r="G74" s="32">
        <v>8.3699999999999992</v>
      </c>
      <c r="H74" s="32" t="s">
        <v>863</v>
      </c>
    </row>
    <row r="75" spans="1:8" ht="15" customHeight="1">
      <c r="A75" s="85">
        <v>45246</v>
      </c>
      <c r="B75" s="32" t="s">
        <v>1035</v>
      </c>
      <c r="C75" s="31" t="s">
        <v>1036</v>
      </c>
      <c r="D75" s="31" t="s">
        <v>576</v>
      </c>
      <c r="E75" s="31" t="s">
        <v>574</v>
      </c>
      <c r="F75" s="86">
        <v>477025</v>
      </c>
      <c r="G75" s="32">
        <v>255.7</v>
      </c>
      <c r="H75" s="32" t="s">
        <v>863</v>
      </c>
    </row>
    <row r="76" spans="1:8" ht="15" customHeight="1">
      <c r="A76" s="85">
        <v>45246</v>
      </c>
      <c r="B76" s="32" t="s">
        <v>1133</v>
      </c>
      <c r="C76" s="31" t="s">
        <v>1134</v>
      </c>
      <c r="D76" s="31" t="s">
        <v>930</v>
      </c>
      <c r="E76" s="31" t="s">
        <v>574</v>
      </c>
      <c r="F76" s="86">
        <v>650000</v>
      </c>
      <c r="G76" s="32">
        <v>7.74</v>
      </c>
      <c r="H76" s="32" t="s">
        <v>863</v>
      </c>
    </row>
    <row r="77" spans="1:8" ht="15" customHeight="1">
      <c r="A77" s="85">
        <v>45246</v>
      </c>
      <c r="B77" s="32" t="s">
        <v>1135</v>
      </c>
      <c r="C77" s="31" t="s">
        <v>1136</v>
      </c>
      <c r="D77" s="31" t="s">
        <v>1137</v>
      </c>
      <c r="E77" s="31" t="s">
        <v>574</v>
      </c>
      <c r="F77" s="86">
        <v>2700000</v>
      </c>
      <c r="G77" s="32">
        <v>198.9</v>
      </c>
      <c r="H77" s="32" t="s">
        <v>863</v>
      </c>
    </row>
    <row r="78" spans="1:8" ht="15" customHeight="1">
      <c r="A78" s="85">
        <v>45246</v>
      </c>
      <c r="B78" s="32" t="s">
        <v>1138</v>
      </c>
      <c r="C78" s="31" t="s">
        <v>1139</v>
      </c>
      <c r="D78" s="31" t="s">
        <v>1140</v>
      </c>
      <c r="E78" s="31" t="s">
        <v>574</v>
      </c>
      <c r="F78" s="86">
        <v>81000</v>
      </c>
      <c r="G78" s="32">
        <v>38.1</v>
      </c>
      <c r="H78" s="32" t="s">
        <v>863</v>
      </c>
    </row>
    <row r="79" spans="1:8" ht="15" customHeight="1">
      <c r="A79" s="85">
        <v>45246</v>
      </c>
      <c r="B79" s="32" t="s">
        <v>1141</v>
      </c>
      <c r="C79" s="31" t="s">
        <v>1142</v>
      </c>
      <c r="D79" s="31" t="s">
        <v>1143</v>
      </c>
      <c r="E79" s="31" t="s">
        <v>574</v>
      </c>
      <c r="F79" s="86">
        <v>11231132</v>
      </c>
      <c r="G79" s="32">
        <v>18.97</v>
      </c>
      <c r="H79" s="32" t="s">
        <v>863</v>
      </c>
    </row>
    <row r="80" spans="1:8" ht="15" customHeight="1">
      <c r="A80" s="85">
        <v>45246</v>
      </c>
      <c r="B80" s="32" t="s">
        <v>1144</v>
      </c>
      <c r="C80" s="31" t="s">
        <v>1145</v>
      </c>
      <c r="D80" s="31" t="s">
        <v>1146</v>
      </c>
      <c r="E80" s="31" t="s">
        <v>574</v>
      </c>
      <c r="F80" s="86">
        <v>49500</v>
      </c>
      <c r="G80" s="32">
        <v>92.05</v>
      </c>
      <c r="H80" s="32" t="s">
        <v>863</v>
      </c>
    </row>
    <row r="81" spans="1:8" ht="15" customHeight="1">
      <c r="A81" s="85">
        <v>45246</v>
      </c>
      <c r="B81" s="32" t="s">
        <v>946</v>
      </c>
      <c r="C81" s="31" t="s">
        <v>947</v>
      </c>
      <c r="D81" s="31" t="s">
        <v>1147</v>
      </c>
      <c r="E81" s="31" t="s">
        <v>574</v>
      </c>
      <c r="F81" s="86">
        <v>5000000</v>
      </c>
      <c r="G81" s="32">
        <v>0.6</v>
      </c>
      <c r="H81" s="32" t="s">
        <v>863</v>
      </c>
    </row>
    <row r="82" spans="1:8" ht="15" customHeight="1">
      <c r="A82" s="85">
        <v>45246</v>
      </c>
      <c r="B82" s="32" t="s">
        <v>1148</v>
      </c>
      <c r="C82" s="31" t="s">
        <v>1149</v>
      </c>
      <c r="D82" s="31" t="s">
        <v>576</v>
      </c>
      <c r="E82" s="31" t="s">
        <v>574</v>
      </c>
      <c r="F82" s="86">
        <v>107498</v>
      </c>
      <c r="G82" s="32">
        <v>463.89</v>
      </c>
      <c r="H82" s="32" t="s">
        <v>863</v>
      </c>
    </row>
    <row r="83" spans="1:8" ht="15" customHeight="1">
      <c r="A83" s="85">
        <v>45246</v>
      </c>
      <c r="B83" s="32" t="s">
        <v>1150</v>
      </c>
      <c r="C83" s="31" t="s">
        <v>1151</v>
      </c>
      <c r="D83" s="31" t="s">
        <v>930</v>
      </c>
      <c r="E83" s="31" t="s">
        <v>574</v>
      </c>
      <c r="F83" s="86">
        <v>250006</v>
      </c>
      <c r="G83" s="32">
        <v>93.53</v>
      </c>
      <c r="H83" s="32" t="s">
        <v>863</v>
      </c>
    </row>
    <row r="84" spans="1:8" ht="15" customHeight="1">
      <c r="A84" s="85">
        <v>45246</v>
      </c>
      <c r="B84" s="32" t="s">
        <v>1152</v>
      </c>
      <c r="C84" s="31" t="s">
        <v>1153</v>
      </c>
      <c r="D84" s="31" t="s">
        <v>576</v>
      </c>
      <c r="E84" s="31" t="s">
        <v>574</v>
      </c>
      <c r="F84" s="86">
        <v>327068</v>
      </c>
      <c r="G84" s="32">
        <v>95.18</v>
      </c>
      <c r="H84" s="32" t="s">
        <v>863</v>
      </c>
    </row>
    <row r="85" spans="1:8" ht="15" customHeight="1">
      <c r="A85" s="85">
        <v>45246</v>
      </c>
      <c r="B85" s="32" t="s">
        <v>1027</v>
      </c>
      <c r="C85" s="31" t="s">
        <v>1154</v>
      </c>
      <c r="D85" s="31" t="s">
        <v>1097</v>
      </c>
      <c r="E85" s="31" t="s">
        <v>574</v>
      </c>
      <c r="F85" s="86">
        <v>109332</v>
      </c>
      <c r="G85" s="32">
        <v>13.65</v>
      </c>
      <c r="H85" s="32" t="s">
        <v>863</v>
      </c>
    </row>
    <row r="86" spans="1:8" ht="15" customHeight="1">
      <c r="A86" s="85">
        <v>45246</v>
      </c>
      <c r="B86" s="32" t="s">
        <v>997</v>
      </c>
      <c r="C86" s="31" t="s">
        <v>998</v>
      </c>
      <c r="D86" s="31" t="s">
        <v>999</v>
      </c>
      <c r="E86" s="31" t="s">
        <v>574</v>
      </c>
      <c r="F86" s="86">
        <v>426857</v>
      </c>
      <c r="G86" s="32">
        <v>16.809999999999999</v>
      </c>
      <c r="H86" s="32" t="s">
        <v>863</v>
      </c>
    </row>
    <row r="87" spans="1:8" ht="15" customHeight="1">
      <c r="A87" s="85">
        <v>45246</v>
      </c>
      <c r="B87" s="32" t="s">
        <v>997</v>
      </c>
      <c r="C87" s="31" t="s">
        <v>998</v>
      </c>
      <c r="D87" s="31" t="s">
        <v>576</v>
      </c>
      <c r="E87" s="31" t="s">
        <v>574</v>
      </c>
      <c r="F87" s="86">
        <v>168048</v>
      </c>
      <c r="G87" s="32">
        <v>16.93</v>
      </c>
      <c r="H87" s="32" t="s">
        <v>863</v>
      </c>
    </row>
    <row r="88" spans="1:8" ht="15" customHeight="1">
      <c r="A88" s="85">
        <v>45246</v>
      </c>
      <c r="B88" s="32" t="s">
        <v>997</v>
      </c>
      <c r="C88" s="31" t="s">
        <v>998</v>
      </c>
      <c r="D88" s="31" t="s">
        <v>1000</v>
      </c>
      <c r="E88" s="31" t="s">
        <v>574</v>
      </c>
      <c r="F88" s="86">
        <v>359893</v>
      </c>
      <c r="G88" s="32">
        <v>16.96</v>
      </c>
      <c r="H88" s="32" t="s">
        <v>863</v>
      </c>
    </row>
    <row r="89" spans="1:8" ht="15" customHeight="1">
      <c r="A89" s="85">
        <v>45246</v>
      </c>
      <c r="B89" s="32" t="s">
        <v>1155</v>
      </c>
      <c r="C89" s="31" t="s">
        <v>1156</v>
      </c>
      <c r="D89" s="31" t="s">
        <v>1157</v>
      </c>
      <c r="E89" s="31" t="s">
        <v>574</v>
      </c>
      <c r="F89" s="86">
        <v>50000</v>
      </c>
      <c r="G89" s="32">
        <v>20.149999999999999</v>
      </c>
      <c r="H89" s="32" t="s">
        <v>863</v>
      </c>
    </row>
    <row r="90" spans="1:8" ht="15" customHeight="1">
      <c r="A90" s="85">
        <v>45246</v>
      </c>
      <c r="B90" s="32" t="s">
        <v>1158</v>
      </c>
      <c r="C90" s="31" t="s">
        <v>1159</v>
      </c>
      <c r="D90" s="31" t="s">
        <v>576</v>
      </c>
      <c r="E90" s="31" t="s">
        <v>574</v>
      </c>
      <c r="F90" s="86">
        <v>139472</v>
      </c>
      <c r="G90" s="32">
        <v>219.46</v>
      </c>
      <c r="H90" s="32" t="s">
        <v>863</v>
      </c>
    </row>
    <row r="91" spans="1:8" ht="15" customHeight="1">
      <c r="A91" s="85">
        <v>45246</v>
      </c>
      <c r="B91" s="32" t="s">
        <v>1160</v>
      </c>
      <c r="C91" s="31" t="s">
        <v>1161</v>
      </c>
      <c r="D91" s="31" t="s">
        <v>1162</v>
      </c>
      <c r="E91" s="31" t="s">
        <v>574</v>
      </c>
      <c r="F91" s="86">
        <v>270242</v>
      </c>
      <c r="G91" s="32">
        <v>470.08</v>
      </c>
      <c r="H91" s="32" t="s">
        <v>863</v>
      </c>
    </row>
    <row r="92" spans="1:8" ht="15" customHeight="1">
      <c r="A92" s="85">
        <v>45246</v>
      </c>
      <c r="B92" s="32" t="s">
        <v>1160</v>
      </c>
      <c r="C92" s="31" t="s">
        <v>1161</v>
      </c>
      <c r="D92" s="31" t="s">
        <v>1001</v>
      </c>
      <c r="E92" s="31" t="s">
        <v>574</v>
      </c>
      <c r="F92" s="86">
        <v>158191</v>
      </c>
      <c r="G92" s="32">
        <v>473.32</v>
      </c>
      <c r="H92" s="32" t="s">
        <v>863</v>
      </c>
    </row>
    <row r="93" spans="1:8" ht="15" customHeight="1">
      <c r="A93" s="85">
        <v>45246</v>
      </c>
      <c r="B93" s="32" t="s">
        <v>1163</v>
      </c>
      <c r="C93" s="31" t="s">
        <v>1164</v>
      </c>
      <c r="D93" s="31" t="s">
        <v>1165</v>
      </c>
      <c r="E93" s="31" t="s">
        <v>574</v>
      </c>
      <c r="F93" s="86">
        <v>98294</v>
      </c>
      <c r="G93" s="32">
        <v>78.7</v>
      </c>
      <c r="H93" s="32" t="s">
        <v>863</v>
      </c>
    </row>
    <row r="94" spans="1:8" ht="15" customHeight="1">
      <c r="A94" s="85">
        <v>45246</v>
      </c>
      <c r="B94" s="32" t="s">
        <v>1166</v>
      </c>
      <c r="C94" s="31" t="s">
        <v>705</v>
      </c>
      <c r="D94" s="31" t="s">
        <v>576</v>
      </c>
      <c r="E94" s="31" t="s">
        <v>574</v>
      </c>
      <c r="F94" s="86">
        <v>815458</v>
      </c>
      <c r="G94" s="32">
        <v>111.35</v>
      </c>
      <c r="H94" s="32" t="s">
        <v>863</v>
      </c>
    </row>
    <row r="95" spans="1:8" ht="15" customHeight="1">
      <c r="A95" s="85">
        <v>45246</v>
      </c>
      <c r="B95" s="32" t="s">
        <v>1106</v>
      </c>
      <c r="C95" s="31" t="s">
        <v>1167</v>
      </c>
      <c r="D95" s="31" t="s">
        <v>1168</v>
      </c>
      <c r="E95" s="31" t="s">
        <v>574</v>
      </c>
      <c r="F95" s="86">
        <v>55567</v>
      </c>
      <c r="G95" s="32">
        <v>48.55</v>
      </c>
      <c r="H95" s="32" t="s">
        <v>863</v>
      </c>
    </row>
    <row r="96" spans="1:8" ht="15" customHeight="1">
      <c r="A96" s="85">
        <v>45246</v>
      </c>
      <c r="B96" s="32" t="s">
        <v>1106</v>
      </c>
      <c r="C96" s="31" t="s">
        <v>1167</v>
      </c>
      <c r="D96" s="31" t="s">
        <v>1002</v>
      </c>
      <c r="E96" s="31" t="s">
        <v>574</v>
      </c>
      <c r="F96" s="86">
        <v>124841</v>
      </c>
      <c r="G96" s="32">
        <v>49.65</v>
      </c>
      <c r="H96" s="32" t="s">
        <v>863</v>
      </c>
    </row>
    <row r="97" spans="1:8" ht="15" customHeight="1">
      <c r="A97" s="85">
        <v>45246</v>
      </c>
      <c r="B97" s="32" t="s">
        <v>1106</v>
      </c>
      <c r="C97" s="31" t="s">
        <v>1167</v>
      </c>
      <c r="D97" s="31" t="s">
        <v>1169</v>
      </c>
      <c r="E97" s="31" t="s">
        <v>574</v>
      </c>
      <c r="F97" s="86">
        <v>122244</v>
      </c>
      <c r="G97" s="32">
        <v>49.64</v>
      </c>
      <c r="H97" s="32" t="s">
        <v>863</v>
      </c>
    </row>
    <row r="98" spans="1:8" ht="15" customHeight="1">
      <c r="A98" s="85">
        <v>45246</v>
      </c>
      <c r="B98" s="32" t="s">
        <v>1106</v>
      </c>
      <c r="C98" s="31" t="s">
        <v>1167</v>
      </c>
      <c r="D98" s="31" t="s">
        <v>930</v>
      </c>
      <c r="E98" s="31" t="s">
        <v>574</v>
      </c>
      <c r="F98" s="86">
        <v>50000</v>
      </c>
      <c r="G98" s="32">
        <v>49.65</v>
      </c>
      <c r="H98" s="32" t="s">
        <v>863</v>
      </c>
    </row>
    <row r="99" spans="1:8" ht="15" customHeight="1">
      <c r="A99" s="85">
        <v>45246</v>
      </c>
      <c r="B99" s="32" t="s">
        <v>1170</v>
      </c>
      <c r="C99" s="31" t="s">
        <v>1171</v>
      </c>
      <c r="D99" s="31" t="s">
        <v>1172</v>
      </c>
      <c r="E99" s="31" t="s">
        <v>574</v>
      </c>
      <c r="F99" s="86">
        <v>153381</v>
      </c>
      <c r="G99" s="32">
        <v>109.85</v>
      </c>
      <c r="H99" s="32" t="s">
        <v>863</v>
      </c>
    </row>
    <row r="100" spans="1:8" ht="15" customHeight="1">
      <c r="A100" s="85">
        <v>45246</v>
      </c>
      <c r="B100" s="32" t="s">
        <v>1040</v>
      </c>
      <c r="C100" s="31" t="s">
        <v>1041</v>
      </c>
      <c r="D100" s="31" t="s">
        <v>1042</v>
      </c>
      <c r="E100" s="31" t="s">
        <v>574</v>
      </c>
      <c r="F100" s="86">
        <v>2020948</v>
      </c>
      <c r="G100" s="32">
        <v>3.34</v>
      </c>
      <c r="H100" s="32" t="s">
        <v>863</v>
      </c>
    </row>
    <row r="101" spans="1:8" ht="15" customHeight="1">
      <c r="A101" s="85">
        <v>45246</v>
      </c>
      <c r="B101" s="32" t="s">
        <v>1173</v>
      </c>
      <c r="C101" s="31" t="s">
        <v>1174</v>
      </c>
      <c r="D101" s="31" t="s">
        <v>995</v>
      </c>
      <c r="E101" s="31" t="s">
        <v>574</v>
      </c>
      <c r="F101" s="86">
        <v>3304152</v>
      </c>
      <c r="G101" s="32">
        <v>1.02</v>
      </c>
      <c r="H101" s="32" t="s">
        <v>863</v>
      </c>
    </row>
    <row r="102" spans="1:8" ht="15" customHeight="1">
      <c r="A102" s="85">
        <v>45246</v>
      </c>
      <c r="B102" s="32" t="s">
        <v>1043</v>
      </c>
      <c r="C102" s="31" t="s">
        <v>1044</v>
      </c>
      <c r="D102" s="31" t="s">
        <v>1175</v>
      </c>
      <c r="E102" s="31" t="s">
        <v>574</v>
      </c>
      <c r="F102" s="86">
        <v>37000</v>
      </c>
      <c r="G102" s="32">
        <v>154.97</v>
      </c>
      <c r="H102" s="32" t="s">
        <v>863</v>
      </c>
    </row>
    <row r="103" spans="1:8" ht="15" customHeight="1">
      <c r="A103" s="85">
        <v>45246</v>
      </c>
      <c r="B103" s="32" t="s">
        <v>1043</v>
      </c>
      <c r="C103" s="31" t="s">
        <v>1044</v>
      </c>
      <c r="D103" s="31" t="s">
        <v>1045</v>
      </c>
      <c r="E103" s="31" t="s">
        <v>574</v>
      </c>
      <c r="F103" s="86">
        <v>47000</v>
      </c>
      <c r="G103" s="32">
        <v>161.88</v>
      </c>
      <c r="H103" s="32" t="s">
        <v>863</v>
      </c>
    </row>
    <row r="104" spans="1:8" ht="15" customHeight="1">
      <c r="A104" s="85">
        <v>45246</v>
      </c>
      <c r="B104" s="32" t="s">
        <v>1114</v>
      </c>
      <c r="C104" s="31" t="s">
        <v>1176</v>
      </c>
      <c r="D104" s="31" t="s">
        <v>1115</v>
      </c>
      <c r="E104" s="31" t="s">
        <v>574</v>
      </c>
      <c r="F104" s="86">
        <v>216963</v>
      </c>
      <c r="G104" s="32">
        <v>45.68</v>
      </c>
      <c r="H104" s="32" t="s">
        <v>863</v>
      </c>
    </row>
    <row r="105" spans="1:8" ht="15" customHeight="1">
      <c r="A105" s="85">
        <v>45246</v>
      </c>
      <c r="B105" s="32" t="s">
        <v>1114</v>
      </c>
      <c r="C105" s="31" t="s">
        <v>1176</v>
      </c>
      <c r="D105" s="31" t="s">
        <v>1177</v>
      </c>
      <c r="E105" s="31" t="s">
        <v>574</v>
      </c>
      <c r="F105" s="86">
        <v>67777</v>
      </c>
      <c r="G105" s="32">
        <v>47.11</v>
      </c>
      <c r="H105" s="32" t="s">
        <v>863</v>
      </c>
    </row>
    <row r="106" spans="1:8" ht="15" customHeight="1">
      <c r="A106" s="85">
        <v>45246</v>
      </c>
      <c r="B106" s="32" t="s">
        <v>1178</v>
      </c>
      <c r="C106" s="31" t="s">
        <v>1179</v>
      </c>
      <c r="D106" s="31" t="s">
        <v>1180</v>
      </c>
      <c r="E106" s="31" t="s">
        <v>574</v>
      </c>
      <c r="F106" s="86">
        <v>480299</v>
      </c>
      <c r="G106" s="32">
        <v>108.84</v>
      </c>
      <c r="H106" s="32" t="s">
        <v>863</v>
      </c>
    </row>
    <row r="107" spans="1:8" ht="15" customHeight="1">
      <c r="A107" s="85">
        <v>45246</v>
      </c>
      <c r="B107" s="32" t="s">
        <v>1181</v>
      </c>
      <c r="C107" s="31" t="s">
        <v>1182</v>
      </c>
      <c r="D107" s="31" t="s">
        <v>576</v>
      </c>
      <c r="E107" s="31" t="s">
        <v>574</v>
      </c>
      <c r="F107" s="86">
        <v>1446397</v>
      </c>
      <c r="G107" s="32">
        <v>216.38</v>
      </c>
      <c r="H107" s="32" t="s">
        <v>863</v>
      </c>
    </row>
    <row r="108" spans="1:8" ht="15" customHeight="1">
      <c r="A108" s="85">
        <v>45246</v>
      </c>
      <c r="B108" s="32" t="s">
        <v>1181</v>
      </c>
      <c r="C108" s="31" t="s">
        <v>1182</v>
      </c>
      <c r="D108" s="31" t="s">
        <v>1143</v>
      </c>
      <c r="E108" s="31" t="s">
        <v>574</v>
      </c>
      <c r="F108" s="86">
        <v>753254</v>
      </c>
      <c r="G108" s="32">
        <v>213.46</v>
      </c>
      <c r="H108" s="32" t="s">
        <v>863</v>
      </c>
    </row>
    <row r="109" spans="1:8" ht="15" customHeight="1">
      <c r="A109" s="85">
        <v>45246</v>
      </c>
      <c r="B109" s="32" t="s">
        <v>1004</v>
      </c>
      <c r="C109" s="31" t="s">
        <v>1005</v>
      </c>
      <c r="D109" s="31" t="s">
        <v>576</v>
      </c>
      <c r="E109" s="31" t="s">
        <v>574</v>
      </c>
      <c r="F109" s="86">
        <v>1808411</v>
      </c>
      <c r="G109" s="32">
        <v>307.02</v>
      </c>
      <c r="H109" s="32" t="s">
        <v>863</v>
      </c>
    </row>
    <row r="110" spans="1:8" ht="15" customHeight="1">
      <c r="A110" s="85">
        <v>45246</v>
      </c>
      <c r="B110" s="32" t="s">
        <v>1004</v>
      </c>
      <c r="C110" s="31" t="s">
        <v>1005</v>
      </c>
      <c r="D110" s="31" t="s">
        <v>1183</v>
      </c>
      <c r="E110" s="31" t="s">
        <v>574</v>
      </c>
      <c r="F110" s="86">
        <v>906544</v>
      </c>
      <c r="G110" s="32">
        <v>313.87</v>
      </c>
      <c r="H110" s="32" t="s">
        <v>863</v>
      </c>
    </row>
    <row r="111" spans="1:8" ht="15" customHeight="1">
      <c r="A111" s="85">
        <v>45246</v>
      </c>
      <c r="B111" s="32" t="s">
        <v>1004</v>
      </c>
      <c r="C111" s="31" t="s">
        <v>1005</v>
      </c>
      <c r="D111" s="31" t="s">
        <v>1000</v>
      </c>
      <c r="E111" s="31" t="s">
        <v>574</v>
      </c>
      <c r="F111" s="86">
        <v>1017212</v>
      </c>
      <c r="G111" s="32">
        <v>313.64999999999998</v>
      </c>
      <c r="H111" s="32" t="s">
        <v>863</v>
      </c>
    </row>
    <row r="112" spans="1:8" ht="15" customHeight="1">
      <c r="A112" s="85">
        <v>45246</v>
      </c>
      <c r="B112" s="32" t="s">
        <v>1004</v>
      </c>
      <c r="C112" s="31" t="s">
        <v>1005</v>
      </c>
      <c r="D112" s="31" t="s">
        <v>1003</v>
      </c>
      <c r="E112" s="31" t="s">
        <v>574</v>
      </c>
      <c r="F112" s="86">
        <v>1164955</v>
      </c>
      <c r="G112" s="32">
        <v>315.31</v>
      </c>
      <c r="H112" s="32" t="s">
        <v>863</v>
      </c>
    </row>
    <row r="113" spans="1:8" ht="15" customHeight="1">
      <c r="A113" s="85">
        <v>45246</v>
      </c>
      <c r="B113" s="32" t="s">
        <v>1047</v>
      </c>
      <c r="C113" s="31" t="s">
        <v>1048</v>
      </c>
      <c r="D113" s="31" t="s">
        <v>1184</v>
      </c>
      <c r="E113" s="31" t="s">
        <v>574</v>
      </c>
      <c r="F113" s="86">
        <v>6400</v>
      </c>
      <c r="G113" s="32">
        <v>141.26</v>
      </c>
      <c r="H113" s="32" t="s">
        <v>863</v>
      </c>
    </row>
    <row r="114" spans="1:8" ht="15" customHeight="1">
      <c r="A114" s="85">
        <v>45246</v>
      </c>
      <c r="B114" s="32" t="s">
        <v>1120</v>
      </c>
      <c r="C114" s="31" t="s">
        <v>1121</v>
      </c>
      <c r="D114" s="31" t="s">
        <v>1122</v>
      </c>
      <c r="E114" s="31" t="s">
        <v>575</v>
      </c>
      <c r="F114" s="86">
        <v>1807079</v>
      </c>
      <c r="G114" s="32">
        <v>6.16</v>
      </c>
      <c r="H114" s="32" t="s">
        <v>863</v>
      </c>
    </row>
    <row r="115" spans="1:8" ht="15" customHeight="1">
      <c r="A115" s="85">
        <v>45246</v>
      </c>
      <c r="B115" s="32" t="s">
        <v>1123</v>
      </c>
      <c r="C115" s="31" t="s">
        <v>1124</v>
      </c>
      <c r="D115" s="31" t="s">
        <v>1002</v>
      </c>
      <c r="E115" s="31" t="s">
        <v>575</v>
      </c>
      <c r="F115" s="86">
        <v>1386202</v>
      </c>
      <c r="G115" s="32">
        <v>146.46</v>
      </c>
      <c r="H115" s="32" t="s">
        <v>863</v>
      </c>
    </row>
    <row r="116" spans="1:8" ht="15" customHeight="1">
      <c r="A116" s="85">
        <v>45246</v>
      </c>
      <c r="B116" s="32" t="s">
        <v>1185</v>
      </c>
      <c r="C116" s="31" t="s">
        <v>1186</v>
      </c>
      <c r="D116" s="31" t="s">
        <v>1187</v>
      </c>
      <c r="E116" s="31" t="s">
        <v>575</v>
      </c>
      <c r="F116" s="86">
        <v>78400</v>
      </c>
      <c r="G116" s="32">
        <v>68.48</v>
      </c>
      <c r="H116" s="32" t="s">
        <v>863</v>
      </c>
    </row>
    <row r="117" spans="1:8" ht="15" customHeight="1">
      <c r="A117" s="85">
        <v>45246</v>
      </c>
      <c r="B117" s="32" t="s">
        <v>1033</v>
      </c>
      <c r="C117" s="31" t="s">
        <v>1034</v>
      </c>
      <c r="D117" s="31" t="s">
        <v>1128</v>
      </c>
      <c r="E117" s="31" t="s">
        <v>575</v>
      </c>
      <c r="F117" s="86">
        <v>81902</v>
      </c>
      <c r="G117" s="32">
        <v>64.23</v>
      </c>
      <c r="H117" s="32" t="s">
        <v>863</v>
      </c>
    </row>
    <row r="118" spans="1:8" ht="15" customHeight="1">
      <c r="A118" s="85">
        <v>45246</v>
      </c>
      <c r="B118" s="32" t="s">
        <v>1033</v>
      </c>
      <c r="C118" s="31" t="s">
        <v>1034</v>
      </c>
      <c r="D118" s="31" t="s">
        <v>1126</v>
      </c>
      <c r="E118" s="31" t="s">
        <v>575</v>
      </c>
      <c r="F118" s="86">
        <v>81000</v>
      </c>
      <c r="G118" s="32">
        <v>67.28</v>
      </c>
      <c r="H118" s="32" t="s">
        <v>863</v>
      </c>
    </row>
    <row r="119" spans="1:8" ht="15" customHeight="1">
      <c r="A119" s="85">
        <v>45246</v>
      </c>
      <c r="B119" s="32" t="s">
        <v>1033</v>
      </c>
      <c r="C119" s="31" t="s">
        <v>1034</v>
      </c>
      <c r="D119" s="31" t="s">
        <v>1046</v>
      </c>
      <c r="E119" s="31" t="s">
        <v>575</v>
      </c>
      <c r="F119" s="86">
        <v>115695</v>
      </c>
      <c r="G119" s="32">
        <v>63.99</v>
      </c>
      <c r="H119" s="32" t="s">
        <v>863</v>
      </c>
    </row>
    <row r="120" spans="1:8" ht="15" customHeight="1">
      <c r="A120" s="85">
        <v>45246</v>
      </c>
      <c r="B120" s="32" t="s">
        <v>1033</v>
      </c>
      <c r="C120" s="31" t="s">
        <v>1034</v>
      </c>
      <c r="D120" s="31" t="s">
        <v>1127</v>
      </c>
      <c r="E120" s="31" t="s">
        <v>575</v>
      </c>
      <c r="F120" s="86">
        <v>132135</v>
      </c>
      <c r="G120" s="32">
        <v>65.069999999999993</v>
      </c>
      <c r="H120" s="32" t="s">
        <v>863</v>
      </c>
    </row>
    <row r="121" spans="1:8" ht="15" customHeight="1">
      <c r="A121" s="85">
        <v>45246</v>
      </c>
      <c r="B121" s="32" t="s">
        <v>1033</v>
      </c>
      <c r="C121" s="31" t="s">
        <v>1034</v>
      </c>
      <c r="D121" s="31" t="s">
        <v>1003</v>
      </c>
      <c r="E121" s="31" t="s">
        <v>575</v>
      </c>
      <c r="F121" s="86">
        <v>89468</v>
      </c>
      <c r="G121" s="32">
        <v>67</v>
      </c>
      <c r="H121" s="32" t="s">
        <v>863</v>
      </c>
    </row>
    <row r="122" spans="1:8" ht="15" customHeight="1">
      <c r="A122" s="85">
        <v>45246</v>
      </c>
      <c r="B122" s="32" t="s">
        <v>1033</v>
      </c>
      <c r="C122" s="31" t="s">
        <v>1034</v>
      </c>
      <c r="D122" s="31" t="s">
        <v>1125</v>
      </c>
      <c r="E122" s="31" t="s">
        <v>575</v>
      </c>
      <c r="F122" s="86">
        <v>72500</v>
      </c>
      <c r="G122" s="32">
        <v>65.13</v>
      </c>
      <c r="H122" s="32" t="s">
        <v>863</v>
      </c>
    </row>
    <row r="123" spans="1:8" ht="15" customHeight="1">
      <c r="A123" s="85">
        <v>45246</v>
      </c>
      <c r="B123" s="32" t="s">
        <v>1129</v>
      </c>
      <c r="C123" s="31" t="s">
        <v>1130</v>
      </c>
      <c r="D123" s="31" t="s">
        <v>1000</v>
      </c>
      <c r="E123" s="31" t="s">
        <v>575</v>
      </c>
      <c r="F123" s="86">
        <v>332605</v>
      </c>
      <c r="G123" s="32">
        <v>119.04</v>
      </c>
      <c r="H123" s="32" t="s">
        <v>863</v>
      </c>
    </row>
    <row r="124" spans="1:8" ht="15" customHeight="1">
      <c r="A124" s="85">
        <v>45246</v>
      </c>
      <c r="B124" s="32" t="s">
        <v>1129</v>
      </c>
      <c r="C124" s="31" t="s">
        <v>1130</v>
      </c>
      <c r="D124" s="31" t="s">
        <v>576</v>
      </c>
      <c r="E124" s="31" t="s">
        <v>575</v>
      </c>
      <c r="F124" s="86">
        <v>740342</v>
      </c>
      <c r="G124" s="32">
        <v>119.42</v>
      </c>
      <c r="H124" s="32" t="s">
        <v>863</v>
      </c>
    </row>
    <row r="125" spans="1:8" ht="15" customHeight="1">
      <c r="A125" s="85">
        <v>45246</v>
      </c>
      <c r="B125" s="32" t="s">
        <v>1069</v>
      </c>
      <c r="C125" s="31" t="s">
        <v>1131</v>
      </c>
      <c r="D125" s="31" t="s">
        <v>1188</v>
      </c>
      <c r="E125" s="31" t="s">
        <v>575</v>
      </c>
      <c r="F125" s="86">
        <v>500000</v>
      </c>
      <c r="G125" s="32">
        <v>8.4</v>
      </c>
      <c r="H125" s="32" t="s">
        <v>863</v>
      </c>
    </row>
    <row r="126" spans="1:8" ht="15" customHeight="1">
      <c r="A126" s="85">
        <v>45246</v>
      </c>
      <c r="B126" s="32" t="s">
        <v>1069</v>
      </c>
      <c r="C126" s="31" t="s">
        <v>1131</v>
      </c>
      <c r="D126" s="31" t="s">
        <v>1132</v>
      </c>
      <c r="E126" s="31" t="s">
        <v>575</v>
      </c>
      <c r="F126" s="86">
        <v>600940</v>
      </c>
      <c r="G126" s="32">
        <v>8.3800000000000008</v>
      </c>
      <c r="H126" s="32" t="s">
        <v>863</v>
      </c>
    </row>
    <row r="127" spans="1:8" ht="15" customHeight="1">
      <c r="A127" s="85">
        <v>45246</v>
      </c>
      <c r="B127" s="32" t="s">
        <v>1035</v>
      </c>
      <c r="C127" s="31" t="s">
        <v>1036</v>
      </c>
      <c r="D127" s="31" t="s">
        <v>576</v>
      </c>
      <c r="E127" s="31" t="s">
        <v>575</v>
      </c>
      <c r="F127" s="86">
        <v>477025</v>
      </c>
      <c r="G127" s="32">
        <v>255.57</v>
      </c>
      <c r="H127" s="32" t="s">
        <v>863</v>
      </c>
    </row>
    <row r="128" spans="1:8" ht="15" customHeight="1">
      <c r="A128" s="85">
        <v>45246</v>
      </c>
      <c r="B128" s="32" t="s">
        <v>1189</v>
      </c>
      <c r="C128" s="31" t="s">
        <v>1190</v>
      </c>
      <c r="D128" s="31" t="s">
        <v>1191</v>
      </c>
      <c r="E128" s="31" t="s">
        <v>575</v>
      </c>
      <c r="F128" s="86">
        <v>1250000</v>
      </c>
      <c r="G128" s="32">
        <v>46.91</v>
      </c>
      <c r="H128" s="32" t="s">
        <v>863</v>
      </c>
    </row>
    <row r="129" spans="1:8" ht="15" customHeight="1">
      <c r="A129" s="85">
        <v>45246</v>
      </c>
      <c r="B129" s="32" t="s">
        <v>1135</v>
      </c>
      <c r="C129" s="31" t="s">
        <v>1136</v>
      </c>
      <c r="D129" s="31" t="s">
        <v>1192</v>
      </c>
      <c r="E129" s="31" t="s">
        <v>575</v>
      </c>
      <c r="F129" s="86">
        <v>7300000</v>
      </c>
      <c r="G129" s="32">
        <v>199.05</v>
      </c>
      <c r="H129" s="32" t="s">
        <v>863</v>
      </c>
    </row>
    <row r="130" spans="1:8" ht="15" customHeight="1">
      <c r="A130" s="85">
        <v>45246</v>
      </c>
      <c r="B130" s="32" t="s">
        <v>1138</v>
      </c>
      <c r="C130" s="31" t="s">
        <v>1139</v>
      </c>
      <c r="D130" s="31" t="s">
        <v>1193</v>
      </c>
      <c r="E130" s="31" t="s">
        <v>575</v>
      </c>
      <c r="F130" s="86">
        <v>96000</v>
      </c>
      <c r="G130" s="32">
        <v>38.24</v>
      </c>
      <c r="H130" s="32" t="s">
        <v>863</v>
      </c>
    </row>
    <row r="131" spans="1:8" ht="15" customHeight="1">
      <c r="A131" s="85">
        <v>45246</v>
      </c>
      <c r="B131" s="32" t="s">
        <v>1141</v>
      </c>
      <c r="C131" s="31" t="s">
        <v>1142</v>
      </c>
      <c r="D131" s="31" t="s">
        <v>1143</v>
      </c>
      <c r="E131" s="31" t="s">
        <v>575</v>
      </c>
      <c r="F131" s="86">
        <v>1703777</v>
      </c>
      <c r="G131" s="32">
        <v>19.079999999999998</v>
      </c>
      <c r="H131" s="32" t="s">
        <v>863</v>
      </c>
    </row>
    <row r="132" spans="1:8" ht="15" customHeight="1">
      <c r="A132" s="85">
        <v>45246</v>
      </c>
      <c r="B132" s="32" t="s">
        <v>1148</v>
      </c>
      <c r="C132" s="31" t="s">
        <v>1149</v>
      </c>
      <c r="D132" s="31" t="s">
        <v>576</v>
      </c>
      <c r="E132" s="31" t="s">
        <v>575</v>
      </c>
      <c r="F132" s="86">
        <v>107498</v>
      </c>
      <c r="G132" s="32">
        <v>463.88</v>
      </c>
      <c r="H132" s="32" t="s">
        <v>863</v>
      </c>
    </row>
    <row r="133" spans="1:8" ht="15" customHeight="1">
      <c r="A133" s="85">
        <v>45246</v>
      </c>
      <c r="B133" s="32" t="s">
        <v>1150</v>
      </c>
      <c r="C133" s="31" t="s">
        <v>1151</v>
      </c>
      <c r="D133" s="31" t="s">
        <v>930</v>
      </c>
      <c r="E133" s="31" t="s">
        <v>575</v>
      </c>
      <c r="F133" s="86">
        <v>280500</v>
      </c>
      <c r="G133" s="32">
        <v>93.43</v>
      </c>
      <c r="H133" s="32" t="s">
        <v>863</v>
      </c>
    </row>
    <row r="134" spans="1:8" ht="15" customHeight="1">
      <c r="A134" s="85">
        <v>45246</v>
      </c>
      <c r="B134" s="32" t="s">
        <v>1152</v>
      </c>
      <c r="C134" s="31" t="s">
        <v>1153</v>
      </c>
      <c r="D134" s="31" t="s">
        <v>576</v>
      </c>
      <c r="E134" s="31" t="s">
        <v>575</v>
      </c>
      <c r="F134" s="86">
        <v>327068</v>
      </c>
      <c r="G134" s="32">
        <v>95.34</v>
      </c>
      <c r="H134" s="32" t="s">
        <v>863</v>
      </c>
    </row>
    <row r="135" spans="1:8" ht="15" customHeight="1">
      <c r="A135" s="85">
        <v>45246</v>
      </c>
      <c r="B135" s="32" t="s">
        <v>1027</v>
      </c>
      <c r="C135" s="31" t="s">
        <v>1154</v>
      </c>
      <c r="D135" s="31" t="s">
        <v>1194</v>
      </c>
      <c r="E135" s="31" t="s">
        <v>575</v>
      </c>
      <c r="F135" s="86">
        <v>200000</v>
      </c>
      <c r="G135" s="32">
        <v>13.65</v>
      </c>
      <c r="H135" s="32" t="s">
        <v>863</v>
      </c>
    </row>
    <row r="136" spans="1:8" ht="15" customHeight="1">
      <c r="A136" s="85">
        <v>45246</v>
      </c>
      <c r="B136" s="32" t="s">
        <v>1027</v>
      </c>
      <c r="C136" s="31" t="s">
        <v>1154</v>
      </c>
      <c r="D136" s="31" t="s">
        <v>1097</v>
      </c>
      <c r="E136" s="31" t="s">
        <v>575</v>
      </c>
      <c r="F136" s="86">
        <v>2543</v>
      </c>
      <c r="G136" s="32">
        <v>13.5</v>
      </c>
      <c r="H136" s="32" t="s">
        <v>863</v>
      </c>
    </row>
    <row r="137" spans="1:8" ht="15" customHeight="1">
      <c r="A137" s="85">
        <v>45246</v>
      </c>
      <c r="B137" s="32" t="s">
        <v>997</v>
      </c>
      <c r="C137" s="31" t="s">
        <v>998</v>
      </c>
      <c r="D137" s="31" t="s">
        <v>999</v>
      </c>
      <c r="E137" s="31" t="s">
        <v>575</v>
      </c>
      <c r="F137" s="86">
        <v>426857</v>
      </c>
      <c r="G137" s="32">
        <v>16.87</v>
      </c>
      <c r="H137" s="32" t="s">
        <v>863</v>
      </c>
    </row>
    <row r="138" spans="1:8" ht="15" customHeight="1">
      <c r="A138" s="85">
        <v>45246</v>
      </c>
      <c r="B138" s="32" t="s">
        <v>997</v>
      </c>
      <c r="C138" s="31" t="s">
        <v>998</v>
      </c>
      <c r="D138" s="31" t="s">
        <v>1000</v>
      </c>
      <c r="E138" s="31" t="s">
        <v>575</v>
      </c>
      <c r="F138" s="86">
        <v>359893</v>
      </c>
      <c r="G138" s="32">
        <v>16.84</v>
      </c>
      <c r="H138" s="32" t="s">
        <v>863</v>
      </c>
    </row>
    <row r="139" spans="1:8" ht="15" customHeight="1">
      <c r="A139" s="85">
        <v>45246</v>
      </c>
      <c r="B139" s="32" t="s">
        <v>997</v>
      </c>
      <c r="C139" s="31" t="s">
        <v>998</v>
      </c>
      <c r="D139" s="31" t="s">
        <v>576</v>
      </c>
      <c r="E139" s="31" t="s">
        <v>575</v>
      </c>
      <c r="F139" s="86">
        <v>168048</v>
      </c>
      <c r="G139" s="32">
        <v>16.91</v>
      </c>
      <c r="H139" s="32" t="s">
        <v>863</v>
      </c>
    </row>
    <row r="140" spans="1:8" ht="15" customHeight="1">
      <c r="A140" s="85">
        <v>45246</v>
      </c>
      <c r="B140" s="32" t="s">
        <v>1155</v>
      </c>
      <c r="C140" s="31" t="s">
        <v>1156</v>
      </c>
      <c r="D140" s="31" t="s">
        <v>1157</v>
      </c>
      <c r="E140" s="31" t="s">
        <v>575</v>
      </c>
      <c r="F140" s="86">
        <v>526320</v>
      </c>
      <c r="G140" s="32">
        <v>20.079999999999998</v>
      </c>
      <c r="H140" s="32" t="s">
        <v>863</v>
      </c>
    </row>
    <row r="141" spans="1:8" ht="15" customHeight="1">
      <c r="A141" s="85">
        <v>45246</v>
      </c>
      <c r="B141" s="32" t="s">
        <v>1038</v>
      </c>
      <c r="C141" s="31" t="s">
        <v>1039</v>
      </c>
      <c r="D141" s="31" t="s">
        <v>930</v>
      </c>
      <c r="E141" s="31" t="s">
        <v>575</v>
      </c>
      <c r="F141" s="86">
        <v>86400</v>
      </c>
      <c r="G141" s="32">
        <v>68.349999999999994</v>
      </c>
      <c r="H141" s="32" t="s">
        <v>863</v>
      </c>
    </row>
    <row r="142" spans="1:8" ht="15" customHeight="1">
      <c r="A142" s="85">
        <v>45246</v>
      </c>
      <c r="B142" s="32" t="s">
        <v>1158</v>
      </c>
      <c r="C142" s="31" t="s">
        <v>1159</v>
      </c>
      <c r="D142" s="31" t="s">
        <v>576</v>
      </c>
      <c r="E142" s="31" t="s">
        <v>575</v>
      </c>
      <c r="F142" s="86">
        <v>139472</v>
      </c>
      <c r="G142" s="32">
        <v>219.75</v>
      </c>
      <c r="H142" s="32" t="s">
        <v>863</v>
      </c>
    </row>
    <row r="143" spans="1:8" ht="15" customHeight="1">
      <c r="A143" s="85">
        <v>45246</v>
      </c>
      <c r="B143" s="32" t="s">
        <v>1160</v>
      </c>
      <c r="C143" s="31" t="s">
        <v>1161</v>
      </c>
      <c r="D143" s="31" t="s">
        <v>1001</v>
      </c>
      <c r="E143" s="31" t="s">
        <v>575</v>
      </c>
      <c r="F143" s="86">
        <v>171491</v>
      </c>
      <c r="G143" s="32">
        <v>471.83</v>
      </c>
      <c r="H143" s="32" t="s">
        <v>863</v>
      </c>
    </row>
    <row r="144" spans="1:8" ht="15" customHeight="1">
      <c r="A144" s="85">
        <v>45246</v>
      </c>
      <c r="B144" s="32" t="s">
        <v>1160</v>
      </c>
      <c r="C144" s="31" t="s">
        <v>1161</v>
      </c>
      <c r="D144" s="31" t="s">
        <v>1162</v>
      </c>
      <c r="E144" s="31" t="s">
        <v>575</v>
      </c>
      <c r="F144" s="86">
        <v>270242</v>
      </c>
      <c r="G144" s="32">
        <v>472.82</v>
      </c>
      <c r="H144" s="32" t="s">
        <v>863</v>
      </c>
    </row>
    <row r="145" spans="1:8" ht="15" customHeight="1">
      <c r="A145" s="85">
        <v>45246</v>
      </c>
      <c r="B145" s="32" t="s">
        <v>1166</v>
      </c>
      <c r="C145" s="31" t="s">
        <v>705</v>
      </c>
      <c r="D145" s="31" t="s">
        <v>576</v>
      </c>
      <c r="E145" s="31" t="s">
        <v>575</v>
      </c>
      <c r="F145" s="86">
        <v>815458</v>
      </c>
      <c r="G145" s="32">
        <v>111.35</v>
      </c>
      <c r="H145" s="32" t="s">
        <v>863</v>
      </c>
    </row>
    <row r="146" spans="1:8" ht="15" customHeight="1">
      <c r="A146" s="85">
        <v>45246</v>
      </c>
      <c r="B146" s="32" t="s">
        <v>1106</v>
      </c>
      <c r="C146" s="31" t="s">
        <v>1167</v>
      </c>
      <c r="D146" s="31" t="s">
        <v>930</v>
      </c>
      <c r="E146" s="31" t="s">
        <v>575</v>
      </c>
      <c r="F146" s="86">
        <v>100004</v>
      </c>
      <c r="G146" s="32">
        <v>49.65</v>
      </c>
      <c r="H146" s="32" t="s">
        <v>863</v>
      </c>
    </row>
    <row r="147" spans="1:8" ht="15" customHeight="1">
      <c r="A147" s="85">
        <v>45246</v>
      </c>
      <c r="B147" s="32" t="s">
        <v>1106</v>
      </c>
      <c r="C147" s="31" t="s">
        <v>1167</v>
      </c>
      <c r="D147" s="31" t="s">
        <v>1002</v>
      </c>
      <c r="E147" s="31" t="s">
        <v>575</v>
      </c>
      <c r="F147" s="86">
        <v>96837</v>
      </c>
      <c r="G147" s="32">
        <v>49.65</v>
      </c>
      <c r="H147" s="32" t="s">
        <v>863</v>
      </c>
    </row>
    <row r="148" spans="1:8" ht="15" customHeight="1">
      <c r="A148" s="85">
        <v>45246</v>
      </c>
      <c r="B148" s="32" t="s">
        <v>1106</v>
      </c>
      <c r="C148" s="31" t="s">
        <v>1167</v>
      </c>
      <c r="D148" s="31" t="s">
        <v>1168</v>
      </c>
      <c r="E148" s="31" t="s">
        <v>575</v>
      </c>
      <c r="F148" s="86">
        <v>105567</v>
      </c>
      <c r="G148" s="32">
        <v>49.52</v>
      </c>
      <c r="H148" s="32" t="s">
        <v>863</v>
      </c>
    </row>
    <row r="149" spans="1:8" ht="15" customHeight="1">
      <c r="A149" s="85">
        <v>45246</v>
      </c>
      <c r="B149" s="32" t="s">
        <v>1195</v>
      </c>
      <c r="C149" s="31" t="s">
        <v>1196</v>
      </c>
      <c r="D149" s="31" t="s">
        <v>1197</v>
      </c>
      <c r="E149" s="31" t="s">
        <v>575</v>
      </c>
      <c r="F149" s="86">
        <v>28800</v>
      </c>
      <c r="G149" s="32">
        <v>72.8</v>
      </c>
      <c r="H149" s="32" t="s">
        <v>863</v>
      </c>
    </row>
    <row r="150" spans="1:8" ht="15" customHeight="1">
      <c r="A150" s="85">
        <v>45246</v>
      </c>
      <c r="B150" s="32" t="s">
        <v>1170</v>
      </c>
      <c r="C150" s="31" t="s">
        <v>1171</v>
      </c>
      <c r="D150" s="31" t="s">
        <v>1172</v>
      </c>
      <c r="E150" s="31" t="s">
        <v>575</v>
      </c>
      <c r="F150" s="86">
        <v>46290</v>
      </c>
      <c r="G150" s="32">
        <v>107.38</v>
      </c>
      <c r="H150" s="32" t="s">
        <v>863</v>
      </c>
    </row>
    <row r="151" spans="1:8" ht="15" customHeight="1">
      <c r="A151" s="85">
        <v>45246</v>
      </c>
      <c r="B151" s="32" t="s">
        <v>1040</v>
      </c>
      <c r="C151" s="31" t="s">
        <v>1041</v>
      </c>
      <c r="D151" s="31" t="s">
        <v>1042</v>
      </c>
      <c r="E151" s="31" t="s">
        <v>575</v>
      </c>
      <c r="F151" s="86">
        <v>2464586</v>
      </c>
      <c r="G151" s="32">
        <v>3.38</v>
      </c>
      <c r="H151" s="32" t="s">
        <v>863</v>
      </c>
    </row>
    <row r="152" spans="1:8" ht="15" customHeight="1">
      <c r="A152" s="85">
        <v>45246</v>
      </c>
      <c r="B152" s="32" t="s">
        <v>1173</v>
      </c>
      <c r="C152" s="31" t="s">
        <v>1174</v>
      </c>
      <c r="D152" s="31" t="s">
        <v>995</v>
      </c>
      <c r="E152" s="31" t="s">
        <v>575</v>
      </c>
      <c r="F152" s="86">
        <v>4152</v>
      </c>
      <c r="G152" s="32">
        <v>1.05</v>
      </c>
      <c r="H152" s="32" t="s">
        <v>863</v>
      </c>
    </row>
    <row r="153" spans="1:8" ht="15" customHeight="1">
      <c r="A153" s="85">
        <v>45246</v>
      </c>
      <c r="B153" s="32" t="s">
        <v>1043</v>
      </c>
      <c r="C153" s="31" t="s">
        <v>1044</v>
      </c>
      <c r="D153" s="31" t="s">
        <v>1049</v>
      </c>
      <c r="E153" s="31" t="s">
        <v>575</v>
      </c>
      <c r="F153" s="86">
        <v>75000</v>
      </c>
      <c r="G153" s="32">
        <v>166.1</v>
      </c>
      <c r="H153" s="32" t="s">
        <v>863</v>
      </c>
    </row>
    <row r="154" spans="1:8" ht="15" customHeight="1">
      <c r="A154" s="85">
        <v>45246</v>
      </c>
      <c r="B154" s="32" t="s">
        <v>1043</v>
      </c>
      <c r="C154" s="31" t="s">
        <v>1044</v>
      </c>
      <c r="D154" s="31" t="s">
        <v>1198</v>
      </c>
      <c r="E154" s="31" t="s">
        <v>575</v>
      </c>
      <c r="F154" s="86">
        <v>90000</v>
      </c>
      <c r="G154" s="32">
        <v>157.65</v>
      </c>
      <c r="H154" s="32" t="s">
        <v>863</v>
      </c>
    </row>
    <row r="155" spans="1:8" ht="15" customHeight="1">
      <c r="A155" s="85">
        <v>45246</v>
      </c>
      <c r="B155" s="32" t="s">
        <v>1043</v>
      </c>
      <c r="C155" s="31" t="s">
        <v>1044</v>
      </c>
      <c r="D155" s="31" t="s">
        <v>1045</v>
      </c>
      <c r="E155" s="31" t="s">
        <v>575</v>
      </c>
      <c r="F155" s="86">
        <v>51000</v>
      </c>
      <c r="G155" s="32">
        <v>161.02000000000001</v>
      </c>
      <c r="H155" s="32" t="s">
        <v>863</v>
      </c>
    </row>
    <row r="156" spans="1:8" ht="15" customHeight="1">
      <c r="A156" s="85">
        <v>45246</v>
      </c>
      <c r="B156" s="32" t="s">
        <v>1114</v>
      </c>
      <c r="C156" s="31" t="s">
        <v>1176</v>
      </c>
      <c r="D156" s="31" t="s">
        <v>1177</v>
      </c>
      <c r="E156" s="31" t="s">
        <v>575</v>
      </c>
      <c r="F156" s="86">
        <v>70344</v>
      </c>
      <c r="G156" s="32">
        <v>46.76</v>
      </c>
      <c r="H156" s="32" t="s">
        <v>863</v>
      </c>
    </row>
    <row r="157" spans="1:8" ht="15" customHeight="1">
      <c r="A157" s="85">
        <v>45246</v>
      </c>
      <c r="B157" s="32" t="s">
        <v>1114</v>
      </c>
      <c r="C157" s="31" t="s">
        <v>1176</v>
      </c>
      <c r="D157" s="31" t="s">
        <v>1115</v>
      </c>
      <c r="E157" s="31" t="s">
        <v>575</v>
      </c>
      <c r="F157" s="86">
        <v>121406</v>
      </c>
      <c r="G157" s="32">
        <v>46.56</v>
      </c>
      <c r="H157" s="32" t="s">
        <v>863</v>
      </c>
    </row>
    <row r="158" spans="1:8" ht="15" customHeight="1">
      <c r="A158" s="85">
        <v>45246</v>
      </c>
      <c r="B158" s="32" t="s">
        <v>1199</v>
      </c>
      <c r="C158" s="31" t="s">
        <v>1200</v>
      </c>
      <c r="D158" s="31" t="s">
        <v>1201</v>
      </c>
      <c r="E158" s="31" t="s">
        <v>575</v>
      </c>
      <c r="F158" s="86">
        <v>133000</v>
      </c>
      <c r="G158" s="32">
        <v>65.25</v>
      </c>
      <c r="H158" s="32" t="s">
        <v>863</v>
      </c>
    </row>
    <row r="159" spans="1:8" ht="15" customHeight="1">
      <c r="A159" s="85">
        <v>45246</v>
      </c>
      <c r="B159" s="32" t="s">
        <v>1181</v>
      </c>
      <c r="C159" s="31" t="s">
        <v>1182</v>
      </c>
      <c r="D159" s="31" t="s">
        <v>1143</v>
      </c>
      <c r="E159" s="31" t="s">
        <v>575</v>
      </c>
      <c r="F159" s="86">
        <v>165339</v>
      </c>
      <c r="G159" s="32">
        <v>219.2</v>
      </c>
      <c r="H159" s="32" t="s">
        <v>863</v>
      </c>
    </row>
    <row r="160" spans="1:8" ht="15" customHeight="1">
      <c r="A160" s="85">
        <v>45246</v>
      </c>
      <c r="B160" s="32" t="s">
        <v>1181</v>
      </c>
      <c r="C160" s="31" t="s">
        <v>1182</v>
      </c>
      <c r="D160" s="31" t="s">
        <v>576</v>
      </c>
      <c r="E160" s="31" t="s">
        <v>575</v>
      </c>
      <c r="F160" s="86">
        <v>1446397</v>
      </c>
      <c r="G160" s="32">
        <v>216.37</v>
      </c>
      <c r="H160" s="32" t="s">
        <v>863</v>
      </c>
    </row>
    <row r="161" spans="1:8" ht="15" customHeight="1">
      <c r="A161" s="85">
        <v>45246</v>
      </c>
      <c r="B161" s="32" t="s">
        <v>1004</v>
      </c>
      <c r="C161" s="31" t="s">
        <v>1005</v>
      </c>
      <c r="D161" s="31" t="s">
        <v>1000</v>
      </c>
      <c r="E161" s="31" t="s">
        <v>575</v>
      </c>
      <c r="F161" s="86">
        <v>1066935</v>
      </c>
      <c r="G161" s="32">
        <v>313.75</v>
      </c>
      <c r="H161" s="32" t="s">
        <v>863</v>
      </c>
    </row>
    <row r="162" spans="1:8" ht="15" customHeight="1">
      <c r="A162" s="85">
        <v>45246</v>
      </c>
      <c r="B162" s="32" t="s">
        <v>1004</v>
      </c>
      <c r="C162" s="31" t="s">
        <v>1005</v>
      </c>
      <c r="D162" s="31" t="s">
        <v>576</v>
      </c>
      <c r="E162" s="31" t="s">
        <v>575</v>
      </c>
      <c r="F162" s="86">
        <v>1808411</v>
      </c>
      <c r="G162" s="32">
        <v>307</v>
      </c>
      <c r="H162" s="32" t="s">
        <v>863</v>
      </c>
    </row>
    <row r="163" spans="1:8" ht="15" customHeight="1">
      <c r="A163" s="85">
        <v>45246</v>
      </c>
      <c r="B163" s="32" t="s">
        <v>1004</v>
      </c>
      <c r="C163" s="31" t="s">
        <v>1005</v>
      </c>
      <c r="D163" s="31" t="s">
        <v>1003</v>
      </c>
      <c r="E163" s="31" t="s">
        <v>575</v>
      </c>
      <c r="F163" s="86">
        <v>1164955</v>
      </c>
      <c r="G163" s="32">
        <v>318.13</v>
      </c>
      <c r="H163" s="32" t="s">
        <v>863</v>
      </c>
    </row>
    <row r="164" spans="1:8" ht="15" customHeight="1">
      <c r="A164" s="85">
        <v>45246</v>
      </c>
      <c r="B164" s="32" t="s">
        <v>1004</v>
      </c>
      <c r="C164" s="31" t="s">
        <v>1005</v>
      </c>
      <c r="D164" s="31" t="s">
        <v>1183</v>
      </c>
      <c r="E164" s="31" t="s">
        <v>575</v>
      </c>
      <c r="F164" s="86">
        <v>906544</v>
      </c>
      <c r="G164" s="32">
        <v>314</v>
      </c>
      <c r="H164" s="32" t="s">
        <v>863</v>
      </c>
    </row>
    <row r="165" spans="1:8" ht="15" customHeight="1">
      <c r="A165" s="85">
        <v>45246</v>
      </c>
      <c r="B165" s="32" t="s">
        <v>1047</v>
      </c>
      <c r="C165" s="31" t="s">
        <v>1048</v>
      </c>
      <c r="D165" s="31" t="s">
        <v>1184</v>
      </c>
      <c r="E165" s="31" t="s">
        <v>575</v>
      </c>
      <c r="F165" s="86">
        <v>25600</v>
      </c>
      <c r="G165" s="32">
        <v>143.55000000000001</v>
      </c>
      <c r="H165" s="32" t="s">
        <v>863</v>
      </c>
    </row>
    <row r="166" spans="1:8" ht="15" customHeight="1">
      <c r="A166" s="85"/>
      <c r="B166" s="32"/>
      <c r="C166" s="31"/>
      <c r="D166" s="31"/>
      <c r="E166" s="31"/>
      <c r="F166" s="86"/>
      <c r="G166" s="32"/>
      <c r="H166" s="32"/>
    </row>
    <row r="167" spans="1:8" ht="15" customHeight="1">
      <c r="A167" s="85"/>
      <c r="B167" s="32"/>
      <c r="C167" s="31"/>
      <c r="D167" s="31"/>
      <c r="E167" s="31"/>
      <c r="F167" s="86"/>
      <c r="G167" s="32"/>
      <c r="H167" s="32"/>
    </row>
    <row r="168" spans="1:8" ht="15" customHeight="1">
      <c r="A168" s="85"/>
      <c r="B168" s="32"/>
      <c r="C168" s="31"/>
      <c r="D168" s="31"/>
      <c r="E168" s="31"/>
      <c r="F168" s="86"/>
      <c r="G168" s="32"/>
      <c r="H168" s="32"/>
    </row>
    <row r="169" spans="1:8" ht="15" customHeight="1">
      <c r="A169" s="85"/>
      <c r="B169" s="32"/>
      <c r="C169" s="31"/>
      <c r="D169" s="31"/>
      <c r="E169" s="31"/>
      <c r="F169" s="86"/>
      <c r="G169" s="32"/>
      <c r="H169" s="32"/>
    </row>
    <row r="170" spans="1:8" ht="15" customHeight="1">
      <c r="A170" s="85"/>
      <c r="B170" s="32"/>
      <c r="C170" s="31"/>
      <c r="D170" s="31"/>
      <c r="E170" s="31"/>
      <c r="F170" s="86"/>
      <c r="G170" s="32"/>
      <c r="H170" s="32"/>
    </row>
    <row r="171" spans="1:8" ht="15" customHeight="1">
      <c r="A171" s="85"/>
      <c r="B171" s="32"/>
      <c r="C171" s="31"/>
      <c r="D171" s="31"/>
      <c r="E171" s="31"/>
      <c r="F171" s="86"/>
      <c r="G171" s="32"/>
      <c r="H171" s="32"/>
    </row>
    <row r="172" spans="1:8" ht="15" customHeight="1">
      <c r="A172" s="85"/>
      <c r="B172" s="32"/>
      <c r="C172" s="31"/>
      <c r="D172" s="31"/>
      <c r="E172" s="31"/>
      <c r="F172" s="86"/>
      <c r="G172" s="32"/>
      <c r="H172" s="32"/>
    </row>
    <row r="173" spans="1:8" ht="15" customHeight="1">
      <c r="A173" s="85"/>
      <c r="B173" s="32"/>
      <c r="C173" s="31"/>
      <c r="D173" s="31"/>
      <c r="E173" s="31"/>
      <c r="F173" s="86"/>
      <c r="G173" s="32"/>
      <c r="H173" s="32"/>
    </row>
    <row r="174" spans="1:8" ht="15" customHeight="1">
      <c r="A174" s="85"/>
      <c r="B174" s="32"/>
      <c r="C174" s="31"/>
      <c r="D174" s="31"/>
      <c r="E174" s="31"/>
      <c r="F174" s="86"/>
      <c r="G174" s="32"/>
      <c r="H174" s="32"/>
    </row>
    <row r="175" spans="1:8" ht="15" customHeight="1">
      <c r="A175" s="85"/>
      <c r="B175" s="32"/>
      <c r="C175" s="31"/>
      <c r="D175" s="31"/>
      <c r="E175" s="31"/>
      <c r="F175" s="86"/>
      <c r="G175" s="32"/>
      <c r="H175" s="32"/>
    </row>
    <row r="176" spans="1:8" ht="15" customHeight="1">
      <c r="A176" s="85"/>
      <c r="B176" s="32"/>
      <c r="C176" s="31"/>
      <c r="D176" s="31"/>
      <c r="E176" s="31"/>
      <c r="F176" s="86"/>
      <c r="G176" s="32"/>
      <c r="H176" s="32"/>
    </row>
    <row r="177" spans="1:8" ht="15" customHeight="1">
      <c r="A177" s="85"/>
      <c r="B177" s="32"/>
      <c r="C177" s="31"/>
      <c r="D177" s="31"/>
      <c r="E177" s="31"/>
      <c r="F177" s="86"/>
      <c r="G177" s="32"/>
      <c r="H177" s="32"/>
    </row>
    <row r="178" spans="1:8" ht="15" customHeight="1">
      <c r="A178" s="85"/>
      <c r="B178" s="32"/>
      <c r="C178" s="31"/>
      <c r="D178" s="31"/>
      <c r="E178" s="31"/>
      <c r="F178" s="86"/>
      <c r="G178" s="32"/>
      <c r="H178" s="32"/>
    </row>
    <row r="179" spans="1:8" ht="15" customHeight="1">
      <c r="A179" s="85"/>
      <c r="B179" s="32"/>
      <c r="C179" s="31"/>
      <c r="D179" s="31"/>
      <c r="E179" s="31"/>
      <c r="F179" s="86"/>
      <c r="G179" s="32"/>
      <c r="H179" s="32"/>
    </row>
    <row r="180" spans="1:8" ht="15" customHeight="1">
      <c r="A180" s="85"/>
      <c r="B180" s="32"/>
      <c r="C180" s="31"/>
      <c r="D180" s="31"/>
      <c r="E180" s="31"/>
      <c r="F180" s="86"/>
      <c r="G180" s="32"/>
      <c r="H180" s="32"/>
    </row>
    <row r="181" spans="1:8" ht="15" customHeight="1">
      <c r="A181" s="85"/>
      <c r="B181" s="32"/>
      <c r="C181" s="31"/>
      <c r="D181" s="31"/>
      <c r="E181" s="31"/>
      <c r="F181" s="86"/>
      <c r="G181" s="32"/>
      <c r="H181" s="32"/>
    </row>
    <row r="182" spans="1:8" ht="15" customHeight="1">
      <c r="A182" s="85"/>
      <c r="B182" s="32"/>
      <c r="C182" s="31"/>
      <c r="D182" s="31"/>
      <c r="E182" s="31"/>
      <c r="F182" s="86"/>
      <c r="G182" s="32"/>
      <c r="H182" s="32"/>
    </row>
    <row r="183" spans="1:8" ht="15" customHeight="1">
      <c r="A183" s="85"/>
      <c r="B183" s="32"/>
      <c r="C183" s="31"/>
      <c r="D183" s="31"/>
      <c r="E183" s="31"/>
      <c r="F183" s="86"/>
      <c r="G183" s="32"/>
      <c r="H183" s="32"/>
    </row>
    <row r="184" spans="1:8" ht="15" customHeight="1">
      <c r="A184" s="85"/>
      <c r="B184" s="32"/>
      <c r="C184" s="31"/>
      <c r="D184" s="31"/>
      <c r="E184" s="31"/>
      <c r="F184" s="86"/>
      <c r="G184" s="32"/>
      <c r="H184" s="32"/>
    </row>
    <row r="185" spans="1:8" ht="15" customHeight="1">
      <c r="A185" s="85"/>
      <c r="B185" s="32"/>
      <c r="C185" s="31"/>
      <c r="D185" s="31"/>
      <c r="E185" s="31"/>
      <c r="F185" s="86"/>
      <c r="G185" s="32"/>
      <c r="H185" s="32"/>
    </row>
    <row r="186" spans="1:8" ht="15" customHeight="1">
      <c r="A186" s="85"/>
      <c r="B186" s="32"/>
      <c r="C186" s="31"/>
      <c r="D186" s="31"/>
      <c r="E186" s="31"/>
      <c r="F186" s="86"/>
      <c r="G186" s="32"/>
      <c r="H186" s="32"/>
    </row>
    <row r="187" spans="1:8" ht="15" customHeight="1">
      <c r="A187" s="85"/>
      <c r="B187" s="32"/>
      <c r="C187" s="31"/>
      <c r="D187" s="31"/>
      <c r="E187" s="31"/>
      <c r="F187" s="86"/>
      <c r="G187" s="32"/>
      <c r="H187" s="32"/>
    </row>
    <row r="188" spans="1:8" ht="15" customHeight="1">
      <c r="A188" s="85"/>
      <c r="B188" s="32"/>
      <c r="C188" s="31"/>
      <c r="D188" s="31"/>
      <c r="E188" s="31"/>
      <c r="F188" s="86"/>
      <c r="G188" s="32"/>
      <c r="H188" s="32"/>
    </row>
    <row r="189" spans="1:8" ht="15" customHeight="1">
      <c r="A189" s="85"/>
      <c r="B189" s="32"/>
      <c r="C189" s="31"/>
      <c r="D189" s="31"/>
      <c r="E189" s="31"/>
      <c r="F189" s="86"/>
      <c r="G189" s="32"/>
      <c r="H189" s="32"/>
    </row>
    <row r="190" spans="1:8" ht="15" customHeight="1">
      <c r="A190" s="85"/>
      <c r="B190" s="32"/>
      <c r="C190" s="31"/>
      <c r="D190" s="31"/>
      <c r="E190" s="31"/>
      <c r="F190" s="86"/>
      <c r="G190" s="32"/>
      <c r="H190" s="32"/>
    </row>
    <row r="191" spans="1: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8" ht="15" customHeight="1">
      <c r="A192" s="85"/>
      <c r="B192" s="32"/>
      <c r="C192" s="31"/>
      <c r="D192" s="31"/>
      <c r="E192" s="31"/>
      <c r="F192" s="86"/>
      <c r="G192" s="32"/>
      <c r="H192" s="32"/>
    </row>
    <row r="193" spans="1:8" ht="15" customHeight="1">
      <c r="A193" s="85"/>
      <c r="B193" s="32"/>
      <c r="C193" s="31"/>
      <c r="D193" s="31"/>
      <c r="E193" s="31"/>
      <c r="F193" s="86"/>
      <c r="G193" s="32"/>
      <c r="H193" s="32"/>
    </row>
    <row r="194" spans="1:8" ht="15" customHeight="1">
      <c r="A194" s="85"/>
      <c r="B194" s="32"/>
      <c r="C194" s="31"/>
      <c r="D194" s="31"/>
      <c r="E194" s="31"/>
      <c r="F194" s="86"/>
      <c r="G194" s="32"/>
      <c r="H194" s="32"/>
    </row>
    <row r="195" spans="1:8" ht="15" customHeight="1">
      <c r="A195" s="85"/>
      <c r="B195" s="32"/>
      <c r="C195" s="31"/>
      <c r="D195" s="31"/>
      <c r="E195" s="31"/>
      <c r="F195" s="86"/>
      <c r="G195" s="32"/>
      <c r="H195" s="32"/>
    </row>
    <row r="196" spans="1:8" ht="15" customHeight="1">
      <c r="A196" s="85"/>
      <c r="B196" s="32"/>
      <c r="C196" s="31"/>
      <c r="D196" s="31"/>
      <c r="E196" s="31"/>
      <c r="F196" s="86"/>
      <c r="G196" s="32"/>
      <c r="H196" s="32"/>
    </row>
    <row r="197" spans="1:8" ht="15" customHeight="1">
      <c r="A197" s="85"/>
      <c r="B197" s="32"/>
      <c r="C197" s="31"/>
      <c r="D197" s="31"/>
      <c r="E197" s="31"/>
      <c r="F197" s="86"/>
      <c r="G197" s="32"/>
      <c r="H197" s="32"/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90"/>
  <sheetViews>
    <sheetView zoomScale="80" zoomScaleNormal="80" workbookViewId="0">
      <selection activeCell="J86" sqref="J86:J8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912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45247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2" t="s">
        <v>590</v>
      </c>
      <c r="Q9" s="234" t="s">
        <v>892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6">
        <v>1</v>
      </c>
      <c r="B10" s="222">
        <v>45181</v>
      </c>
      <c r="C10" s="227"/>
      <c r="D10" s="231" t="s">
        <v>900</v>
      </c>
      <c r="E10" s="228" t="s">
        <v>990</v>
      </c>
      <c r="F10" s="288" t="s">
        <v>989</v>
      </c>
      <c r="G10" s="291">
        <v>603.20000000000005</v>
      </c>
      <c r="H10" s="288"/>
      <c r="I10" s="288" t="s">
        <v>875</v>
      </c>
      <c r="J10" s="291" t="s">
        <v>592</v>
      </c>
      <c r="K10" s="291"/>
      <c r="L10" s="292"/>
      <c r="M10" s="293"/>
      <c r="N10" s="291"/>
      <c r="O10" s="294"/>
      <c r="P10" s="295">
        <f>VLOOKUP(D10,'MidCap Intra'!$B$11:$C$568,2,0)</f>
        <v>642.4</v>
      </c>
      <c r="Q10" s="289">
        <v>45219</v>
      </c>
      <c r="S10" s="37" t="s">
        <v>593</v>
      </c>
    </row>
    <row r="11" spans="1:27" ht="15" customHeight="1">
      <c r="A11" s="226">
        <v>2</v>
      </c>
      <c r="B11" s="222">
        <v>45189</v>
      </c>
      <c r="C11" s="227"/>
      <c r="D11" s="231" t="s">
        <v>211</v>
      </c>
      <c r="E11" s="228" t="s">
        <v>591</v>
      </c>
      <c r="F11" s="221" t="s">
        <v>878</v>
      </c>
      <c r="G11" s="223">
        <v>2235</v>
      </c>
      <c r="H11" s="221"/>
      <c r="I11" s="221" t="s">
        <v>879</v>
      </c>
      <c r="J11" s="223" t="s">
        <v>592</v>
      </c>
      <c r="K11" s="223"/>
      <c r="L11" s="225"/>
      <c r="M11" s="229"/>
      <c r="N11" s="223"/>
      <c r="O11" s="230"/>
      <c r="P11" s="225">
        <f>VLOOKUP(D11,'MidCap Intra'!$B$11:$C$568,2,0)</f>
        <v>2360.6999999999998</v>
      </c>
      <c r="Q11" s="289">
        <v>45203</v>
      </c>
      <c r="S11" s="37" t="s">
        <v>593</v>
      </c>
    </row>
    <row r="12" spans="1:27" ht="15" customHeight="1">
      <c r="A12" s="226">
        <v>3</v>
      </c>
      <c r="B12" s="222">
        <v>45190</v>
      </c>
      <c r="C12" s="227"/>
      <c r="D12" s="231" t="s">
        <v>547</v>
      </c>
      <c r="E12" s="228" t="s">
        <v>591</v>
      </c>
      <c r="F12" s="221" t="s">
        <v>880</v>
      </c>
      <c r="G12" s="223">
        <v>276</v>
      </c>
      <c r="H12" s="221"/>
      <c r="I12" s="221" t="s">
        <v>881</v>
      </c>
      <c r="J12" s="223" t="s">
        <v>592</v>
      </c>
      <c r="K12" s="223"/>
      <c r="L12" s="225"/>
      <c r="M12" s="229"/>
      <c r="N12" s="223"/>
      <c r="O12" s="230"/>
      <c r="P12" s="225">
        <f>VLOOKUP(D12,'MidCap Intra'!$B$11:$C$568,2,0)</f>
        <v>293.3</v>
      </c>
      <c r="Q12" s="289">
        <v>45208</v>
      </c>
      <c r="S12" s="37" t="s">
        <v>786</v>
      </c>
    </row>
    <row r="13" spans="1:27" ht="15" customHeight="1">
      <c r="A13" s="296">
        <v>4</v>
      </c>
      <c r="B13" s="281">
        <v>45208</v>
      </c>
      <c r="C13" s="297"/>
      <c r="D13" s="298" t="s">
        <v>228</v>
      </c>
      <c r="E13" s="299" t="s">
        <v>591</v>
      </c>
      <c r="F13" s="235">
        <v>122</v>
      </c>
      <c r="G13" s="235">
        <v>117</v>
      </c>
      <c r="H13" s="235">
        <v>117</v>
      </c>
      <c r="I13" s="235" t="s">
        <v>884</v>
      </c>
      <c r="J13" s="313" t="s">
        <v>911</v>
      </c>
      <c r="K13" s="313">
        <f t="shared" ref="K13" si="0">H13-F13</f>
        <v>-5</v>
      </c>
      <c r="L13" s="314">
        <f>(F13*-0.3)/100</f>
        <v>-0.36599999999999999</v>
      </c>
      <c r="M13" s="315">
        <f t="shared" ref="M13" si="1">(K13+L13)/F13</f>
        <v>-4.3983606557377049E-2</v>
      </c>
      <c r="N13" s="313" t="s">
        <v>604</v>
      </c>
      <c r="O13" s="316">
        <v>45231</v>
      </c>
      <c r="P13" s="300"/>
      <c r="Q13" s="289">
        <v>45222</v>
      </c>
      <c r="S13" s="37" t="s">
        <v>593</v>
      </c>
    </row>
    <row r="14" spans="1:27" ht="15" customHeight="1">
      <c r="A14" s="226">
        <v>5</v>
      </c>
      <c r="B14" s="222">
        <v>45212</v>
      </c>
      <c r="C14" s="227"/>
      <c r="D14" s="231" t="s">
        <v>229</v>
      </c>
      <c r="E14" s="228" t="s">
        <v>990</v>
      </c>
      <c r="F14" s="221" t="s">
        <v>991</v>
      </c>
      <c r="G14" s="223">
        <v>3321</v>
      </c>
      <c r="H14" s="221"/>
      <c r="I14" s="221" t="s">
        <v>885</v>
      </c>
      <c r="J14" s="223" t="s">
        <v>592</v>
      </c>
      <c r="K14" s="223"/>
      <c r="L14" s="225"/>
      <c r="M14" s="229"/>
      <c r="N14" s="223"/>
      <c r="O14" s="230"/>
      <c r="P14" s="225">
        <f>VLOOKUP(D14,'MidCap Intra'!$B$11:$C$568,2,0)</f>
        <v>3497.85</v>
      </c>
      <c r="Q14" s="289">
        <v>45218</v>
      </c>
      <c r="S14" s="37" t="s">
        <v>593</v>
      </c>
    </row>
    <row r="15" spans="1:27" ht="15" customHeight="1">
      <c r="A15" s="324">
        <v>6</v>
      </c>
      <c r="B15" s="333">
        <v>45218</v>
      </c>
      <c r="C15" s="334"/>
      <c r="D15" s="335" t="s">
        <v>534</v>
      </c>
      <c r="E15" s="336" t="s">
        <v>591</v>
      </c>
      <c r="F15" s="224">
        <v>427</v>
      </c>
      <c r="G15" s="219">
        <v>408</v>
      </c>
      <c r="H15" s="224">
        <v>453</v>
      </c>
      <c r="I15" s="224" t="s">
        <v>890</v>
      </c>
      <c r="J15" s="337" t="s">
        <v>1008</v>
      </c>
      <c r="K15" s="337">
        <f t="shared" ref="K15" si="2">H15-F15</f>
        <v>26</v>
      </c>
      <c r="L15" s="338">
        <f>(F15*-0.3)/100</f>
        <v>-1.2809999999999999</v>
      </c>
      <c r="M15" s="339">
        <f t="shared" ref="M15" si="3">(K15+L15)/F15</f>
        <v>5.7889929742388761E-2</v>
      </c>
      <c r="N15" s="337" t="s">
        <v>594</v>
      </c>
      <c r="O15" s="340">
        <v>45245</v>
      </c>
      <c r="P15" s="341"/>
      <c r="Q15" s="289">
        <v>45224</v>
      </c>
      <c r="S15" s="37" t="s">
        <v>593</v>
      </c>
    </row>
    <row r="16" spans="1:27" ht="15" customHeight="1">
      <c r="A16" s="332">
        <v>7</v>
      </c>
      <c r="B16" s="333">
        <v>45219</v>
      </c>
      <c r="C16" s="334"/>
      <c r="D16" s="335" t="s">
        <v>227</v>
      </c>
      <c r="E16" s="336" t="s">
        <v>591</v>
      </c>
      <c r="F16" s="224">
        <v>240.5</v>
      </c>
      <c r="G16" s="219">
        <v>227</v>
      </c>
      <c r="H16" s="224">
        <v>256</v>
      </c>
      <c r="I16" s="224" t="s">
        <v>891</v>
      </c>
      <c r="J16" s="337" t="s">
        <v>951</v>
      </c>
      <c r="K16" s="337">
        <f t="shared" ref="K16" si="4">H16-F16</f>
        <v>15.5</v>
      </c>
      <c r="L16" s="338">
        <f>(F16*-0.3)/100</f>
        <v>-0.72149999999999992</v>
      </c>
      <c r="M16" s="339">
        <f t="shared" ref="M16" si="5">(K16+L16)/F16</f>
        <v>6.1449064449064443E-2</v>
      </c>
      <c r="N16" s="337" t="s">
        <v>594</v>
      </c>
      <c r="O16" s="340">
        <v>45238</v>
      </c>
      <c r="P16" s="341"/>
      <c r="Q16" s="289">
        <v>45224</v>
      </c>
      <c r="S16" s="37" t="s">
        <v>593</v>
      </c>
    </row>
    <row r="17" spans="1:39" ht="15" customHeight="1">
      <c r="A17" s="226">
        <v>8</v>
      </c>
      <c r="B17" s="222">
        <v>45224</v>
      </c>
      <c r="C17" s="227"/>
      <c r="D17" s="231" t="s">
        <v>138</v>
      </c>
      <c r="E17" s="228" t="s">
        <v>591</v>
      </c>
      <c r="F17" s="221" t="s">
        <v>893</v>
      </c>
      <c r="G17" s="223">
        <v>870</v>
      </c>
      <c r="H17" s="221"/>
      <c r="I17" s="221" t="s">
        <v>894</v>
      </c>
      <c r="J17" s="223" t="s">
        <v>592</v>
      </c>
      <c r="K17" s="223"/>
      <c r="L17" s="225"/>
      <c r="M17" s="229"/>
      <c r="N17" s="223"/>
      <c r="O17" s="230"/>
      <c r="P17" s="225">
        <f>VLOOKUP(D17,'MidCap Intra'!$B$11:$C$568,2,0)</f>
        <v>936</v>
      </c>
      <c r="Q17" s="289">
        <v>45225</v>
      </c>
      <c r="S17" s="37" t="s">
        <v>593</v>
      </c>
    </row>
    <row r="18" spans="1:39" ht="15" customHeight="1">
      <c r="A18" s="226">
        <v>9</v>
      </c>
      <c r="B18" s="222">
        <v>45231</v>
      </c>
      <c r="C18" s="227"/>
      <c r="D18" s="231" t="s">
        <v>353</v>
      </c>
      <c r="E18" s="228" t="s">
        <v>591</v>
      </c>
      <c r="F18" s="221" t="s">
        <v>906</v>
      </c>
      <c r="G18" s="223">
        <v>990</v>
      </c>
      <c r="H18" s="221"/>
      <c r="I18" s="221" t="s">
        <v>907</v>
      </c>
      <c r="J18" s="223" t="s">
        <v>592</v>
      </c>
      <c r="K18" s="223"/>
      <c r="L18" s="225"/>
      <c r="M18" s="229"/>
      <c r="N18" s="223"/>
      <c r="O18" s="230"/>
      <c r="P18" s="225">
        <f>VLOOKUP(D18,'MidCap Intra'!$B$11:$C$568,2,0)</f>
        <v>1100.9000000000001</v>
      </c>
      <c r="Q18" s="289"/>
      <c r="S18" s="37" t="s">
        <v>593</v>
      </c>
    </row>
    <row r="19" spans="1:39" ht="15" customHeight="1">
      <c r="A19" s="332">
        <v>10</v>
      </c>
      <c r="B19" s="333">
        <v>45231</v>
      </c>
      <c r="C19" s="334"/>
      <c r="D19" s="335" t="s">
        <v>372</v>
      </c>
      <c r="E19" s="336" t="s">
        <v>591</v>
      </c>
      <c r="F19" s="224">
        <v>222</v>
      </c>
      <c r="G19" s="219">
        <v>204</v>
      </c>
      <c r="H19" s="224">
        <v>237.5</v>
      </c>
      <c r="I19" s="224" t="s">
        <v>889</v>
      </c>
      <c r="J19" s="337" t="s">
        <v>951</v>
      </c>
      <c r="K19" s="337">
        <f t="shared" ref="K19" si="6">H19-F19</f>
        <v>15.5</v>
      </c>
      <c r="L19" s="338">
        <f>(F19*-0.3)/100</f>
        <v>-0.66599999999999993</v>
      </c>
      <c r="M19" s="339">
        <f t="shared" ref="M19" si="7">(K19+L19)/F19</f>
        <v>6.6819819819819812E-2</v>
      </c>
      <c r="N19" s="337" t="s">
        <v>594</v>
      </c>
      <c r="O19" s="340">
        <v>45237</v>
      </c>
      <c r="P19" s="341"/>
      <c r="Q19" s="289"/>
      <c r="S19" s="37" t="s">
        <v>593</v>
      </c>
    </row>
    <row r="20" spans="1:39" ht="15" customHeight="1">
      <c r="A20" s="332">
        <v>11</v>
      </c>
      <c r="B20" s="333">
        <v>45236</v>
      </c>
      <c r="C20" s="334"/>
      <c r="D20" s="335" t="s">
        <v>143</v>
      </c>
      <c r="E20" s="336" t="s">
        <v>591</v>
      </c>
      <c r="F20" s="224">
        <v>82.5</v>
      </c>
      <c r="G20" s="219">
        <v>77</v>
      </c>
      <c r="H20" s="224">
        <v>87.5</v>
      </c>
      <c r="I20" s="224" t="s">
        <v>941</v>
      </c>
      <c r="J20" s="337" t="s">
        <v>1007</v>
      </c>
      <c r="K20" s="337">
        <f t="shared" ref="K20" si="8">H20-F20</f>
        <v>5</v>
      </c>
      <c r="L20" s="338">
        <f>(F20*-0.3)/100</f>
        <v>-0.2475</v>
      </c>
      <c r="M20" s="339">
        <f t="shared" ref="M20" si="9">(K20+L20)/F20</f>
        <v>5.7606060606060612E-2</v>
      </c>
      <c r="N20" s="337" t="s">
        <v>594</v>
      </c>
      <c r="O20" s="340">
        <v>45245</v>
      </c>
      <c r="P20" s="341"/>
      <c r="Q20" s="289"/>
      <c r="S20" s="37"/>
    </row>
    <row r="21" spans="1:39" ht="15" customHeight="1">
      <c r="A21" s="332">
        <v>12</v>
      </c>
      <c r="B21" s="333">
        <v>45236</v>
      </c>
      <c r="C21" s="334"/>
      <c r="D21" s="335" t="s">
        <v>293</v>
      </c>
      <c r="E21" s="336" t="s">
        <v>591</v>
      </c>
      <c r="F21" s="224">
        <v>348.5</v>
      </c>
      <c r="G21" s="219">
        <v>319</v>
      </c>
      <c r="H21" s="224">
        <v>375</v>
      </c>
      <c r="I21" s="224" t="s">
        <v>942</v>
      </c>
      <c r="J21" s="337" t="s">
        <v>958</v>
      </c>
      <c r="K21" s="337">
        <f t="shared" ref="K21" si="10">H21-F21</f>
        <v>26.5</v>
      </c>
      <c r="L21" s="338">
        <f>(F21*-0.3)/100</f>
        <v>-1.0454999999999999</v>
      </c>
      <c r="M21" s="339">
        <f t="shared" ref="M21" si="11">(K21+L21)/F21</f>
        <v>7.3040172166427539E-2</v>
      </c>
      <c r="N21" s="337" t="s">
        <v>594</v>
      </c>
      <c r="O21" s="340">
        <v>45238</v>
      </c>
      <c r="P21" s="341"/>
      <c r="Q21" s="289"/>
      <c r="S21" s="37"/>
    </row>
    <row r="22" spans="1:39" ht="15" customHeight="1">
      <c r="A22" s="226">
        <v>13</v>
      </c>
      <c r="B22" s="222">
        <v>45236</v>
      </c>
      <c r="C22" s="227"/>
      <c r="D22" s="231" t="s">
        <v>770</v>
      </c>
      <c r="E22" s="228" t="s">
        <v>591</v>
      </c>
      <c r="F22" s="221" t="s">
        <v>943</v>
      </c>
      <c r="G22" s="223">
        <v>177</v>
      </c>
      <c r="H22" s="221"/>
      <c r="I22" s="221" t="s">
        <v>944</v>
      </c>
      <c r="J22" s="223" t="s">
        <v>592</v>
      </c>
      <c r="K22" s="223"/>
      <c r="L22" s="225"/>
      <c r="M22" s="229"/>
      <c r="N22" s="223"/>
      <c r="O22" s="230"/>
      <c r="P22" s="225"/>
      <c r="Q22" s="289"/>
      <c r="S22" s="37"/>
    </row>
    <row r="23" spans="1:39" ht="15" customHeight="1">
      <c r="A23" s="226">
        <v>14</v>
      </c>
      <c r="B23" s="222">
        <v>45238</v>
      </c>
      <c r="C23" s="227"/>
      <c r="D23" s="231" t="s">
        <v>429</v>
      </c>
      <c r="E23" s="228" t="s">
        <v>591</v>
      </c>
      <c r="F23" s="221" t="s">
        <v>963</v>
      </c>
      <c r="G23" s="223">
        <v>104</v>
      </c>
      <c r="H23" s="221"/>
      <c r="I23" s="221" t="s">
        <v>964</v>
      </c>
      <c r="J23" s="223" t="s">
        <v>592</v>
      </c>
      <c r="K23" s="223"/>
      <c r="L23" s="225"/>
      <c r="M23" s="229"/>
      <c r="N23" s="223"/>
      <c r="O23" s="230"/>
      <c r="P23" s="225">
        <f>VLOOKUP(D23,'MidCap Intra'!$B$11:$C$568,2,0)</f>
        <v>111.35</v>
      </c>
      <c r="Q23" s="289"/>
      <c r="S23" s="37"/>
    </row>
    <row r="24" spans="1:39" ht="15" customHeight="1">
      <c r="A24" s="226"/>
      <c r="B24" s="222"/>
      <c r="C24" s="227"/>
      <c r="D24" s="231"/>
      <c r="E24" s="228"/>
      <c r="F24" s="221"/>
      <c r="G24" s="223"/>
      <c r="H24" s="221"/>
      <c r="I24" s="221"/>
      <c r="J24" s="223"/>
      <c r="K24" s="223"/>
      <c r="L24" s="225"/>
      <c r="M24" s="229"/>
      <c r="N24" s="223"/>
      <c r="O24" s="230"/>
      <c r="P24" s="278"/>
      <c r="Q24" s="289"/>
      <c r="S24" s="37"/>
    </row>
    <row r="25" spans="1:39" ht="15" customHeight="1">
      <c r="A25" s="226"/>
      <c r="B25" s="222"/>
      <c r="C25" s="227"/>
      <c r="D25" s="231"/>
      <c r="E25" s="228"/>
      <c r="F25" s="221"/>
      <c r="G25" s="223"/>
      <c r="H25" s="221"/>
      <c r="I25" s="221"/>
      <c r="J25" s="223"/>
      <c r="K25" s="223"/>
      <c r="L25" s="225"/>
      <c r="M25" s="229"/>
      <c r="N25" s="223"/>
      <c r="O25" s="230"/>
      <c r="P25" s="278"/>
      <c r="Q25" s="289"/>
      <c r="S25" s="37"/>
    </row>
    <row r="26" spans="1:39" ht="15" customHeight="1">
      <c r="A26" s="226"/>
      <c r="B26" s="222"/>
      <c r="C26" s="227"/>
      <c r="D26" s="231"/>
      <c r="E26" s="228"/>
      <c r="F26" s="221"/>
      <c r="G26" s="223"/>
      <c r="H26" s="221"/>
      <c r="I26" s="221"/>
      <c r="J26" s="223"/>
      <c r="K26" s="223"/>
      <c r="L26" s="225"/>
      <c r="M26" s="229"/>
      <c r="N26" s="223"/>
      <c r="O26" s="230"/>
      <c r="P26" s="225"/>
      <c r="Q26" s="289"/>
      <c r="S26" s="37"/>
    </row>
    <row r="28" spans="1:39" ht="14.25" customHeight="1">
      <c r="A28" s="103"/>
      <c r="B28" s="104"/>
      <c r="C28" s="105"/>
      <c r="D28" s="106"/>
      <c r="E28" s="107"/>
      <c r="F28" s="107"/>
      <c r="G28" s="103"/>
      <c r="H28" s="107"/>
      <c r="I28" s="108"/>
      <c r="J28" s="109"/>
      <c r="K28" s="109"/>
      <c r="L28" s="110"/>
      <c r="M28" s="111"/>
      <c r="N28" s="112"/>
      <c r="O28" s="113"/>
      <c r="P28" s="114"/>
      <c r="Q28" s="114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595</v>
      </c>
      <c r="B29" s="116"/>
      <c r="C29" s="117"/>
      <c r="E29" s="118"/>
      <c r="F29" s="118"/>
      <c r="G29" s="118"/>
      <c r="H29" s="118"/>
      <c r="I29" s="118"/>
      <c r="J29" s="119"/>
      <c r="K29" s="118"/>
      <c r="L29" s="120"/>
      <c r="M29" s="55"/>
      <c r="N29" s="119"/>
      <c r="O29" s="11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21" t="s">
        <v>596</v>
      </c>
      <c r="B30" s="115"/>
      <c r="C30" s="115"/>
      <c r="D30" s="115"/>
      <c r="E30" s="37"/>
      <c r="F30" s="122" t="s">
        <v>597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 t="s">
        <v>598</v>
      </c>
      <c r="B31" s="115"/>
      <c r="C31" s="115"/>
      <c r="D31" s="115" t="s">
        <v>599</v>
      </c>
      <c r="E31" s="6"/>
      <c r="F31" s="122" t="s">
        <v>600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4"/>
      <c r="M32" s="6"/>
      <c r="N32" s="128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40"/>
      <c r="B33" s="240"/>
      <c r="C33" s="240"/>
      <c r="D33" s="240"/>
      <c r="E33" s="241"/>
      <c r="F33" s="241"/>
      <c r="G33" s="241"/>
      <c r="H33" s="241"/>
      <c r="I33" s="241"/>
      <c r="J33" s="242"/>
      <c r="K33" s="243"/>
      <c r="L33" s="243"/>
      <c r="M33" s="241"/>
      <c r="N33" s="244"/>
      <c r="O33" s="245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5"/>
      <c r="B34" s="115"/>
      <c r="C34" s="115"/>
      <c r="D34" s="115"/>
      <c r="E34" s="6"/>
      <c r="F34" s="6"/>
      <c r="G34" s="6"/>
      <c r="H34" s="6"/>
      <c r="I34" s="6"/>
      <c r="J34" s="127"/>
      <c r="K34" s="124"/>
      <c r="L34" s="125"/>
      <c r="M34" s="6"/>
      <c r="N34" s="128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8" t="s">
        <v>606</v>
      </c>
      <c r="B35" s="138"/>
      <c r="C35" s="138"/>
      <c r="D35" s="138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5" t="s">
        <v>16</v>
      </c>
      <c r="B36" s="95" t="s">
        <v>566</v>
      </c>
      <c r="C36" s="95"/>
      <c r="D36" s="96" t="s">
        <v>578</v>
      </c>
      <c r="E36" s="95" t="s">
        <v>579</v>
      </c>
      <c r="F36" s="95" t="s">
        <v>580</v>
      </c>
      <c r="G36" s="95" t="s">
        <v>601</v>
      </c>
      <c r="H36" s="95" t="s">
        <v>582</v>
      </c>
      <c r="I36" s="232" t="s">
        <v>583</v>
      </c>
      <c r="J36" s="234" t="s">
        <v>584</v>
      </c>
      <c r="K36" s="233" t="s">
        <v>607</v>
      </c>
      <c r="L36" s="97" t="s">
        <v>586</v>
      </c>
      <c r="M36" s="139" t="s">
        <v>608</v>
      </c>
      <c r="N36" s="95" t="s">
        <v>609</v>
      </c>
      <c r="O36" s="94" t="s">
        <v>588</v>
      </c>
      <c r="P36" s="96" t="s">
        <v>589</v>
      </c>
      <c r="Q36" s="307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80">
        <v>1</v>
      </c>
      <c r="B37" s="281">
        <v>45229</v>
      </c>
      <c r="C37" s="282"/>
      <c r="D37" s="282" t="s">
        <v>897</v>
      </c>
      <c r="E37" s="280" t="s">
        <v>603</v>
      </c>
      <c r="F37" s="280">
        <v>22625</v>
      </c>
      <c r="G37" s="303">
        <v>22350</v>
      </c>
      <c r="H37" s="235">
        <v>22350</v>
      </c>
      <c r="I37" s="236" t="s">
        <v>903</v>
      </c>
      <c r="J37" s="305" t="s">
        <v>913</v>
      </c>
      <c r="K37" s="283">
        <f t="shared" ref="K37" si="12">H37-F37</f>
        <v>-275</v>
      </c>
      <c r="L37" s="284">
        <f t="shared" ref="L37" si="13">(H37*N37)*0.03%</f>
        <v>268.2</v>
      </c>
      <c r="M37" s="285">
        <f t="shared" ref="M37" si="14">(K37*N37)-L37</f>
        <v>-11268.2</v>
      </c>
      <c r="N37" s="283">
        <v>40</v>
      </c>
      <c r="O37" s="286" t="s">
        <v>604</v>
      </c>
      <c r="P37" s="281">
        <v>45231</v>
      </c>
      <c r="Q37" s="279"/>
      <c r="R37" s="140"/>
      <c r="S37" s="55" t="s">
        <v>605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5" customHeight="1">
      <c r="A38" s="402">
        <v>2</v>
      </c>
      <c r="B38" s="404">
        <v>45230</v>
      </c>
      <c r="C38" s="255"/>
      <c r="D38" s="255" t="s">
        <v>895</v>
      </c>
      <c r="E38" s="224" t="s">
        <v>603</v>
      </c>
      <c r="F38" s="224">
        <v>17.5</v>
      </c>
      <c r="G38" s="224"/>
      <c r="H38" s="224">
        <v>26.5</v>
      </c>
      <c r="I38" s="219"/>
      <c r="J38" s="409" t="s">
        <v>931</v>
      </c>
      <c r="K38" s="237">
        <f>H38-F38</f>
        <v>9</v>
      </c>
      <c r="L38" s="323">
        <f>(H38*N38)*0.03%</f>
        <v>11.328749999999999</v>
      </c>
      <c r="M38" s="400">
        <v>8890</v>
      </c>
      <c r="N38" s="237">
        <v>1425</v>
      </c>
      <c r="O38" s="411" t="s">
        <v>594</v>
      </c>
      <c r="P38" s="398">
        <v>45233</v>
      </c>
      <c r="Q38" s="279"/>
      <c r="R38" s="141"/>
      <c r="S38" s="55" t="s">
        <v>593</v>
      </c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</row>
    <row r="39" spans="1:39" ht="15" customHeight="1">
      <c r="A39" s="403"/>
      <c r="B39" s="405"/>
      <c r="C39" s="255"/>
      <c r="D39" s="255" t="s">
        <v>896</v>
      </c>
      <c r="E39" s="224" t="s">
        <v>882</v>
      </c>
      <c r="F39" s="327" t="s">
        <v>921</v>
      </c>
      <c r="G39" s="224"/>
      <c r="H39" s="224">
        <v>11.25</v>
      </c>
      <c r="I39" s="219"/>
      <c r="J39" s="410"/>
      <c r="K39" s="328">
        <f>F39-H39</f>
        <v>-2.75</v>
      </c>
      <c r="L39" s="323">
        <f>(H39*N39)*0.03%</f>
        <v>4.8093749999999993</v>
      </c>
      <c r="M39" s="401"/>
      <c r="N39" s="237">
        <v>1425</v>
      </c>
      <c r="O39" s="408"/>
      <c r="P39" s="399"/>
      <c r="Q39" s="279"/>
      <c r="R39" s="141"/>
      <c r="S39" s="55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</row>
    <row r="40" spans="1:39" ht="12.75" customHeight="1">
      <c r="A40" s="324">
        <v>3</v>
      </c>
      <c r="B40" s="239">
        <v>45232</v>
      </c>
      <c r="C40" s="325"/>
      <c r="D40" s="325" t="s">
        <v>914</v>
      </c>
      <c r="E40" s="324" t="s">
        <v>603</v>
      </c>
      <c r="F40" s="324">
        <v>432</v>
      </c>
      <c r="G40" s="326">
        <v>426</v>
      </c>
      <c r="H40" s="224">
        <v>437.5</v>
      </c>
      <c r="I40" s="219" t="s">
        <v>915</v>
      </c>
      <c r="J40" s="322" t="s">
        <v>932</v>
      </c>
      <c r="K40" s="237">
        <f t="shared" ref="K40" si="15">H40-F40</f>
        <v>5.5</v>
      </c>
      <c r="L40" s="323">
        <f t="shared" ref="L40" si="16">(H40*N40)*0.03%</f>
        <v>209.99999999999997</v>
      </c>
      <c r="M40" s="238">
        <f t="shared" ref="M40" si="17">(K40*N40)-L40</f>
        <v>8590</v>
      </c>
      <c r="N40" s="237">
        <v>1600</v>
      </c>
      <c r="O40" s="102" t="s">
        <v>594</v>
      </c>
      <c r="P40" s="239">
        <v>45236</v>
      </c>
      <c r="Q40" s="279"/>
      <c r="R40" s="140"/>
      <c r="S40" s="55" t="s">
        <v>605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324">
        <v>4</v>
      </c>
      <c r="B41" s="239">
        <v>45232</v>
      </c>
      <c r="C41" s="325"/>
      <c r="D41" s="325" t="s">
        <v>916</v>
      </c>
      <c r="E41" s="324" t="s">
        <v>603</v>
      </c>
      <c r="F41" s="324">
        <v>920</v>
      </c>
      <c r="G41" s="326">
        <v>909</v>
      </c>
      <c r="H41" s="224">
        <v>929</v>
      </c>
      <c r="I41" s="219" t="s">
        <v>917</v>
      </c>
      <c r="J41" s="322" t="s">
        <v>807</v>
      </c>
      <c r="K41" s="237">
        <f t="shared" ref="K41" si="18">H41-F41</f>
        <v>9</v>
      </c>
      <c r="L41" s="323">
        <f t="shared" ref="L41" si="19">(H41*N41)*0.03%</f>
        <v>264.76499999999999</v>
      </c>
      <c r="M41" s="238">
        <f t="shared" ref="M41" si="20">(K41*N41)-L41</f>
        <v>8285.2350000000006</v>
      </c>
      <c r="N41" s="237">
        <v>950</v>
      </c>
      <c r="O41" s="102" t="s">
        <v>594</v>
      </c>
      <c r="P41" s="239">
        <v>45233</v>
      </c>
      <c r="Q41" s="279"/>
      <c r="R41" s="140"/>
      <c r="S41" s="55" t="s">
        <v>786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324">
        <v>5</v>
      </c>
      <c r="B42" s="239">
        <v>45233</v>
      </c>
      <c r="C42" s="325"/>
      <c r="D42" s="325" t="s">
        <v>924</v>
      </c>
      <c r="E42" s="324" t="s">
        <v>603</v>
      </c>
      <c r="F42" s="324">
        <v>3970</v>
      </c>
      <c r="G42" s="326">
        <v>3915</v>
      </c>
      <c r="H42" s="224">
        <v>4010</v>
      </c>
      <c r="I42" s="219" t="s">
        <v>925</v>
      </c>
      <c r="J42" s="322" t="s">
        <v>635</v>
      </c>
      <c r="K42" s="237">
        <f t="shared" ref="K42" si="21">H42-F42</f>
        <v>40</v>
      </c>
      <c r="L42" s="323">
        <f t="shared" ref="L42" si="22">(H42*N42)*0.03%</f>
        <v>240.59999999999997</v>
      </c>
      <c r="M42" s="238">
        <f t="shared" ref="M42" si="23">(K42*N42)-L42</f>
        <v>7759.4</v>
      </c>
      <c r="N42" s="237">
        <v>200</v>
      </c>
      <c r="O42" s="102" t="s">
        <v>594</v>
      </c>
      <c r="P42" s="239">
        <v>45236</v>
      </c>
      <c r="Q42" s="279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24">
        <v>6</v>
      </c>
      <c r="B43" s="239">
        <v>45233</v>
      </c>
      <c r="C43" s="325"/>
      <c r="D43" s="325" t="s">
        <v>926</v>
      </c>
      <c r="E43" s="324" t="s">
        <v>603</v>
      </c>
      <c r="F43" s="324">
        <v>257.25</v>
      </c>
      <c r="G43" s="326">
        <v>254</v>
      </c>
      <c r="H43" s="224">
        <v>260.5</v>
      </c>
      <c r="I43" s="219" t="s">
        <v>927</v>
      </c>
      <c r="J43" s="322" t="s">
        <v>933</v>
      </c>
      <c r="K43" s="237">
        <f t="shared" ref="K43" si="24">H43-F43</f>
        <v>3.25</v>
      </c>
      <c r="L43" s="323">
        <f t="shared" ref="L43" si="25">(H43*N43)*0.03%</f>
        <v>281.33999999999997</v>
      </c>
      <c r="M43" s="238">
        <f t="shared" ref="M43" si="26">(K43*N43)-L43</f>
        <v>11418.66</v>
      </c>
      <c r="N43" s="237">
        <v>3600</v>
      </c>
      <c r="O43" s="102" t="s">
        <v>594</v>
      </c>
      <c r="P43" s="239">
        <v>45236</v>
      </c>
      <c r="Q43" s="279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324">
        <v>7</v>
      </c>
      <c r="B44" s="239">
        <v>45236</v>
      </c>
      <c r="C44" s="325"/>
      <c r="D44" s="325" t="s">
        <v>937</v>
      </c>
      <c r="E44" s="324" t="s">
        <v>603</v>
      </c>
      <c r="F44" s="324">
        <v>315</v>
      </c>
      <c r="G44" s="326">
        <v>310</v>
      </c>
      <c r="H44" s="224">
        <v>321</v>
      </c>
      <c r="I44" s="219" t="s">
        <v>938</v>
      </c>
      <c r="J44" s="322" t="s">
        <v>968</v>
      </c>
      <c r="K44" s="237">
        <f t="shared" ref="K44" si="27">H44-F44</f>
        <v>6</v>
      </c>
      <c r="L44" s="323">
        <f t="shared" ref="L44" si="28">(H44*N44)*0.03%</f>
        <v>202.23</v>
      </c>
      <c r="M44" s="238">
        <f t="shared" ref="M44" si="29">(K44*N44)-L44</f>
        <v>12397.77</v>
      </c>
      <c r="N44" s="237">
        <v>2100</v>
      </c>
      <c r="O44" s="102" t="s">
        <v>594</v>
      </c>
      <c r="P44" s="239">
        <v>45239</v>
      </c>
      <c r="Q44" s="279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80">
        <v>8</v>
      </c>
      <c r="B45" s="281">
        <v>45236</v>
      </c>
      <c r="C45" s="282"/>
      <c r="D45" s="282" t="s">
        <v>939</v>
      </c>
      <c r="E45" s="280" t="s">
        <v>603</v>
      </c>
      <c r="F45" s="280">
        <v>5120</v>
      </c>
      <c r="G45" s="303">
        <v>5050</v>
      </c>
      <c r="H45" s="235">
        <v>5050</v>
      </c>
      <c r="I45" s="236" t="s">
        <v>940</v>
      </c>
      <c r="J45" s="305" t="s">
        <v>981</v>
      </c>
      <c r="K45" s="283">
        <f t="shared" ref="K45" si="30">H45-F45</f>
        <v>-70</v>
      </c>
      <c r="L45" s="284">
        <f t="shared" ref="L45" si="31">(H45*N45)*0.03%</f>
        <v>227.24999999999997</v>
      </c>
      <c r="M45" s="285">
        <f t="shared" ref="M45" si="32">(K45*N45)-L45</f>
        <v>-10727.25</v>
      </c>
      <c r="N45" s="283">
        <v>150</v>
      </c>
      <c r="O45" s="286" t="s">
        <v>604</v>
      </c>
      <c r="P45" s="281">
        <v>45243</v>
      </c>
      <c r="Q45" s="279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44">
        <v>9</v>
      </c>
      <c r="B46" s="345">
        <v>45237</v>
      </c>
      <c r="C46" s="346"/>
      <c r="D46" s="346" t="s">
        <v>952</v>
      </c>
      <c r="E46" s="344" t="s">
        <v>603</v>
      </c>
      <c r="F46" s="344">
        <v>7605</v>
      </c>
      <c r="G46" s="347">
        <v>7525</v>
      </c>
      <c r="H46" s="348">
        <v>7525</v>
      </c>
      <c r="I46" s="349" t="s">
        <v>953</v>
      </c>
      <c r="J46" s="350" t="s">
        <v>954</v>
      </c>
      <c r="K46" s="351">
        <f t="shared" ref="K46:K48" si="33">H46-F46</f>
        <v>-80</v>
      </c>
      <c r="L46" s="352">
        <f t="shared" ref="L46:L48" si="34">(H46*N46)*0.03%</f>
        <v>282.1875</v>
      </c>
      <c r="M46" s="353">
        <f t="shared" ref="M46:M48" si="35">(K46*N46)-L46</f>
        <v>-10282.1875</v>
      </c>
      <c r="N46" s="351">
        <v>125</v>
      </c>
      <c r="O46" s="354" t="s">
        <v>604</v>
      </c>
      <c r="P46" s="345">
        <v>45237</v>
      </c>
      <c r="Q46" s="279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55">
        <v>10</v>
      </c>
      <c r="B47" s="356">
        <v>45238</v>
      </c>
      <c r="C47" s="357"/>
      <c r="D47" s="357" t="s">
        <v>961</v>
      </c>
      <c r="E47" s="355" t="s">
        <v>603</v>
      </c>
      <c r="F47" s="355">
        <v>360.5</v>
      </c>
      <c r="G47" s="355">
        <v>356</v>
      </c>
      <c r="H47" s="355">
        <v>361.5</v>
      </c>
      <c r="I47" s="355" t="s">
        <v>962</v>
      </c>
      <c r="J47" s="358" t="s">
        <v>808</v>
      </c>
      <c r="K47" s="359">
        <f t="shared" si="33"/>
        <v>1</v>
      </c>
      <c r="L47" s="360">
        <f t="shared" si="34"/>
        <v>216.89999999999998</v>
      </c>
      <c r="M47" s="361">
        <f t="shared" si="35"/>
        <v>1783.1</v>
      </c>
      <c r="N47" s="359">
        <v>2000</v>
      </c>
      <c r="O47" s="358" t="s">
        <v>612</v>
      </c>
      <c r="P47" s="356">
        <v>45239</v>
      </c>
      <c r="Q47" s="279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09">
        <v>11</v>
      </c>
      <c r="B48" s="367">
        <v>45239</v>
      </c>
      <c r="C48" s="368"/>
      <c r="D48" s="368" t="s">
        <v>969</v>
      </c>
      <c r="E48" s="309" t="s">
        <v>603</v>
      </c>
      <c r="F48" s="309">
        <v>1755</v>
      </c>
      <c r="G48" s="309">
        <v>1720</v>
      </c>
      <c r="H48" s="309">
        <v>1785</v>
      </c>
      <c r="I48" s="369" t="s">
        <v>970</v>
      </c>
      <c r="J48" s="322" t="s">
        <v>815</v>
      </c>
      <c r="K48" s="237">
        <f t="shared" si="33"/>
        <v>30</v>
      </c>
      <c r="L48" s="323">
        <f t="shared" si="34"/>
        <v>160.64999999999998</v>
      </c>
      <c r="M48" s="238">
        <f t="shared" si="35"/>
        <v>8839.35</v>
      </c>
      <c r="N48" s="237">
        <v>300</v>
      </c>
      <c r="O48" s="102" t="s">
        <v>594</v>
      </c>
      <c r="P48" s="239">
        <v>45242</v>
      </c>
      <c r="Q48" s="279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62">
        <v>12</v>
      </c>
      <c r="B49" s="363">
        <v>45239</v>
      </c>
      <c r="C49" s="364"/>
      <c r="D49" s="364" t="s">
        <v>971</v>
      </c>
      <c r="E49" s="362" t="s">
        <v>603</v>
      </c>
      <c r="F49" s="362">
        <v>1219</v>
      </c>
      <c r="G49" s="365">
        <v>1207</v>
      </c>
      <c r="H49" s="317">
        <v>1207</v>
      </c>
      <c r="I49" s="366" t="s">
        <v>972</v>
      </c>
      <c r="J49" s="305" t="s">
        <v>980</v>
      </c>
      <c r="K49" s="283">
        <f>H49-F49</f>
        <v>-12</v>
      </c>
      <c r="L49" s="284">
        <f t="shared" ref="L49" si="36">(H49*N49)*0.03%</f>
        <v>307.78499999999997</v>
      </c>
      <c r="M49" s="285">
        <f t="shared" ref="M49" si="37">(K49*N49)-L49</f>
        <v>-10507.785</v>
      </c>
      <c r="N49" s="283">
        <v>850</v>
      </c>
      <c r="O49" s="354" t="s">
        <v>604</v>
      </c>
      <c r="P49" s="281">
        <v>45240</v>
      </c>
      <c r="Q49" s="279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24">
        <v>13</v>
      </c>
      <c r="B50" s="239">
        <v>45239</v>
      </c>
      <c r="C50" s="325"/>
      <c r="D50" s="325" t="s">
        <v>973</v>
      </c>
      <c r="E50" s="324" t="s">
        <v>882</v>
      </c>
      <c r="F50" s="324">
        <v>201</v>
      </c>
      <c r="G50" s="326">
        <v>204</v>
      </c>
      <c r="H50" s="224">
        <v>193.5</v>
      </c>
      <c r="I50" s="219" t="s">
        <v>974</v>
      </c>
      <c r="J50" s="322" t="s">
        <v>976</v>
      </c>
      <c r="K50" s="237">
        <f>F50-H50</f>
        <v>7.5</v>
      </c>
      <c r="L50" s="323">
        <f t="shared" ref="L50" si="38">(H50*N50)*0.03%</f>
        <v>174.14999999999998</v>
      </c>
      <c r="M50" s="238">
        <f t="shared" ref="M50" si="39">(K50*N50)-L50</f>
        <v>22325.85</v>
      </c>
      <c r="N50" s="237">
        <v>3000</v>
      </c>
      <c r="O50" s="102" t="s">
        <v>594</v>
      </c>
      <c r="P50" s="239">
        <v>45240</v>
      </c>
      <c r="Q50" s="279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4">
        <v>14</v>
      </c>
      <c r="B51" s="301">
        <v>45240</v>
      </c>
      <c r="C51" s="255"/>
      <c r="D51" s="255" t="s">
        <v>977</v>
      </c>
      <c r="E51" s="224" t="s">
        <v>603</v>
      </c>
      <c r="F51" s="224">
        <v>19440</v>
      </c>
      <c r="G51" s="224">
        <v>19340</v>
      </c>
      <c r="H51" s="224">
        <v>19490</v>
      </c>
      <c r="I51" s="219" t="s">
        <v>978</v>
      </c>
      <c r="J51" s="311" t="s">
        <v>979</v>
      </c>
      <c r="K51" s="237">
        <f>H51-F51</f>
        <v>50</v>
      </c>
      <c r="L51" s="246">
        <v>25</v>
      </c>
      <c r="M51" s="238">
        <f t="shared" ref="M51" si="40">(K51*N51)-L51</f>
        <v>2475</v>
      </c>
      <c r="N51" s="237">
        <v>50</v>
      </c>
      <c r="O51" s="102" t="s">
        <v>594</v>
      </c>
      <c r="P51" s="239">
        <v>45240</v>
      </c>
      <c r="Q51" s="279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24">
        <v>15</v>
      </c>
      <c r="B52" s="239">
        <v>45243</v>
      </c>
      <c r="C52" s="325"/>
      <c r="D52" s="325" t="s">
        <v>982</v>
      </c>
      <c r="E52" s="324" t="s">
        <v>603</v>
      </c>
      <c r="F52" s="324">
        <v>622.5</v>
      </c>
      <c r="G52" s="326">
        <v>612.5</v>
      </c>
      <c r="H52" s="224">
        <v>632</v>
      </c>
      <c r="I52" s="219" t="s">
        <v>983</v>
      </c>
      <c r="J52" s="311" t="s">
        <v>1011</v>
      </c>
      <c r="K52" s="237">
        <f>H52-F52</f>
        <v>9.5</v>
      </c>
      <c r="L52" s="246">
        <v>25</v>
      </c>
      <c r="M52" s="238">
        <f t="shared" ref="M52" si="41">(K52*N52)-L52</f>
        <v>10425</v>
      </c>
      <c r="N52" s="237">
        <v>1100</v>
      </c>
      <c r="O52" s="102" t="s">
        <v>594</v>
      </c>
      <c r="P52" s="239">
        <v>45245</v>
      </c>
      <c r="Q52" s="279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24">
        <v>16</v>
      </c>
      <c r="B53" s="239">
        <v>45243</v>
      </c>
      <c r="C53" s="325"/>
      <c r="D53" s="325" t="s">
        <v>985</v>
      </c>
      <c r="E53" s="324" t="s">
        <v>603</v>
      </c>
      <c r="F53" s="324">
        <v>3412.5</v>
      </c>
      <c r="G53" s="326">
        <v>3374</v>
      </c>
      <c r="H53" s="224">
        <v>3455</v>
      </c>
      <c r="I53" s="219" t="s">
        <v>986</v>
      </c>
      <c r="J53" s="311" t="s">
        <v>1011</v>
      </c>
      <c r="K53" s="237">
        <f>H53-F53</f>
        <v>42.5</v>
      </c>
      <c r="L53" s="246">
        <v>25</v>
      </c>
      <c r="M53" s="238">
        <f t="shared" ref="M53" si="42">(K53*N53)-L53</f>
        <v>11662.5</v>
      </c>
      <c r="N53" s="237">
        <v>275</v>
      </c>
      <c r="O53" s="102" t="s">
        <v>594</v>
      </c>
      <c r="P53" s="239">
        <v>45245</v>
      </c>
      <c r="Q53" s="279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324">
        <v>17</v>
      </c>
      <c r="B54" s="239">
        <v>45245</v>
      </c>
      <c r="C54" s="325"/>
      <c r="D54" s="325" t="s">
        <v>924</v>
      </c>
      <c r="E54" s="324" t="s">
        <v>603</v>
      </c>
      <c r="F54" s="324">
        <v>4040</v>
      </c>
      <c r="G54" s="326">
        <v>3985</v>
      </c>
      <c r="H54" s="224">
        <v>4070</v>
      </c>
      <c r="I54" s="219" t="s">
        <v>1012</v>
      </c>
      <c r="J54" s="311" t="s">
        <v>815</v>
      </c>
      <c r="K54" s="237">
        <f>H54-F54</f>
        <v>30</v>
      </c>
      <c r="L54" s="246">
        <v>25</v>
      </c>
      <c r="M54" s="238">
        <f t="shared" ref="M54" si="43">(K54*N54)-L54</f>
        <v>5975</v>
      </c>
      <c r="N54" s="237">
        <v>200</v>
      </c>
      <c r="O54" s="102" t="s">
        <v>594</v>
      </c>
      <c r="P54" s="239">
        <v>45246</v>
      </c>
      <c r="Q54" s="279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24">
        <v>18</v>
      </c>
      <c r="B55" s="239">
        <v>45245</v>
      </c>
      <c r="C55" s="325"/>
      <c r="D55" s="325" t="s">
        <v>985</v>
      </c>
      <c r="E55" s="324" t="s">
        <v>603</v>
      </c>
      <c r="F55" s="324">
        <v>3440</v>
      </c>
      <c r="G55" s="326">
        <v>3404</v>
      </c>
      <c r="H55" s="224">
        <v>3530</v>
      </c>
      <c r="I55" s="219" t="s">
        <v>1018</v>
      </c>
      <c r="J55" s="311" t="s">
        <v>1019</v>
      </c>
      <c r="K55" s="237">
        <f>H55-F55</f>
        <v>90</v>
      </c>
      <c r="L55" s="246">
        <v>25</v>
      </c>
      <c r="M55" s="238">
        <f t="shared" ref="M55" si="44">(K55*N55)-L55</f>
        <v>24725</v>
      </c>
      <c r="N55" s="237">
        <v>275</v>
      </c>
      <c r="O55" s="102" t="s">
        <v>594</v>
      </c>
      <c r="P55" s="239">
        <v>45245</v>
      </c>
      <c r="Q55" s="279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98">
        <v>19</v>
      </c>
      <c r="B56" s="289">
        <v>45245</v>
      </c>
      <c r="C56" s="143"/>
      <c r="D56" s="143" t="s">
        <v>1020</v>
      </c>
      <c r="E56" s="98" t="s">
        <v>603</v>
      </c>
      <c r="F56" s="98" t="s">
        <v>1021</v>
      </c>
      <c r="G56" s="302">
        <v>4180</v>
      </c>
      <c r="H56" s="221"/>
      <c r="I56" s="223" t="s">
        <v>1022</v>
      </c>
      <c r="J56" s="304" t="s">
        <v>592</v>
      </c>
      <c r="K56" s="98"/>
      <c r="L56" s="101"/>
      <c r="M56" s="290"/>
      <c r="N56" s="98"/>
      <c r="O56" s="100"/>
      <c r="P56" s="289"/>
      <c r="Q56" s="279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24">
        <v>20</v>
      </c>
      <c r="B57" s="239">
        <v>45246</v>
      </c>
      <c r="C57" s="325"/>
      <c r="D57" s="325" t="s">
        <v>1054</v>
      </c>
      <c r="E57" s="324" t="s">
        <v>603</v>
      </c>
      <c r="F57" s="324">
        <v>4735</v>
      </c>
      <c r="G57" s="326">
        <v>4660</v>
      </c>
      <c r="H57" s="224">
        <v>4767.5</v>
      </c>
      <c r="I57" s="219" t="s">
        <v>1060</v>
      </c>
      <c r="J57" s="311" t="s">
        <v>757</v>
      </c>
      <c r="K57" s="237">
        <f>H57-F57</f>
        <v>32.5</v>
      </c>
      <c r="L57" s="246">
        <v>25</v>
      </c>
      <c r="M57" s="238">
        <f t="shared" ref="M57" si="45">(K57*N57)-L57</f>
        <v>4850</v>
      </c>
      <c r="N57" s="237">
        <v>150</v>
      </c>
      <c r="O57" s="102" t="s">
        <v>594</v>
      </c>
      <c r="P57" s="239">
        <v>45246</v>
      </c>
      <c r="Q57" s="279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98">
        <v>21</v>
      </c>
      <c r="B58" s="289">
        <v>45246</v>
      </c>
      <c r="C58" s="143"/>
      <c r="D58" s="143" t="s">
        <v>1055</v>
      </c>
      <c r="E58" s="98" t="s">
        <v>603</v>
      </c>
      <c r="F58" s="98" t="s">
        <v>1061</v>
      </c>
      <c r="G58" s="302">
        <v>204.5</v>
      </c>
      <c r="H58" s="221"/>
      <c r="I58" s="223" t="s">
        <v>1062</v>
      </c>
      <c r="J58" s="304" t="s">
        <v>592</v>
      </c>
      <c r="K58" s="98"/>
      <c r="L58" s="101"/>
      <c r="M58" s="290"/>
      <c r="N58" s="98"/>
      <c r="O58" s="100"/>
      <c r="P58" s="289"/>
      <c r="Q58" s="279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98"/>
      <c r="B59" s="289"/>
      <c r="C59" s="143"/>
      <c r="D59" s="143"/>
      <c r="E59" s="98"/>
      <c r="F59" s="98"/>
      <c r="G59" s="302"/>
      <c r="H59" s="221"/>
      <c r="I59" s="223"/>
      <c r="J59" s="304"/>
      <c r="K59" s="98"/>
      <c r="L59" s="101"/>
      <c r="M59" s="290"/>
      <c r="N59" s="98"/>
      <c r="O59" s="100"/>
      <c r="P59" s="289"/>
      <c r="Q59" s="279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98"/>
      <c r="B60" s="289"/>
      <c r="C60" s="143"/>
      <c r="D60" s="143"/>
      <c r="E60" s="98"/>
      <c r="F60" s="98"/>
      <c r="G60" s="302"/>
      <c r="H60" s="221"/>
      <c r="I60" s="223"/>
      <c r="J60" s="304"/>
      <c r="K60" s="98"/>
      <c r="L60" s="101"/>
      <c r="M60" s="290"/>
      <c r="N60" s="98"/>
      <c r="O60" s="100"/>
      <c r="P60" s="289"/>
      <c r="Q60" s="279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2" spans="1:39" ht="12.75" customHeight="1">
      <c r="A62" s="141"/>
      <c r="B62" s="144"/>
      <c r="C62" s="140"/>
      <c r="D62" s="140"/>
      <c r="E62" s="141"/>
      <c r="F62" s="141"/>
      <c r="G62" s="141"/>
      <c r="H62" s="145"/>
      <c r="I62" s="145"/>
      <c r="J62" s="145"/>
      <c r="K62" s="140"/>
      <c r="L62" s="141"/>
      <c r="M62" s="141"/>
      <c r="N62" s="141"/>
      <c r="O62" s="145"/>
      <c r="P62" s="145"/>
      <c r="Q62" s="145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3.8">
      <c r="A63" s="146" t="s">
        <v>610</v>
      </c>
      <c r="B63" s="146"/>
      <c r="C63" s="146"/>
      <c r="D63" s="146"/>
      <c r="E63" s="147"/>
      <c r="F63" s="108"/>
      <c r="G63" s="108"/>
      <c r="H63" s="108"/>
      <c r="I63" s="108"/>
      <c r="J63" s="1"/>
      <c r="K63" s="6"/>
      <c r="L63" s="6"/>
      <c r="M63" s="6"/>
      <c r="N63" s="1"/>
      <c r="O63" s="1"/>
      <c r="P63" s="37"/>
      <c r="Q63" s="37"/>
      <c r="R63" s="37"/>
      <c r="S63" s="6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37"/>
      <c r="AH63" s="37"/>
      <c r="AI63" s="37"/>
      <c r="AJ63" s="37"/>
      <c r="AK63" s="37"/>
      <c r="AL63" s="37"/>
      <c r="AM63" s="37"/>
    </row>
    <row r="64" spans="1:39" ht="39.6">
      <c r="A64" s="95" t="s">
        <v>16</v>
      </c>
      <c r="B64" s="95" t="s">
        <v>566</v>
      </c>
      <c r="C64" s="95"/>
      <c r="D64" s="96" t="s">
        <v>578</v>
      </c>
      <c r="E64" s="95" t="s">
        <v>579</v>
      </c>
      <c r="F64" s="95" t="s">
        <v>580</v>
      </c>
      <c r="G64" s="95" t="s">
        <v>601</v>
      </c>
      <c r="H64" s="95" t="s">
        <v>582</v>
      </c>
      <c r="I64" s="95" t="s">
        <v>583</v>
      </c>
      <c r="J64" s="94" t="s">
        <v>584</v>
      </c>
      <c r="K64" s="94" t="s">
        <v>611</v>
      </c>
      <c r="L64" s="97" t="s">
        <v>586</v>
      </c>
      <c r="M64" s="139" t="s">
        <v>608</v>
      </c>
      <c r="N64" s="95" t="s">
        <v>609</v>
      </c>
      <c r="O64" s="95" t="s">
        <v>588</v>
      </c>
      <c r="P64" s="96" t="s">
        <v>589</v>
      </c>
      <c r="Q64" s="306"/>
      <c r="R64" s="37"/>
      <c r="S64" s="6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37"/>
      <c r="AH64" s="37"/>
      <c r="AI64" s="37"/>
      <c r="AJ64" s="37"/>
      <c r="AK64" s="37"/>
      <c r="AL64" s="37"/>
      <c r="AM64" s="37"/>
    </row>
    <row r="65" spans="1:39" ht="15" customHeight="1">
      <c r="A65" s="421">
        <v>1</v>
      </c>
      <c r="B65" s="422">
        <v>45226</v>
      </c>
      <c r="C65" s="312"/>
      <c r="D65" s="312" t="s">
        <v>898</v>
      </c>
      <c r="E65" s="308" t="s">
        <v>603</v>
      </c>
      <c r="F65" s="308">
        <v>60</v>
      </c>
      <c r="G65" s="308"/>
      <c r="H65" s="310">
        <v>43</v>
      </c>
      <c r="I65" s="310"/>
      <c r="J65" s="409" t="s">
        <v>807</v>
      </c>
      <c r="K65" s="237">
        <f t="shared" ref="K65" si="46">H65-F65</f>
        <v>-17</v>
      </c>
      <c r="L65" s="246">
        <v>50</v>
      </c>
      <c r="M65" s="400">
        <v>300</v>
      </c>
      <c r="N65" s="237">
        <v>50</v>
      </c>
      <c r="O65" s="411" t="s">
        <v>594</v>
      </c>
      <c r="P65" s="239">
        <v>45231</v>
      </c>
      <c r="Q65" s="279"/>
      <c r="R65" s="141"/>
      <c r="S65" s="55" t="s">
        <v>593</v>
      </c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</row>
    <row r="66" spans="1:39" ht="15" customHeight="1">
      <c r="A66" s="403"/>
      <c r="B66" s="405"/>
      <c r="C66" s="255"/>
      <c r="D66" s="255" t="s">
        <v>899</v>
      </c>
      <c r="E66" s="224" t="s">
        <v>882</v>
      </c>
      <c r="F66" s="224">
        <v>37</v>
      </c>
      <c r="G66" s="224"/>
      <c r="H66" s="219">
        <v>24</v>
      </c>
      <c r="I66" s="219"/>
      <c r="J66" s="416"/>
      <c r="K66" s="237">
        <v>26</v>
      </c>
      <c r="L66" s="246">
        <v>100</v>
      </c>
      <c r="M66" s="418"/>
      <c r="N66" s="237">
        <v>50</v>
      </c>
      <c r="O66" s="419"/>
      <c r="P66" s="239">
        <v>45230</v>
      </c>
      <c r="Q66" s="279"/>
      <c r="R66" s="141"/>
      <c r="S66" s="55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</row>
    <row r="67" spans="1:39" ht="15" customHeight="1">
      <c r="A67" s="402">
        <v>2</v>
      </c>
      <c r="B67" s="404">
        <v>45229</v>
      </c>
      <c r="C67" s="255"/>
      <c r="D67" s="255" t="s">
        <v>901</v>
      </c>
      <c r="E67" s="224" t="s">
        <v>603</v>
      </c>
      <c r="F67" s="224">
        <v>57</v>
      </c>
      <c r="G67" s="224"/>
      <c r="H67" s="219">
        <v>98</v>
      </c>
      <c r="I67" s="219"/>
      <c r="J67" s="415" t="s">
        <v>1058</v>
      </c>
      <c r="K67" s="237">
        <f>H67-F67</f>
        <v>41</v>
      </c>
      <c r="L67" s="246">
        <v>50</v>
      </c>
      <c r="M67" s="406">
        <v>3750</v>
      </c>
      <c r="N67" s="237">
        <v>175</v>
      </c>
      <c r="O67" s="407" t="s">
        <v>594</v>
      </c>
      <c r="P67" s="398">
        <v>45246</v>
      </c>
      <c r="Q67" s="279"/>
      <c r="R67" s="141"/>
      <c r="S67" s="55" t="s">
        <v>593</v>
      </c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</row>
    <row r="68" spans="1:39" ht="15" customHeight="1">
      <c r="A68" s="403"/>
      <c r="B68" s="405"/>
      <c r="C68" s="255"/>
      <c r="D68" s="255" t="s">
        <v>902</v>
      </c>
      <c r="E68" s="224" t="s">
        <v>882</v>
      </c>
      <c r="F68" s="224">
        <v>27</v>
      </c>
      <c r="G68" s="224"/>
      <c r="H68" s="219">
        <v>46</v>
      </c>
      <c r="I68" s="219"/>
      <c r="J68" s="410"/>
      <c r="K68" s="237">
        <f>F68-H68</f>
        <v>-19</v>
      </c>
      <c r="L68" s="246">
        <v>50</v>
      </c>
      <c r="M68" s="401"/>
      <c r="N68" s="237">
        <v>175</v>
      </c>
      <c r="O68" s="408"/>
      <c r="P68" s="399"/>
      <c r="Q68" s="279"/>
      <c r="R68" s="141"/>
      <c r="S68" s="55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</row>
    <row r="69" spans="1:39" ht="15" customHeight="1">
      <c r="A69" s="309">
        <v>3</v>
      </c>
      <c r="B69" s="301">
        <v>45231</v>
      </c>
      <c r="C69" s="255"/>
      <c r="D69" s="255" t="s">
        <v>904</v>
      </c>
      <c r="E69" s="224" t="s">
        <v>882</v>
      </c>
      <c r="F69" s="224">
        <v>57</v>
      </c>
      <c r="G69" s="224">
        <v>105</v>
      </c>
      <c r="H69" s="219">
        <v>16</v>
      </c>
      <c r="I69" s="219">
        <v>0.1</v>
      </c>
      <c r="J69" s="311" t="s">
        <v>908</v>
      </c>
      <c r="K69" s="237">
        <f>F69-H69</f>
        <v>41</v>
      </c>
      <c r="L69" s="246">
        <v>50</v>
      </c>
      <c r="M69" s="238">
        <f t="shared" ref="M69" si="47">(K69*N69)-L69</f>
        <v>565</v>
      </c>
      <c r="N69" s="237">
        <v>15</v>
      </c>
      <c r="O69" s="102" t="s">
        <v>594</v>
      </c>
      <c r="P69" s="239">
        <v>45231</v>
      </c>
      <c r="Q69" s="279"/>
      <c r="R69" s="141"/>
      <c r="S69" s="55" t="s">
        <v>593</v>
      </c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</row>
    <row r="70" spans="1:39" ht="15" customHeight="1">
      <c r="A70" s="402">
        <v>4</v>
      </c>
      <c r="B70" s="404">
        <v>45231</v>
      </c>
      <c r="C70" s="255"/>
      <c r="D70" s="255" t="s">
        <v>909</v>
      </c>
      <c r="E70" s="224" t="s">
        <v>603</v>
      </c>
      <c r="F70" s="224">
        <v>13.25</v>
      </c>
      <c r="G70" s="224"/>
      <c r="H70" s="219">
        <v>15.5</v>
      </c>
      <c r="I70" s="219"/>
      <c r="J70" s="409" t="s">
        <v>934</v>
      </c>
      <c r="K70" s="237">
        <f>H70-F70</f>
        <v>2.25</v>
      </c>
      <c r="L70" s="246">
        <v>50</v>
      </c>
      <c r="M70" s="400">
        <v>1250</v>
      </c>
      <c r="N70" s="237">
        <v>900</v>
      </c>
      <c r="O70" s="411" t="s">
        <v>594</v>
      </c>
      <c r="P70" s="398">
        <v>45236</v>
      </c>
      <c r="Q70" s="279"/>
      <c r="R70" s="141"/>
      <c r="S70" s="55" t="s">
        <v>593</v>
      </c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</row>
    <row r="71" spans="1:39" ht="15" customHeight="1">
      <c r="A71" s="403"/>
      <c r="B71" s="405"/>
      <c r="C71" s="255"/>
      <c r="D71" s="255" t="s">
        <v>910</v>
      </c>
      <c r="E71" s="224" t="s">
        <v>882</v>
      </c>
      <c r="F71" s="224">
        <v>8.25</v>
      </c>
      <c r="G71" s="224"/>
      <c r="H71" s="219">
        <v>9</v>
      </c>
      <c r="I71" s="219"/>
      <c r="J71" s="410"/>
      <c r="K71" s="237">
        <f>F71-H71</f>
        <v>-0.75</v>
      </c>
      <c r="L71" s="246">
        <v>50</v>
      </c>
      <c r="M71" s="401"/>
      <c r="N71" s="237">
        <v>900</v>
      </c>
      <c r="O71" s="408"/>
      <c r="P71" s="399"/>
      <c r="Q71" s="279"/>
      <c r="R71" s="141"/>
      <c r="S71" s="55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</row>
    <row r="72" spans="1:39" ht="15" customHeight="1">
      <c r="A72" s="317">
        <v>5</v>
      </c>
      <c r="B72" s="318">
        <v>45232</v>
      </c>
      <c r="C72" s="319"/>
      <c r="D72" s="319" t="s">
        <v>918</v>
      </c>
      <c r="E72" s="235" t="s">
        <v>603</v>
      </c>
      <c r="F72" s="235">
        <v>11</v>
      </c>
      <c r="G72" s="235">
        <v>0</v>
      </c>
      <c r="H72" s="236">
        <v>0</v>
      </c>
      <c r="I72" s="236" t="s">
        <v>919</v>
      </c>
      <c r="J72" s="320" t="s">
        <v>920</v>
      </c>
      <c r="K72" s="283">
        <f>H72-F72</f>
        <v>-11</v>
      </c>
      <c r="L72" s="321">
        <v>25</v>
      </c>
      <c r="M72" s="285">
        <f t="shared" ref="M72" si="48">(K72*N72)-L72</f>
        <v>-575</v>
      </c>
      <c r="N72" s="283">
        <v>50</v>
      </c>
      <c r="O72" s="286" t="s">
        <v>604</v>
      </c>
      <c r="P72" s="281">
        <v>45232</v>
      </c>
      <c r="Q72" s="279"/>
      <c r="R72" s="141"/>
      <c r="S72" s="55" t="s">
        <v>593</v>
      </c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</row>
    <row r="73" spans="1:39" ht="12.75" customHeight="1">
      <c r="A73" s="412">
        <v>5</v>
      </c>
      <c r="B73" s="398">
        <v>45233</v>
      </c>
      <c r="C73" s="325"/>
      <c r="D73" s="325" t="s">
        <v>922</v>
      </c>
      <c r="E73" s="324" t="s">
        <v>882</v>
      </c>
      <c r="F73" s="324">
        <v>24</v>
      </c>
      <c r="G73" s="326"/>
      <c r="H73" s="224">
        <v>29</v>
      </c>
      <c r="I73" s="219"/>
      <c r="J73" s="409" t="s">
        <v>935</v>
      </c>
      <c r="K73" s="237">
        <f>F73-H73</f>
        <v>-5</v>
      </c>
      <c r="L73" s="246">
        <v>50</v>
      </c>
      <c r="M73" s="400">
        <v>560</v>
      </c>
      <c r="N73" s="237">
        <v>40</v>
      </c>
      <c r="O73" s="411" t="s">
        <v>594</v>
      </c>
      <c r="P73" s="398">
        <v>45236</v>
      </c>
      <c r="Q73" s="279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413"/>
      <c r="B74" s="414"/>
      <c r="C74" s="330"/>
      <c r="D74" s="330" t="s">
        <v>923</v>
      </c>
      <c r="E74" s="329" t="s">
        <v>882</v>
      </c>
      <c r="F74" s="329">
        <v>27</v>
      </c>
      <c r="G74" s="331"/>
      <c r="H74" s="308">
        <v>5.5</v>
      </c>
      <c r="I74" s="310"/>
      <c r="J74" s="416"/>
      <c r="K74" s="237">
        <f>F74-H74</f>
        <v>21.5</v>
      </c>
      <c r="L74" s="246">
        <v>50</v>
      </c>
      <c r="M74" s="418"/>
      <c r="N74" s="237">
        <v>40</v>
      </c>
      <c r="O74" s="419"/>
      <c r="P74" s="420"/>
      <c r="Q74" s="279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412">
        <v>6</v>
      </c>
      <c r="B75" s="398">
        <v>45233</v>
      </c>
      <c r="C75" s="325"/>
      <c r="D75" s="325" t="s">
        <v>928</v>
      </c>
      <c r="E75" s="324" t="s">
        <v>603</v>
      </c>
      <c r="F75" s="324">
        <v>16.5</v>
      </c>
      <c r="G75" s="224"/>
      <c r="H75" s="224">
        <v>19.5</v>
      </c>
      <c r="I75" s="219"/>
      <c r="J75" s="415" t="s">
        <v>1006</v>
      </c>
      <c r="K75" s="237">
        <f>H75-F75</f>
        <v>3</v>
      </c>
      <c r="L75" s="246">
        <v>50</v>
      </c>
      <c r="M75" s="406">
        <v>4250</v>
      </c>
      <c r="N75" s="237">
        <v>1450</v>
      </c>
      <c r="O75" s="407" t="s">
        <v>594</v>
      </c>
      <c r="P75" s="423">
        <v>45245</v>
      </c>
      <c r="Q75" s="279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413"/>
      <c r="B76" s="414"/>
      <c r="C76" s="330"/>
      <c r="D76" s="330" t="s">
        <v>929</v>
      </c>
      <c r="E76" s="329" t="s">
        <v>882</v>
      </c>
      <c r="F76" s="329">
        <v>6.5</v>
      </c>
      <c r="G76" s="224"/>
      <c r="H76" s="224">
        <v>6.5</v>
      </c>
      <c r="I76" s="219"/>
      <c r="J76" s="416"/>
      <c r="K76" s="237">
        <f>F76-H76</f>
        <v>0</v>
      </c>
      <c r="L76" s="246">
        <v>50</v>
      </c>
      <c r="M76" s="418"/>
      <c r="N76" s="237">
        <v>1450</v>
      </c>
      <c r="O76" s="419"/>
      <c r="P76" s="420"/>
      <c r="Q76" s="279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402">
        <v>7</v>
      </c>
      <c r="B77" s="404">
        <v>45236</v>
      </c>
      <c r="C77" s="255"/>
      <c r="D77" s="255" t="s">
        <v>922</v>
      </c>
      <c r="E77" s="224" t="s">
        <v>882</v>
      </c>
      <c r="F77" s="224">
        <v>39.5</v>
      </c>
      <c r="G77" s="224"/>
      <c r="H77" s="224">
        <v>11</v>
      </c>
      <c r="I77" s="219"/>
      <c r="J77" s="415" t="s">
        <v>957</v>
      </c>
      <c r="K77" s="237">
        <f>F77-H77</f>
        <v>28.5</v>
      </c>
      <c r="L77" s="246">
        <v>50</v>
      </c>
      <c r="M77" s="406">
        <v>1440</v>
      </c>
      <c r="N77" s="237">
        <v>40</v>
      </c>
      <c r="O77" s="407" t="s">
        <v>594</v>
      </c>
      <c r="P77" s="423">
        <v>45237</v>
      </c>
      <c r="Q77" s="279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403"/>
      <c r="B78" s="417"/>
      <c r="C78" s="255"/>
      <c r="D78" s="255" t="s">
        <v>945</v>
      </c>
      <c r="E78" s="224" t="s">
        <v>882</v>
      </c>
      <c r="F78" s="224">
        <v>41</v>
      </c>
      <c r="G78" s="224"/>
      <c r="H78" s="224">
        <v>31</v>
      </c>
      <c r="I78" s="219"/>
      <c r="J78" s="410"/>
      <c r="K78" s="237">
        <f>F78-H78</f>
        <v>10</v>
      </c>
      <c r="L78" s="246">
        <v>50</v>
      </c>
      <c r="M78" s="418"/>
      <c r="N78" s="237">
        <v>40</v>
      </c>
      <c r="O78" s="419"/>
      <c r="P78" s="420"/>
      <c r="Q78" s="279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224">
        <v>8</v>
      </c>
      <c r="B79" s="301">
        <v>45237</v>
      </c>
      <c r="C79" s="255"/>
      <c r="D79" s="255" t="s">
        <v>949</v>
      </c>
      <c r="E79" s="224" t="s">
        <v>603</v>
      </c>
      <c r="F79" s="224">
        <v>21.5</v>
      </c>
      <c r="G79" s="224"/>
      <c r="H79" s="224">
        <v>31.5</v>
      </c>
      <c r="I79" s="219" t="s">
        <v>950</v>
      </c>
      <c r="J79" s="311" t="s">
        <v>948</v>
      </c>
      <c r="K79" s="237">
        <f>H79-F79</f>
        <v>10</v>
      </c>
      <c r="L79" s="246">
        <v>50</v>
      </c>
      <c r="M79" s="238">
        <f t="shared" ref="M79" si="49">(K79*N79)-L79</f>
        <v>350</v>
      </c>
      <c r="N79" s="237">
        <v>40</v>
      </c>
      <c r="O79" s="102" t="s">
        <v>594</v>
      </c>
      <c r="P79" s="239">
        <v>45237</v>
      </c>
      <c r="Q79" s="279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402">
        <v>9</v>
      </c>
      <c r="B80" s="404">
        <v>45237</v>
      </c>
      <c r="C80" s="255"/>
      <c r="D80" s="255" t="s">
        <v>955</v>
      </c>
      <c r="E80" s="224" t="s">
        <v>603</v>
      </c>
      <c r="F80" s="224">
        <v>275</v>
      </c>
      <c r="G80" s="224"/>
      <c r="H80" s="224">
        <v>265</v>
      </c>
      <c r="I80" s="219"/>
      <c r="J80" s="409" t="s">
        <v>965</v>
      </c>
      <c r="K80" s="237">
        <f>H80-F80</f>
        <v>-10</v>
      </c>
      <c r="L80" s="246">
        <v>50</v>
      </c>
      <c r="M80" s="400">
        <v>875</v>
      </c>
      <c r="N80" s="237">
        <v>15</v>
      </c>
      <c r="O80" s="411" t="s">
        <v>594</v>
      </c>
      <c r="P80" s="398">
        <v>45238</v>
      </c>
      <c r="Q80" s="279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403"/>
      <c r="B81" s="405"/>
      <c r="C81" s="255"/>
      <c r="D81" s="255" t="s">
        <v>956</v>
      </c>
      <c r="E81" s="224" t="s">
        <v>882</v>
      </c>
      <c r="F81" s="224">
        <v>85</v>
      </c>
      <c r="G81" s="224"/>
      <c r="H81" s="224">
        <v>10</v>
      </c>
      <c r="I81" s="219"/>
      <c r="J81" s="410"/>
      <c r="K81" s="237">
        <f>F81-H81</f>
        <v>75</v>
      </c>
      <c r="L81" s="246">
        <v>50</v>
      </c>
      <c r="M81" s="401"/>
      <c r="N81" s="237">
        <v>15</v>
      </c>
      <c r="O81" s="408"/>
      <c r="P81" s="399"/>
      <c r="Q81" s="279"/>
      <c r="R81" s="140"/>
      <c r="S81" s="5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235">
        <v>11</v>
      </c>
      <c r="B82" s="318">
        <v>45238</v>
      </c>
      <c r="C82" s="319"/>
      <c r="D82" s="319" t="s">
        <v>959</v>
      </c>
      <c r="E82" s="235" t="s">
        <v>603</v>
      </c>
      <c r="F82" s="235">
        <v>90</v>
      </c>
      <c r="G82" s="235">
        <v>59</v>
      </c>
      <c r="H82" s="235">
        <v>40</v>
      </c>
      <c r="I82" s="236" t="s">
        <v>960</v>
      </c>
      <c r="J82" s="320" t="s">
        <v>975</v>
      </c>
      <c r="K82" s="283">
        <f>H82-F82</f>
        <v>-50</v>
      </c>
      <c r="L82" s="321">
        <v>25</v>
      </c>
      <c r="M82" s="285">
        <f t="shared" ref="M82" si="50">(K82*N82)-L82</f>
        <v>-2025</v>
      </c>
      <c r="N82" s="283">
        <v>40</v>
      </c>
      <c r="O82" s="286" t="s">
        <v>604</v>
      </c>
      <c r="P82" s="281">
        <v>45240</v>
      </c>
      <c r="Q82" s="279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402">
        <v>12</v>
      </c>
      <c r="B83" s="404">
        <v>45238</v>
      </c>
      <c r="C83" s="255"/>
      <c r="D83" s="255" t="s">
        <v>966</v>
      </c>
      <c r="E83" s="224" t="s">
        <v>603</v>
      </c>
      <c r="F83" s="224">
        <v>72</v>
      </c>
      <c r="G83" s="224"/>
      <c r="H83" s="224">
        <v>85</v>
      </c>
      <c r="I83" s="219"/>
      <c r="J83" s="409" t="s">
        <v>1010</v>
      </c>
      <c r="K83" s="237">
        <f>H83-F83</f>
        <v>13</v>
      </c>
      <c r="L83" s="246">
        <v>50</v>
      </c>
      <c r="M83" s="400">
        <v>1375</v>
      </c>
      <c r="N83" s="237">
        <v>50</v>
      </c>
      <c r="O83" s="411" t="s">
        <v>594</v>
      </c>
      <c r="P83" s="398">
        <v>45245</v>
      </c>
      <c r="Q83" s="279"/>
      <c r="R83" s="140"/>
      <c r="S83" s="5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403"/>
      <c r="B84" s="405"/>
      <c r="C84" s="255"/>
      <c r="D84" s="255" t="s">
        <v>967</v>
      </c>
      <c r="E84" s="224" t="s">
        <v>882</v>
      </c>
      <c r="F84" s="224">
        <v>16</v>
      </c>
      <c r="G84" s="224"/>
      <c r="H84" s="224">
        <v>0</v>
      </c>
      <c r="I84" s="219"/>
      <c r="J84" s="410"/>
      <c r="K84" s="237">
        <f>F84-H84</f>
        <v>16</v>
      </c>
      <c r="L84" s="246">
        <v>25</v>
      </c>
      <c r="M84" s="401"/>
      <c r="N84" s="237">
        <v>50</v>
      </c>
      <c r="O84" s="408"/>
      <c r="P84" s="399"/>
      <c r="Q84" s="279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224">
        <v>13</v>
      </c>
      <c r="B85" s="301">
        <v>45243</v>
      </c>
      <c r="C85" s="255"/>
      <c r="D85" s="255" t="s">
        <v>959</v>
      </c>
      <c r="E85" s="224" t="s">
        <v>603</v>
      </c>
      <c r="F85" s="224">
        <v>25</v>
      </c>
      <c r="G85" s="224">
        <v>0</v>
      </c>
      <c r="H85" s="224">
        <v>50</v>
      </c>
      <c r="I85" s="219" t="s">
        <v>984</v>
      </c>
      <c r="J85" s="311" t="s">
        <v>762</v>
      </c>
      <c r="K85" s="237">
        <f>H85-F85</f>
        <v>25</v>
      </c>
      <c r="L85" s="246">
        <v>50</v>
      </c>
      <c r="M85" s="238">
        <f t="shared" ref="M85" si="51">(K85*N85)-L85</f>
        <v>950</v>
      </c>
      <c r="N85" s="237">
        <v>40</v>
      </c>
      <c r="O85" s="102" t="s">
        <v>594</v>
      </c>
      <c r="P85" s="239">
        <v>45243</v>
      </c>
      <c r="Q85" s="279"/>
      <c r="R85" s="140"/>
      <c r="S85" s="5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432">
        <v>14</v>
      </c>
      <c r="B86" s="434">
        <v>45243</v>
      </c>
      <c r="C86" s="319"/>
      <c r="D86" s="319" t="s">
        <v>987</v>
      </c>
      <c r="E86" s="235" t="s">
        <v>882</v>
      </c>
      <c r="F86" s="235">
        <v>92.5</v>
      </c>
      <c r="G86" s="235"/>
      <c r="H86" s="235">
        <v>9</v>
      </c>
      <c r="I86" s="236"/>
      <c r="J86" s="428" t="s">
        <v>1009</v>
      </c>
      <c r="K86" s="283">
        <f>F86-H86</f>
        <v>83.5</v>
      </c>
      <c r="L86" s="321">
        <v>50</v>
      </c>
      <c r="M86" s="424">
        <v>-272.5</v>
      </c>
      <c r="N86" s="283">
        <v>15</v>
      </c>
      <c r="O86" s="426" t="s">
        <v>594</v>
      </c>
      <c r="P86" s="430">
        <v>45245</v>
      </c>
      <c r="Q86" s="279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433"/>
      <c r="B87" s="435"/>
      <c r="C87" s="319"/>
      <c r="D87" s="319" t="s">
        <v>988</v>
      </c>
      <c r="E87" s="235" t="s">
        <v>882</v>
      </c>
      <c r="F87" s="235">
        <v>70</v>
      </c>
      <c r="G87" s="235"/>
      <c r="H87" s="235">
        <v>165</v>
      </c>
      <c r="I87" s="236"/>
      <c r="J87" s="429"/>
      <c r="K87" s="283">
        <f>F87-H87</f>
        <v>-95</v>
      </c>
      <c r="L87" s="321">
        <v>50</v>
      </c>
      <c r="M87" s="425"/>
      <c r="N87" s="283">
        <v>15</v>
      </c>
      <c r="O87" s="427"/>
      <c r="P87" s="431"/>
      <c r="Q87" s="279"/>
      <c r="R87" s="140"/>
      <c r="S87" s="5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235">
        <v>15</v>
      </c>
      <c r="B88" s="318">
        <v>45245</v>
      </c>
      <c r="C88" s="319"/>
      <c r="D88" s="319" t="s">
        <v>1013</v>
      </c>
      <c r="E88" s="235" t="s">
        <v>603</v>
      </c>
      <c r="F88" s="235">
        <v>36</v>
      </c>
      <c r="G88" s="235">
        <v>0</v>
      </c>
      <c r="H88" s="235">
        <v>0</v>
      </c>
      <c r="I88" s="236" t="s">
        <v>1014</v>
      </c>
      <c r="J88" s="320" t="s">
        <v>1015</v>
      </c>
      <c r="K88" s="283">
        <f>H88-F88</f>
        <v>-36</v>
      </c>
      <c r="L88" s="321">
        <v>50</v>
      </c>
      <c r="M88" s="285">
        <f t="shared" ref="M88" si="52">(K88*N88)-L88</f>
        <v>-590</v>
      </c>
      <c r="N88" s="283">
        <v>15</v>
      </c>
      <c r="O88" s="286" t="s">
        <v>594</v>
      </c>
      <c r="P88" s="281">
        <v>45245</v>
      </c>
      <c r="Q88" s="279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235">
        <v>16</v>
      </c>
      <c r="B89" s="318">
        <v>45245</v>
      </c>
      <c r="C89" s="319"/>
      <c r="D89" s="319" t="s">
        <v>1016</v>
      </c>
      <c r="E89" s="235" t="s">
        <v>603</v>
      </c>
      <c r="F89" s="235">
        <v>109</v>
      </c>
      <c r="G89" s="235">
        <v>70</v>
      </c>
      <c r="H89" s="235">
        <v>70</v>
      </c>
      <c r="I89" s="236" t="s">
        <v>1017</v>
      </c>
      <c r="J89" s="320" t="s">
        <v>1050</v>
      </c>
      <c r="K89" s="283">
        <f>H89-F89</f>
        <v>-39</v>
      </c>
      <c r="L89" s="321">
        <v>50</v>
      </c>
      <c r="M89" s="285">
        <f t="shared" ref="M89" si="53">(K89*N89)-L89</f>
        <v>-1610</v>
      </c>
      <c r="N89" s="283">
        <v>40</v>
      </c>
      <c r="O89" s="286" t="s">
        <v>604</v>
      </c>
      <c r="P89" s="281">
        <v>45246</v>
      </c>
      <c r="Q89" s="279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235">
        <v>17</v>
      </c>
      <c r="B90" s="318">
        <v>45246</v>
      </c>
      <c r="C90" s="319"/>
      <c r="D90" s="319" t="s">
        <v>1051</v>
      </c>
      <c r="E90" s="235" t="s">
        <v>603</v>
      </c>
      <c r="F90" s="235">
        <v>22.5</v>
      </c>
      <c r="G90" s="235">
        <v>0</v>
      </c>
      <c r="H90" s="235">
        <v>0</v>
      </c>
      <c r="I90" s="236" t="s">
        <v>1056</v>
      </c>
      <c r="J90" s="320" t="s">
        <v>1057</v>
      </c>
      <c r="K90" s="283">
        <f>H90-F90</f>
        <v>-22.5</v>
      </c>
      <c r="L90" s="321">
        <v>25</v>
      </c>
      <c r="M90" s="285">
        <f t="shared" ref="M90" si="54">(K90*N90)-L90</f>
        <v>-1150</v>
      </c>
      <c r="N90" s="283">
        <v>50</v>
      </c>
      <c r="O90" s="286" t="s">
        <v>604</v>
      </c>
      <c r="P90" s="281">
        <v>45246</v>
      </c>
      <c r="Q90" s="279"/>
      <c r="R90" s="140"/>
      <c r="S90" s="5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402">
        <v>18</v>
      </c>
      <c r="B91" s="404">
        <v>45246</v>
      </c>
      <c r="C91" s="255"/>
      <c r="D91" s="255" t="s">
        <v>1052</v>
      </c>
      <c r="E91" s="224" t="s">
        <v>603</v>
      </c>
      <c r="F91" s="224">
        <v>97</v>
      </c>
      <c r="G91" s="224"/>
      <c r="H91" s="224">
        <v>166</v>
      </c>
      <c r="I91" s="219"/>
      <c r="J91" s="409" t="s">
        <v>1059</v>
      </c>
      <c r="K91" s="237">
        <f>H91-F91</f>
        <v>69</v>
      </c>
      <c r="L91" s="246">
        <v>50</v>
      </c>
      <c r="M91" s="400">
        <v>2350</v>
      </c>
      <c r="N91" s="237">
        <v>100</v>
      </c>
      <c r="O91" s="411" t="s">
        <v>594</v>
      </c>
      <c r="P91" s="398">
        <v>45246</v>
      </c>
      <c r="Q91" s="279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403"/>
      <c r="B92" s="405"/>
      <c r="C92" s="255"/>
      <c r="D92" s="255" t="s">
        <v>1053</v>
      </c>
      <c r="E92" s="224" t="s">
        <v>882</v>
      </c>
      <c r="F92" s="224">
        <v>51.5</v>
      </c>
      <c r="G92" s="224"/>
      <c r="H92" s="224">
        <v>96</v>
      </c>
      <c r="I92" s="219"/>
      <c r="J92" s="410"/>
      <c r="K92" s="237">
        <f>F92-H92</f>
        <v>-44.5</v>
      </c>
      <c r="L92" s="246">
        <v>50</v>
      </c>
      <c r="M92" s="401"/>
      <c r="N92" s="237">
        <v>100</v>
      </c>
      <c r="O92" s="408"/>
      <c r="P92" s="399"/>
      <c r="Q92" s="279"/>
      <c r="R92" s="140"/>
      <c r="S92" s="5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221"/>
      <c r="B93" s="342"/>
      <c r="C93" s="287"/>
      <c r="D93" s="287"/>
      <c r="E93" s="221"/>
      <c r="F93" s="221"/>
      <c r="G93" s="221"/>
      <c r="H93" s="221"/>
      <c r="I93" s="223"/>
      <c r="J93" s="220"/>
      <c r="K93" s="98"/>
      <c r="L93" s="343"/>
      <c r="M93" s="290"/>
      <c r="N93" s="98"/>
      <c r="O93" s="100"/>
      <c r="P93" s="370"/>
      <c r="Q93" s="279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221"/>
      <c r="B94" s="342"/>
      <c r="C94" s="287"/>
      <c r="D94" s="287"/>
      <c r="E94" s="221"/>
      <c r="F94" s="221"/>
      <c r="G94" s="221"/>
      <c r="H94" s="221"/>
      <c r="I94" s="223"/>
      <c r="J94" s="220"/>
      <c r="K94" s="98"/>
      <c r="L94" s="343"/>
      <c r="M94" s="290"/>
      <c r="N94" s="98"/>
      <c r="O94" s="100"/>
      <c r="P94" s="289"/>
      <c r="Q94" s="279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38.25" customHeight="1">
      <c r="A95" s="93" t="s">
        <v>616</v>
      </c>
      <c r="B95" s="148"/>
      <c r="C95" s="148"/>
      <c r="D95" s="149"/>
      <c r="E95" s="129"/>
      <c r="F95" s="6"/>
      <c r="G95" s="6"/>
      <c r="H95" s="130"/>
      <c r="I95" s="150"/>
      <c r="J95" s="1"/>
      <c r="K95" s="6"/>
      <c r="L95" s="6"/>
      <c r="M95" s="6"/>
      <c r="N95" s="1"/>
      <c r="O95" s="1"/>
      <c r="R95" s="1"/>
      <c r="S95" s="6"/>
      <c r="T95" s="1"/>
      <c r="U95" s="1"/>
      <c r="V95" s="1"/>
      <c r="W95" s="1"/>
      <c r="X95" s="1"/>
      <c r="Y95" s="6"/>
      <c r="Z95" s="1"/>
      <c r="AA95" s="1"/>
      <c r="AB95" s="1"/>
      <c r="AC95" s="1"/>
      <c r="AD95" s="1"/>
      <c r="AE95" s="6"/>
      <c r="AF95" s="1"/>
      <c r="AG95" s="1"/>
      <c r="AH95" s="1"/>
      <c r="AI95" s="1"/>
      <c r="AJ95" s="1"/>
      <c r="AK95" s="6"/>
      <c r="AL95" s="1"/>
    </row>
    <row r="96" spans="1:39" ht="39.6">
      <c r="A96" s="94" t="s">
        <v>16</v>
      </c>
      <c r="B96" s="95" t="s">
        <v>566</v>
      </c>
      <c r="C96" s="95"/>
      <c r="D96" s="96" t="s">
        <v>578</v>
      </c>
      <c r="E96" s="95" t="s">
        <v>579</v>
      </c>
      <c r="F96" s="95" t="s">
        <v>580</v>
      </c>
      <c r="G96" s="95" t="s">
        <v>581</v>
      </c>
      <c r="H96" s="95" t="s">
        <v>582</v>
      </c>
      <c r="I96" s="95" t="s">
        <v>583</v>
      </c>
      <c r="J96" s="94" t="s">
        <v>584</v>
      </c>
      <c r="K96" s="133" t="s">
        <v>602</v>
      </c>
      <c r="L96" s="134" t="s">
        <v>586</v>
      </c>
      <c r="M96" s="97" t="s">
        <v>587</v>
      </c>
      <c r="N96" s="95" t="s">
        <v>588</v>
      </c>
      <c r="O96" s="96" t="s">
        <v>589</v>
      </c>
      <c r="P96" s="232" t="s">
        <v>590</v>
      </c>
      <c r="Q96" s="234" t="s">
        <v>892</v>
      </c>
      <c r="R96" s="37"/>
      <c r="S96" s="6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</row>
    <row r="97" spans="1:39" ht="14.25" customHeight="1">
      <c r="A97" s="98">
        <v>1</v>
      </c>
      <c r="B97" s="99">
        <v>45169</v>
      </c>
      <c r="C97" s="143"/>
      <c r="D97" s="143" t="s">
        <v>871</v>
      </c>
      <c r="E97" s="98" t="s">
        <v>591</v>
      </c>
      <c r="F97" s="98" t="s">
        <v>873</v>
      </c>
      <c r="G97" s="98">
        <v>350</v>
      </c>
      <c r="H97" s="98"/>
      <c r="I97" s="98" t="s">
        <v>872</v>
      </c>
      <c r="J97" s="100" t="s">
        <v>592</v>
      </c>
      <c r="K97" s="100"/>
      <c r="L97" s="101"/>
      <c r="M97" s="256"/>
      <c r="N97" s="223"/>
      <c r="O97" s="373"/>
      <c r="P97" s="222"/>
      <c r="Q97" s="222"/>
      <c r="R97" s="37"/>
      <c r="S97" s="37" t="s">
        <v>593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</row>
    <row r="98" spans="1:39" ht="14.25" customHeight="1">
      <c r="A98" s="98">
        <v>2</v>
      </c>
      <c r="B98" s="99">
        <v>45173</v>
      </c>
      <c r="C98" s="143"/>
      <c r="D98" s="143" t="s">
        <v>168</v>
      </c>
      <c r="E98" s="98" t="s">
        <v>990</v>
      </c>
      <c r="F98" s="98">
        <v>5125</v>
      </c>
      <c r="G98" s="98">
        <v>4770</v>
      </c>
      <c r="H98" s="98"/>
      <c r="I98" s="98" t="s">
        <v>874</v>
      </c>
      <c r="J98" s="221" t="s">
        <v>592</v>
      </c>
      <c r="K98" s="221"/>
      <c r="L98" s="371"/>
      <c r="M98" s="372"/>
      <c r="N98" s="221"/>
      <c r="O98" s="374"/>
      <c r="P98" s="222"/>
      <c r="Q98" s="222">
        <v>45217</v>
      </c>
      <c r="R98" s="37"/>
      <c r="S98" s="37" t="s">
        <v>593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</row>
    <row r="99" spans="1:39" ht="14.25" customHeight="1">
      <c r="A99" s="98"/>
      <c r="B99" s="99"/>
      <c r="C99" s="143"/>
      <c r="D99" s="143"/>
      <c r="E99" s="98"/>
      <c r="F99" s="98"/>
      <c r="G99" s="98"/>
      <c r="H99" s="98"/>
      <c r="I99" s="98"/>
      <c r="J99" s="100"/>
      <c r="K99" s="100"/>
      <c r="L99" s="101"/>
      <c r="M99" s="256"/>
      <c r="N99" s="223"/>
      <c r="O99" s="373"/>
      <c r="P99" s="222"/>
      <c r="Q99" s="222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</row>
    <row r="100" spans="1:39" ht="12.75" customHeight="1">
      <c r="A100" s="98"/>
      <c r="B100" s="99"/>
      <c r="C100" s="143"/>
      <c r="D100" s="143"/>
      <c r="E100" s="98"/>
      <c r="F100" s="98"/>
      <c r="G100" s="98"/>
      <c r="H100" s="98"/>
      <c r="I100" s="98"/>
      <c r="J100" s="100"/>
      <c r="K100" s="100"/>
      <c r="L100" s="101"/>
      <c r="M100" s="151"/>
      <c r="N100" s="220"/>
      <c r="O100" s="375"/>
      <c r="P100" s="222"/>
      <c r="Q100" s="222"/>
      <c r="S100" s="6"/>
      <c r="T100" s="1"/>
      <c r="U100" s="1"/>
      <c r="V100" s="1"/>
      <c r="W100" s="1"/>
      <c r="X100" s="1"/>
      <c r="Y100" s="1"/>
      <c r="Z100" s="1"/>
    </row>
    <row r="101" spans="1:39" ht="12.75" customHeight="1">
      <c r="A101" s="115" t="s">
        <v>595</v>
      </c>
      <c r="B101" s="115"/>
      <c r="C101" s="115"/>
      <c r="D101" s="115"/>
      <c r="E101" s="37"/>
      <c r="F101" s="122" t="s">
        <v>597</v>
      </c>
      <c r="G101" s="55"/>
      <c r="H101" s="55"/>
      <c r="I101" s="55"/>
      <c r="J101" s="6"/>
      <c r="K101" s="135"/>
      <c r="L101" s="136"/>
      <c r="M101" s="6"/>
      <c r="N101" s="105"/>
      <c r="O101" s="152"/>
      <c r="P101" s="1"/>
      <c r="Q101" s="245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39" ht="12.75" customHeight="1">
      <c r="A102" s="121" t="s">
        <v>596</v>
      </c>
      <c r="B102" s="115"/>
      <c r="C102" s="115"/>
      <c r="D102" s="115"/>
      <c r="E102" s="6"/>
      <c r="F102" s="122" t="s">
        <v>600</v>
      </c>
      <c r="G102" s="6"/>
      <c r="H102" s="6" t="s">
        <v>618</v>
      </c>
      <c r="I102" s="6"/>
      <c r="J102" s="1"/>
      <c r="K102" s="6"/>
      <c r="L102" s="6"/>
      <c r="M102" s="6"/>
      <c r="N102" s="1"/>
      <c r="O102" s="1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39" ht="12.75" customHeight="1">
      <c r="A103" s="121"/>
      <c r="B103" s="115"/>
      <c r="C103" s="115"/>
      <c r="D103" s="115"/>
      <c r="E103" s="6"/>
      <c r="F103" s="122"/>
      <c r="G103" s="6"/>
      <c r="H103" s="6"/>
      <c r="I103" s="6"/>
      <c r="J103" s="1"/>
      <c r="K103" s="6"/>
      <c r="L103" s="6"/>
      <c r="M103" s="6"/>
      <c r="N103" s="1"/>
      <c r="O103" s="1"/>
      <c r="R103" s="1"/>
      <c r="S103" s="55"/>
      <c r="T103" s="1"/>
      <c r="U103" s="1"/>
      <c r="V103" s="1"/>
      <c r="W103" s="1"/>
      <c r="X103" s="1"/>
      <c r="Y103" s="1"/>
      <c r="Z103" s="1"/>
      <c r="AA103" s="1"/>
    </row>
    <row r="104" spans="1:39" ht="12.75" customHeight="1">
      <c r="A104" s="121"/>
      <c r="B104" s="115"/>
      <c r="C104" s="115"/>
      <c r="D104" s="115"/>
      <c r="E104" s="6"/>
      <c r="F104" s="122"/>
      <c r="G104" s="55"/>
      <c r="H104" s="37"/>
      <c r="I104" s="55"/>
      <c r="J104" s="6"/>
      <c r="K104" s="135"/>
      <c r="L104" s="136"/>
      <c r="M104" s="6"/>
      <c r="N104" s="105"/>
      <c r="O104" s="137"/>
      <c r="P104" s="1"/>
      <c r="Q104" s="245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39" ht="12.75" customHeight="1">
      <c r="A105" s="121"/>
      <c r="B105" s="115"/>
      <c r="C105" s="115"/>
      <c r="D105" s="115"/>
      <c r="E105" s="6"/>
      <c r="F105" s="122"/>
      <c r="G105" s="55"/>
      <c r="H105" s="37"/>
      <c r="I105" s="55"/>
      <c r="J105" s="6"/>
      <c r="K105" s="135"/>
      <c r="L105" s="136"/>
      <c r="M105" s="6"/>
      <c r="N105" s="105"/>
      <c r="O105" s="137"/>
      <c r="P105" s="1"/>
      <c r="Q105" s="245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39" ht="12.75" customHeight="1">
      <c r="A106" s="121"/>
      <c r="B106" s="115"/>
      <c r="C106" s="115"/>
      <c r="D106" s="115"/>
      <c r="E106" s="6"/>
      <c r="F106" s="122"/>
      <c r="G106" s="55"/>
      <c r="H106" s="37"/>
      <c r="I106" s="55"/>
      <c r="J106" s="6"/>
      <c r="K106" s="135"/>
      <c r="L106" s="136"/>
      <c r="M106" s="6"/>
      <c r="N106" s="105"/>
      <c r="O106" s="137"/>
      <c r="P106" s="1"/>
      <c r="Q106" s="245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39" ht="12.75" customHeight="1">
      <c r="A107" s="121"/>
      <c r="B107" s="115"/>
      <c r="C107" s="115"/>
      <c r="D107" s="115"/>
      <c r="E107" s="6"/>
      <c r="F107" s="122"/>
      <c r="G107" s="55"/>
      <c r="H107" s="37"/>
      <c r="I107" s="55"/>
      <c r="J107" s="6"/>
      <c r="K107" s="135"/>
      <c r="L107" s="136"/>
      <c r="M107" s="6"/>
      <c r="N107" s="105"/>
      <c r="O107" s="137"/>
      <c r="P107" s="1"/>
      <c r="Q107" s="245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39" ht="12.75" customHeight="1">
      <c r="A108" s="121"/>
      <c r="B108" s="115"/>
      <c r="C108" s="115"/>
      <c r="D108" s="115"/>
      <c r="E108" s="6"/>
      <c r="F108" s="122"/>
      <c r="G108" s="55"/>
      <c r="H108" s="37"/>
      <c r="I108" s="55"/>
      <c r="J108" s="6"/>
      <c r="K108" s="135"/>
      <c r="L108" s="136"/>
      <c r="M108" s="6"/>
      <c r="N108" s="105"/>
      <c r="O108" s="137"/>
      <c r="P108" s="1"/>
      <c r="Q108" s="245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39" ht="12.75" customHeight="1">
      <c r="A109" s="121"/>
      <c r="B109" s="115"/>
      <c r="C109" s="115"/>
      <c r="D109" s="115"/>
      <c r="E109" s="6"/>
      <c r="F109" s="122"/>
      <c r="G109" s="55"/>
      <c r="H109" s="37"/>
      <c r="I109" s="55"/>
      <c r="J109" s="6"/>
      <c r="K109" s="135"/>
      <c r="L109" s="136"/>
      <c r="M109" s="6"/>
      <c r="N109" s="105"/>
      <c r="O109" s="137"/>
      <c r="P109" s="1"/>
      <c r="Q109" s="245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39" ht="12.75" customHeight="1">
      <c r="A110" s="55"/>
      <c r="B110" s="104"/>
      <c r="C110" s="104"/>
      <c r="D110" s="37"/>
      <c r="E110" s="55"/>
      <c r="F110" s="55"/>
      <c r="G110" s="55"/>
      <c r="H110" s="37"/>
      <c r="I110" s="55"/>
      <c r="J110" s="6"/>
      <c r="K110" s="135"/>
      <c r="L110" s="136"/>
      <c r="M110" s="6"/>
      <c r="N110" s="105"/>
      <c r="O110" s="137"/>
      <c r="P110" s="1"/>
      <c r="Q110" s="245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39" ht="38.25" customHeight="1">
      <c r="A111" s="37"/>
      <c r="B111" s="153" t="s">
        <v>619</v>
      </c>
      <c r="C111" s="153"/>
      <c r="D111" s="153"/>
      <c r="E111" s="153"/>
      <c r="F111" s="6"/>
      <c r="G111" s="6"/>
      <c r="H111" s="131"/>
      <c r="I111" s="6"/>
      <c r="J111" s="131"/>
      <c r="K111" s="132"/>
      <c r="L111" s="6"/>
      <c r="M111" s="6"/>
      <c r="N111" s="1"/>
      <c r="O111" s="1"/>
      <c r="P111" s="1"/>
      <c r="Q111" s="245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39" ht="12.75" customHeight="1">
      <c r="A112" s="94" t="s">
        <v>16</v>
      </c>
      <c r="B112" s="95" t="s">
        <v>566</v>
      </c>
      <c r="C112" s="95"/>
      <c r="D112" s="96" t="s">
        <v>578</v>
      </c>
      <c r="E112" s="95" t="s">
        <v>579</v>
      </c>
      <c r="F112" s="95" t="s">
        <v>580</v>
      </c>
      <c r="G112" s="95" t="s">
        <v>620</v>
      </c>
      <c r="H112" s="95" t="s">
        <v>621</v>
      </c>
      <c r="I112" s="95" t="s">
        <v>583</v>
      </c>
      <c r="J112" s="154" t="s">
        <v>584</v>
      </c>
      <c r="K112" s="95" t="s">
        <v>585</v>
      </c>
      <c r="L112" s="95" t="s">
        <v>622</v>
      </c>
      <c r="M112" s="95" t="s">
        <v>588</v>
      </c>
      <c r="N112" s="96" t="s">
        <v>589</v>
      </c>
      <c r="O112" s="1"/>
      <c r="P112" s="1"/>
      <c r="Q112" s="245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5">
        <v>1</v>
      </c>
      <c r="B113" s="156">
        <v>41579</v>
      </c>
      <c r="C113" s="156"/>
      <c r="D113" s="157" t="s">
        <v>623</v>
      </c>
      <c r="E113" s="158" t="s">
        <v>591</v>
      </c>
      <c r="F113" s="159">
        <v>82</v>
      </c>
      <c r="G113" s="158" t="s">
        <v>624</v>
      </c>
      <c r="H113" s="158">
        <v>100</v>
      </c>
      <c r="I113" s="160">
        <v>100</v>
      </c>
      <c r="J113" s="161" t="s">
        <v>625</v>
      </c>
      <c r="K113" s="162">
        <f t="shared" ref="K113:K165" si="55">H113-F113</f>
        <v>18</v>
      </c>
      <c r="L113" s="163">
        <f t="shared" ref="L113:L165" si="56">K113/F113</f>
        <v>0.21951219512195122</v>
      </c>
      <c r="M113" s="158" t="s">
        <v>594</v>
      </c>
      <c r="N113" s="164">
        <v>42657</v>
      </c>
      <c r="O113" s="1"/>
      <c r="P113" s="1"/>
      <c r="Q113" s="245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5">
        <v>2</v>
      </c>
      <c r="B114" s="156">
        <v>41794</v>
      </c>
      <c r="C114" s="156"/>
      <c r="D114" s="157" t="s">
        <v>626</v>
      </c>
      <c r="E114" s="158" t="s">
        <v>603</v>
      </c>
      <c r="F114" s="159">
        <v>257</v>
      </c>
      <c r="G114" s="158" t="s">
        <v>624</v>
      </c>
      <c r="H114" s="158">
        <v>300</v>
      </c>
      <c r="I114" s="160">
        <v>300</v>
      </c>
      <c r="J114" s="161" t="s">
        <v>625</v>
      </c>
      <c r="K114" s="162">
        <f t="shared" si="55"/>
        <v>43</v>
      </c>
      <c r="L114" s="163">
        <f t="shared" si="56"/>
        <v>0.16731517509727625</v>
      </c>
      <c r="M114" s="158" t="s">
        <v>594</v>
      </c>
      <c r="N114" s="164">
        <v>41822</v>
      </c>
      <c r="O114" s="1"/>
      <c r="P114" s="1"/>
      <c r="Q114" s="245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5">
        <v>3</v>
      </c>
      <c r="B115" s="156">
        <v>41828</v>
      </c>
      <c r="C115" s="156"/>
      <c r="D115" s="157" t="s">
        <v>627</v>
      </c>
      <c r="E115" s="158" t="s">
        <v>603</v>
      </c>
      <c r="F115" s="159">
        <v>393</v>
      </c>
      <c r="G115" s="158" t="s">
        <v>624</v>
      </c>
      <c r="H115" s="158">
        <v>468</v>
      </c>
      <c r="I115" s="160">
        <v>468</v>
      </c>
      <c r="J115" s="161" t="s">
        <v>625</v>
      </c>
      <c r="K115" s="162">
        <f t="shared" si="55"/>
        <v>75</v>
      </c>
      <c r="L115" s="163">
        <f t="shared" si="56"/>
        <v>0.19083969465648856</v>
      </c>
      <c r="M115" s="158" t="s">
        <v>594</v>
      </c>
      <c r="N115" s="164">
        <v>41863</v>
      </c>
      <c r="O115" s="1"/>
      <c r="P115" s="1"/>
      <c r="Q115" s="245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5">
        <v>4</v>
      </c>
      <c r="B116" s="156">
        <v>41857</v>
      </c>
      <c r="C116" s="156"/>
      <c r="D116" s="157" t="s">
        <v>628</v>
      </c>
      <c r="E116" s="158" t="s">
        <v>603</v>
      </c>
      <c r="F116" s="159">
        <v>205</v>
      </c>
      <c r="G116" s="158" t="s">
        <v>624</v>
      </c>
      <c r="H116" s="158">
        <v>275</v>
      </c>
      <c r="I116" s="160">
        <v>250</v>
      </c>
      <c r="J116" s="161" t="s">
        <v>625</v>
      </c>
      <c r="K116" s="162">
        <f t="shared" si="55"/>
        <v>70</v>
      </c>
      <c r="L116" s="163">
        <f t="shared" si="56"/>
        <v>0.34146341463414637</v>
      </c>
      <c r="M116" s="158" t="s">
        <v>594</v>
      </c>
      <c r="N116" s="164">
        <v>41962</v>
      </c>
      <c r="O116" s="1"/>
      <c r="P116" s="1"/>
      <c r="Q116" s="245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5">
        <v>5</v>
      </c>
      <c r="B117" s="156">
        <v>41886</v>
      </c>
      <c r="C117" s="156"/>
      <c r="D117" s="157" t="s">
        <v>629</v>
      </c>
      <c r="E117" s="158" t="s">
        <v>603</v>
      </c>
      <c r="F117" s="159">
        <v>162</v>
      </c>
      <c r="G117" s="158" t="s">
        <v>624</v>
      </c>
      <c r="H117" s="158">
        <v>190</v>
      </c>
      <c r="I117" s="160">
        <v>190</v>
      </c>
      <c r="J117" s="161" t="s">
        <v>625</v>
      </c>
      <c r="K117" s="162">
        <f t="shared" si="55"/>
        <v>28</v>
      </c>
      <c r="L117" s="163">
        <f t="shared" si="56"/>
        <v>0.1728395061728395</v>
      </c>
      <c r="M117" s="158" t="s">
        <v>594</v>
      </c>
      <c r="N117" s="164">
        <v>42006</v>
      </c>
      <c r="O117" s="1"/>
      <c r="P117" s="1"/>
      <c r="Q117" s="245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5">
        <v>6</v>
      </c>
      <c r="B118" s="156">
        <v>41886</v>
      </c>
      <c r="C118" s="156"/>
      <c r="D118" s="157" t="s">
        <v>630</v>
      </c>
      <c r="E118" s="158" t="s">
        <v>603</v>
      </c>
      <c r="F118" s="159">
        <v>75</v>
      </c>
      <c r="G118" s="158" t="s">
        <v>624</v>
      </c>
      <c r="H118" s="158">
        <v>91.5</v>
      </c>
      <c r="I118" s="160" t="s">
        <v>617</v>
      </c>
      <c r="J118" s="161" t="s">
        <v>631</v>
      </c>
      <c r="K118" s="162">
        <f t="shared" si="55"/>
        <v>16.5</v>
      </c>
      <c r="L118" s="163">
        <f t="shared" si="56"/>
        <v>0.22</v>
      </c>
      <c r="M118" s="158" t="s">
        <v>594</v>
      </c>
      <c r="N118" s="164">
        <v>41954</v>
      </c>
      <c r="O118" s="1"/>
      <c r="P118" s="1"/>
      <c r="Q118" s="245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5">
        <v>7</v>
      </c>
      <c r="B119" s="156">
        <v>41913</v>
      </c>
      <c r="C119" s="156"/>
      <c r="D119" s="157" t="s">
        <v>632</v>
      </c>
      <c r="E119" s="158" t="s">
        <v>603</v>
      </c>
      <c r="F119" s="159">
        <v>850</v>
      </c>
      <c r="G119" s="158" t="s">
        <v>624</v>
      </c>
      <c r="H119" s="158">
        <v>982.5</v>
      </c>
      <c r="I119" s="160">
        <v>1050</v>
      </c>
      <c r="J119" s="161" t="s">
        <v>633</v>
      </c>
      <c r="K119" s="162">
        <f t="shared" si="55"/>
        <v>132.5</v>
      </c>
      <c r="L119" s="163">
        <f t="shared" si="56"/>
        <v>0.15588235294117647</v>
      </c>
      <c r="M119" s="158" t="s">
        <v>594</v>
      </c>
      <c r="N119" s="164">
        <v>42039</v>
      </c>
      <c r="O119" s="1"/>
      <c r="P119" s="1"/>
      <c r="Q119" s="245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5">
        <v>8</v>
      </c>
      <c r="B120" s="156">
        <v>41913</v>
      </c>
      <c r="C120" s="156"/>
      <c r="D120" s="157" t="s">
        <v>634</v>
      </c>
      <c r="E120" s="158" t="s">
        <v>603</v>
      </c>
      <c r="F120" s="159">
        <v>475</v>
      </c>
      <c r="G120" s="158" t="s">
        <v>624</v>
      </c>
      <c r="H120" s="158">
        <v>515</v>
      </c>
      <c r="I120" s="160">
        <v>600</v>
      </c>
      <c r="J120" s="161" t="s">
        <v>635</v>
      </c>
      <c r="K120" s="162">
        <f t="shared" si="55"/>
        <v>40</v>
      </c>
      <c r="L120" s="163">
        <f t="shared" si="56"/>
        <v>8.4210526315789472E-2</v>
      </c>
      <c r="M120" s="158" t="s">
        <v>594</v>
      </c>
      <c r="N120" s="164">
        <v>41939</v>
      </c>
      <c r="O120" s="1"/>
      <c r="P120" s="1"/>
      <c r="Q120" s="245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5">
        <v>9</v>
      </c>
      <c r="B121" s="156">
        <v>41913</v>
      </c>
      <c r="C121" s="156"/>
      <c r="D121" s="157" t="s">
        <v>636</v>
      </c>
      <c r="E121" s="158" t="s">
        <v>603</v>
      </c>
      <c r="F121" s="159">
        <v>86</v>
      </c>
      <c r="G121" s="158" t="s">
        <v>624</v>
      </c>
      <c r="H121" s="158">
        <v>99</v>
      </c>
      <c r="I121" s="160">
        <v>140</v>
      </c>
      <c r="J121" s="161" t="s">
        <v>637</v>
      </c>
      <c r="K121" s="162">
        <f t="shared" si="55"/>
        <v>13</v>
      </c>
      <c r="L121" s="163">
        <f t="shared" si="56"/>
        <v>0.15116279069767441</v>
      </c>
      <c r="M121" s="158" t="s">
        <v>594</v>
      </c>
      <c r="N121" s="164">
        <v>41939</v>
      </c>
      <c r="O121" s="1"/>
      <c r="P121" s="1"/>
      <c r="Q121" s="245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5">
        <v>10</v>
      </c>
      <c r="B122" s="156">
        <v>41926</v>
      </c>
      <c r="C122" s="156"/>
      <c r="D122" s="157" t="s">
        <v>638</v>
      </c>
      <c r="E122" s="158" t="s">
        <v>603</v>
      </c>
      <c r="F122" s="159">
        <v>496.6</v>
      </c>
      <c r="G122" s="158" t="s">
        <v>624</v>
      </c>
      <c r="H122" s="158">
        <v>621</v>
      </c>
      <c r="I122" s="160">
        <v>580</v>
      </c>
      <c r="J122" s="161" t="s">
        <v>625</v>
      </c>
      <c r="K122" s="162">
        <f t="shared" si="55"/>
        <v>124.39999999999998</v>
      </c>
      <c r="L122" s="163">
        <f t="shared" si="56"/>
        <v>0.25050342327829234</v>
      </c>
      <c r="M122" s="158" t="s">
        <v>594</v>
      </c>
      <c r="N122" s="164">
        <v>42605</v>
      </c>
      <c r="O122" s="1"/>
      <c r="P122" s="1"/>
      <c r="Q122" s="245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5">
        <v>11</v>
      </c>
      <c r="B123" s="156">
        <v>41926</v>
      </c>
      <c r="C123" s="156"/>
      <c r="D123" s="157" t="s">
        <v>639</v>
      </c>
      <c r="E123" s="158" t="s">
        <v>603</v>
      </c>
      <c r="F123" s="159">
        <v>2481.9</v>
      </c>
      <c r="G123" s="158" t="s">
        <v>624</v>
      </c>
      <c r="H123" s="158">
        <v>2840</v>
      </c>
      <c r="I123" s="160">
        <v>2870</v>
      </c>
      <c r="J123" s="161" t="s">
        <v>640</v>
      </c>
      <c r="K123" s="162">
        <f t="shared" si="55"/>
        <v>358.09999999999991</v>
      </c>
      <c r="L123" s="163">
        <f t="shared" si="56"/>
        <v>0.14428462065353154</v>
      </c>
      <c r="M123" s="158" t="s">
        <v>594</v>
      </c>
      <c r="N123" s="164">
        <v>42017</v>
      </c>
      <c r="O123" s="1"/>
      <c r="P123" s="1"/>
      <c r="Q123" s="245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5">
        <v>12</v>
      </c>
      <c r="B124" s="156">
        <v>41928</v>
      </c>
      <c r="C124" s="156"/>
      <c r="D124" s="157" t="s">
        <v>641</v>
      </c>
      <c r="E124" s="158" t="s">
        <v>603</v>
      </c>
      <c r="F124" s="159">
        <v>84.5</v>
      </c>
      <c r="G124" s="158" t="s">
        <v>624</v>
      </c>
      <c r="H124" s="158">
        <v>93</v>
      </c>
      <c r="I124" s="160">
        <v>110</v>
      </c>
      <c r="J124" s="161" t="s">
        <v>642</v>
      </c>
      <c r="K124" s="162">
        <f t="shared" si="55"/>
        <v>8.5</v>
      </c>
      <c r="L124" s="163">
        <f t="shared" si="56"/>
        <v>0.10059171597633136</v>
      </c>
      <c r="M124" s="158" t="s">
        <v>594</v>
      </c>
      <c r="N124" s="164">
        <v>41939</v>
      </c>
      <c r="O124" s="1"/>
      <c r="P124" s="1"/>
      <c r="Q124" s="245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5">
        <v>13</v>
      </c>
      <c r="B125" s="156">
        <v>41928</v>
      </c>
      <c r="C125" s="156"/>
      <c r="D125" s="157" t="s">
        <v>643</v>
      </c>
      <c r="E125" s="158" t="s">
        <v>603</v>
      </c>
      <c r="F125" s="159">
        <v>401</v>
      </c>
      <c r="G125" s="158" t="s">
        <v>624</v>
      </c>
      <c r="H125" s="158">
        <v>428</v>
      </c>
      <c r="I125" s="160">
        <v>450</v>
      </c>
      <c r="J125" s="161" t="s">
        <v>644</v>
      </c>
      <c r="K125" s="162">
        <f t="shared" si="55"/>
        <v>27</v>
      </c>
      <c r="L125" s="163">
        <f t="shared" si="56"/>
        <v>6.7331670822942641E-2</v>
      </c>
      <c r="M125" s="158" t="s">
        <v>594</v>
      </c>
      <c r="N125" s="164">
        <v>42020</v>
      </c>
      <c r="O125" s="1"/>
      <c r="P125" s="1"/>
      <c r="Q125" s="245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5">
        <v>14</v>
      </c>
      <c r="B126" s="156">
        <v>41928</v>
      </c>
      <c r="C126" s="156"/>
      <c r="D126" s="157" t="s">
        <v>645</v>
      </c>
      <c r="E126" s="158" t="s">
        <v>603</v>
      </c>
      <c r="F126" s="159">
        <v>101</v>
      </c>
      <c r="G126" s="158" t="s">
        <v>624</v>
      </c>
      <c r="H126" s="158">
        <v>112</v>
      </c>
      <c r="I126" s="160">
        <v>120</v>
      </c>
      <c r="J126" s="161" t="s">
        <v>646</v>
      </c>
      <c r="K126" s="162">
        <f t="shared" si="55"/>
        <v>11</v>
      </c>
      <c r="L126" s="163">
        <f t="shared" si="56"/>
        <v>0.10891089108910891</v>
      </c>
      <c r="M126" s="158" t="s">
        <v>594</v>
      </c>
      <c r="N126" s="164">
        <v>41939</v>
      </c>
      <c r="O126" s="1"/>
      <c r="P126" s="1"/>
      <c r="Q126" s="245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5">
        <v>15</v>
      </c>
      <c r="B127" s="156">
        <v>41954</v>
      </c>
      <c r="C127" s="156"/>
      <c r="D127" s="157" t="s">
        <v>647</v>
      </c>
      <c r="E127" s="158" t="s">
        <v>603</v>
      </c>
      <c r="F127" s="159">
        <v>59</v>
      </c>
      <c r="G127" s="158" t="s">
        <v>624</v>
      </c>
      <c r="H127" s="158">
        <v>76</v>
      </c>
      <c r="I127" s="160">
        <v>76</v>
      </c>
      <c r="J127" s="161" t="s">
        <v>625</v>
      </c>
      <c r="K127" s="162">
        <f t="shared" si="55"/>
        <v>17</v>
      </c>
      <c r="L127" s="163">
        <f t="shared" si="56"/>
        <v>0.28813559322033899</v>
      </c>
      <c r="M127" s="158" t="s">
        <v>594</v>
      </c>
      <c r="N127" s="164">
        <v>43032</v>
      </c>
      <c r="O127" s="1"/>
      <c r="P127" s="1"/>
      <c r="Q127" s="245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5">
        <v>16</v>
      </c>
      <c r="B128" s="156">
        <v>41954</v>
      </c>
      <c r="C128" s="156"/>
      <c r="D128" s="157" t="s">
        <v>636</v>
      </c>
      <c r="E128" s="158" t="s">
        <v>603</v>
      </c>
      <c r="F128" s="159">
        <v>99</v>
      </c>
      <c r="G128" s="158" t="s">
        <v>624</v>
      </c>
      <c r="H128" s="158">
        <v>120</v>
      </c>
      <c r="I128" s="160">
        <v>120</v>
      </c>
      <c r="J128" s="161" t="s">
        <v>613</v>
      </c>
      <c r="K128" s="162">
        <f t="shared" si="55"/>
        <v>21</v>
      </c>
      <c r="L128" s="163">
        <f t="shared" si="56"/>
        <v>0.21212121212121213</v>
      </c>
      <c r="M128" s="158" t="s">
        <v>594</v>
      </c>
      <c r="N128" s="164">
        <v>41960</v>
      </c>
      <c r="O128" s="1"/>
      <c r="P128" s="1"/>
      <c r="Q128" s="245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5">
        <v>17</v>
      </c>
      <c r="B129" s="156">
        <v>41956</v>
      </c>
      <c r="C129" s="156"/>
      <c r="D129" s="157" t="s">
        <v>648</v>
      </c>
      <c r="E129" s="158" t="s">
        <v>603</v>
      </c>
      <c r="F129" s="159">
        <v>22</v>
      </c>
      <c r="G129" s="158" t="s">
        <v>624</v>
      </c>
      <c r="H129" s="158">
        <v>33.549999999999997</v>
      </c>
      <c r="I129" s="160">
        <v>32</v>
      </c>
      <c r="J129" s="161" t="s">
        <v>649</v>
      </c>
      <c r="K129" s="162">
        <f t="shared" si="55"/>
        <v>11.549999999999997</v>
      </c>
      <c r="L129" s="163">
        <f t="shared" si="56"/>
        <v>0.52499999999999991</v>
      </c>
      <c r="M129" s="158" t="s">
        <v>594</v>
      </c>
      <c r="N129" s="164">
        <v>42188</v>
      </c>
      <c r="O129" s="1"/>
      <c r="P129" s="1"/>
      <c r="Q129" s="245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5">
        <v>18</v>
      </c>
      <c r="B130" s="156">
        <v>41976</v>
      </c>
      <c r="C130" s="156"/>
      <c r="D130" s="157" t="s">
        <v>650</v>
      </c>
      <c r="E130" s="158" t="s">
        <v>603</v>
      </c>
      <c r="F130" s="159">
        <v>440</v>
      </c>
      <c r="G130" s="158" t="s">
        <v>624</v>
      </c>
      <c r="H130" s="158">
        <v>520</v>
      </c>
      <c r="I130" s="160">
        <v>520</v>
      </c>
      <c r="J130" s="161" t="s">
        <v>651</v>
      </c>
      <c r="K130" s="162">
        <f t="shared" si="55"/>
        <v>80</v>
      </c>
      <c r="L130" s="163">
        <f t="shared" si="56"/>
        <v>0.18181818181818182</v>
      </c>
      <c r="M130" s="158" t="s">
        <v>594</v>
      </c>
      <c r="N130" s="164">
        <v>42208</v>
      </c>
      <c r="O130" s="1"/>
      <c r="P130" s="1"/>
      <c r="Q130" s="245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5">
        <v>19</v>
      </c>
      <c r="B131" s="156">
        <v>41976</v>
      </c>
      <c r="C131" s="156"/>
      <c r="D131" s="157" t="s">
        <v>652</v>
      </c>
      <c r="E131" s="158" t="s">
        <v>603</v>
      </c>
      <c r="F131" s="159">
        <v>360</v>
      </c>
      <c r="G131" s="158" t="s">
        <v>624</v>
      </c>
      <c r="H131" s="158">
        <v>427</v>
      </c>
      <c r="I131" s="160">
        <v>425</v>
      </c>
      <c r="J131" s="161" t="s">
        <v>653</v>
      </c>
      <c r="K131" s="162">
        <f t="shared" si="55"/>
        <v>67</v>
      </c>
      <c r="L131" s="163">
        <f t="shared" si="56"/>
        <v>0.18611111111111112</v>
      </c>
      <c r="M131" s="158" t="s">
        <v>594</v>
      </c>
      <c r="N131" s="164">
        <v>42058</v>
      </c>
      <c r="O131" s="1"/>
      <c r="P131" s="1"/>
      <c r="Q131" s="245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5">
        <v>20</v>
      </c>
      <c r="B132" s="156">
        <v>42012</v>
      </c>
      <c r="C132" s="156"/>
      <c r="D132" s="157" t="s">
        <v>654</v>
      </c>
      <c r="E132" s="158" t="s">
        <v>603</v>
      </c>
      <c r="F132" s="159">
        <v>360</v>
      </c>
      <c r="G132" s="158" t="s">
        <v>624</v>
      </c>
      <c r="H132" s="158">
        <v>455</v>
      </c>
      <c r="I132" s="160">
        <v>420</v>
      </c>
      <c r="J132" s="161" t="s">
        <v>655</v>
      </c>
      <c r="K132" s="162">
        <f t="shared" si="55"/>
        <v>95</v>
      </c>
      <c r="L132" s="163">
        <f t="shared" si="56"/>
        <v>0.2638888888888889</v>
      </c>
      <c r="M132" s="158" t="s">
        <v>594</v>
      </c>
      <c r="N132" s="164">
        <v>42024</v>
      </c>
      <c r="O132" s="1"/>
      <c r="P132" s="1"/>
      <c r="Q132" s="245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5">
        <v>21</v>
      </c>
      <c r="B133" s="156">
        <v>42012</v>
      </c>
      <c r="C133" s="156"/>
      <c r="D133" s="157" t="s">
        <v>656</v>
      </c>
      <c r="E133" s="158" t="s">
        <v>603</v>
      </c>
      <c r="F133" s="159">
        <v>130</v>
      </c>
      <c r="G133" s="158"/>
      <c r="H133" s="158">
        <v>175.5</v>
      </c>
      <c r="I133" s="160">
        <v>165</v>
      </c>
      <c r="J133" s="161" t="s">
        <v>657</v>
      </c>
      <c r="K133" s="162">
        <f t="shared" si="55"/>
        <v>45.5</v>
      </c>
      <c r="L133" s="163">
        <f t="shared" si="56"/>
        <v>0.35</v>
      </c>
      <c r="M133" s="158" t="s">
        <v>594</v>
      </c>
      <c r="N133" s="164">
        <v>43088</v>
      </c>
      <c r="O133" s="1"/>
      <c r="P133" s="1"/>
      <c r="Q133" s="245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5">
        <v>22</v>
      </c>
      <c r="B134" s="156">
        <v>42040</v>
      </c>
      <c r="C134" s="156"/>
      <c r="D134" s="157" t="s">
        <v>403</v>
      </c>
      <c r="E134" s="158" t="s">
        <v>591</v>
      </c>
      <c r="F134" s="159">
        <v>98</v>
      </c>
      <c r="G134" s="158"/>
      <c r="H134" s="158">
        <v>120</v>
      </c>
      <c r="I134" s="160">
        <v>120</v>
      </c>
      <c r="J134" s="161" t="s">
        <v>625</v>
      </c>
      <c r="K134" s="162">
        <f t="shared" si="55"/>
        <v>22</v>
      </c>
      <c r="L134" s="163">
        <f t="shared" si="56"/>
        <v>0.22448979591836735</v>
      </c>
      <c r="M134" s="158" t="s">
        <v>594</v>
      </c>
      <c r="N134" s="164">
        <v>42753</v>
      </c>
      <c r="O134" s="1"/>
      <c r="P134" s="1"/>
      <c r="Q134" s="245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5">
        <v>23</v>
      </c>
      <c r="B135" s="156">
        <v>42040</v>
      </c>
      <c r="C135" s="156"/>
      <c r="D135" s="157" t="s">
        <v>658</v>
      </c>
      <c r="E135" s="158" t="s">
        <v>591</v>
      </c>
      <c r="F135" s="159">
        <v>196</v>
      </c>
      <c r="G135" s="158"/>
      <c r="H135" s="158">
        <v>262</v>
      </c>
      <c r="I135" s="160">
        <v>255</v>
      </c>
      <c r="J135" s="161" t="s">
        <v>625</v>
      </c>
      <c r="K135" s="162">
        <f t="shared" si="55"/>
        <v>66</v>
      </c>
      <c r="L135" s="163">
        <f t="shared" si="56"/>
        <v>0.33673469387755101</v>
      </c>
      <c r="M135" s="158" t="s">
        <v>594</v>
      </c>
      <c r="N135" s="164">
        <v>42599</v>
      </c>
      <c r="O135" s="1"/>
      <c r="P135" s="1"/>
      <c r="Q135" s="245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65">
        <v>24</v>
      </c>
      <c r="B136" s="166">
        <v>42067</v>
      </c>
      <c r="C136" s="166"/>
      <c r="D136" s="167" t="s">
        <v>402</v>
      </c>
      <c r="E136" s="168" t="s">
        <v>591</v>
      </c>
      <c r="F136" s="169">
        <v>235</v>
      </c>
      <c r="G136" s="169"/>
      <c r="H136" s="170">
        <v>77</v>
      </c>
      <c r="I136" s="170" t="s">
        <v>659</v>
      </c>
      <c r="J136" s="171" t="s">
        <v>660</v>
      </c>
      <c r="K136" s="172">
        <f t="shared" si="55"/>
        <v>-158</v>
      </c>
      <c r="L136" s="173">
        <f t="shared" si="56"/>
        <v>-0.67234042553191486</v>
      </c>
      <c r="M136" s="169" t="s">
        <v>604</v>
      </c>
      <c r="N136" s="166">
        <v>43522</v>
      </c>
      <c r="O136" s="1"/>
      <c r="P136" s="1"/>
      <c r="Q136" s="245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5">
        <v>25</v>
      </c>
      <c r="B137" s="156">
        <v>42067</v>
      </c>
      <c r="C137" s="156"/>
      <c r="D137" s="157" t="s">
        <v>661</v>
      </c>
      <c r="E137" s="158" t="s">
        <v>591</v>
      </c>
      <c r="F137" s="159">
        <v>185</v>
      </c>
      <c r="G137" s="158"/>
      <c r="H137" s="158">
        <v>224</v>
      </c>
      <c r="I137" s="160" t="s">
        <v>662</v>
      </c>
      <c r="J137" s="161" t="s">
        <v>625</v>
      </c>
      <c r="K137" s="162">
        <f t="shared" si="55"/>
        <v>39</v>
      </c>
      <c r="L137" s="163">
        <f t="shared" si="56"/>
        <v>0.21081081081081082</v>
      </c>
      <c r="M137" s="158" t="s">
        <v>594</v>
      </c>
      <c r="N137" s="164">
        <v>42647</v>
      </c>
      <c r="O137" s="1"/>
      <c r="P137" s="1"/>
      <c r="Q137" s="245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65">
        <v>26</v>
      </c>
      <c r="B138" s="166">
        <v>42090</v>
      </c>
      <c r="C138" s="166"/>
      <c r="D138" s="174" t="s">
        <v>663</v>
      </c>
      <c r="E138" s="169" t="s">
        <v>591</v>
      </c>
      <c r="F138" s="169">
        <v>49.5</v>
      </c>
      <c r="G138" s="170"/>
      <c r="H138" s="170">
        <v>15.85</v>
      </c>
      <c r="I138" s="170">
        <v>67</v>
      </c>
      <c r="J138" s="171" t="s">
        <v>664</v>
      </c>
      <c r="K138" s="170">
        <f t="shared" si="55"/>
        <v>-33.65</v>
      </c>
      <c r="L138" s="175">
        <f t="shared" si="56"/>
        <v>-0.67979797979797973</v>
      </c>
      <c r="M138" s="169" t="s">
        <v>604</v>
      </c>
      <c r="N138" s="176">
        <v>43627</v>
      </c>
      <c r="O138" s="1"/>
      <c r="P138" s="1"/>
      <c r="Q138" s="245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5">
        <v>27</v>
      </c>
      <c r="B139" s="156">
        <v>42093</v>
      </c>
      <c r="C139" s="156"/>
      <c r="D139" s="157" t="s">
        <v>665</v>
      </c>
      <c r="E139" s="158" t="s">
        <v>591</v>
      </c>
      <c r="F139" s="159">
        <v>183.5</v>
      </c>
      <c r="G139" s="158"/>
      <c r="H139" s="158">
        <v>219</v>
      </c>
      <c r="I139" s="160">
        <v>218</v>
      </c>
      <c r="J139" s="161" t="s">
        <v>666</v>
      </c>
      <c r="K139" s="162">
        <f t="shared" si="55"/>
        <v>35.5</v>
      </c>
      <c r="L139" s="163">
        <f t="shared" si="56"/>
        <v>0.19346049046321526</v>
      </c>
      <c r="M139" s="158" t="s">
        <v>594</v>
      </c>
      <c r="N139" s="164">
        <v>42103</v>
      </c>
      <c r="O139" s="1"/>
      <c r="P139" s="1"/>
      <c r="Q139" s="245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5">
        <v>28</v>
      </c>
      <c r="B140" s="156">
        <v>42114</v>
      </c>
      <c r="C140" s="156"/>
      <c r="D140" s="157" t="s">
        <v>667</v>
      </c>
      <c r="E140" s="158" t="s">
        <v>591</v>
      </c>
      <c r="F140" s="159">
        <f>(227+237)/2</f>
        <v>232</v>
      </c>
      <c r="G140" s="158"/>
      <c r="H140" s="158">
        <v>298</v>
      </c>
      <c r="I140" s="160">
        <v>298</v>
      </c>
      <c r="J140" s="161" t="s">
        <v>625</v>
      </c>
      <c r="K140" s="162">
        <f t="shared" si="55"/>
        <v>66</v>
      </c>
      <c r="L140" s="163">
        <f t="shared" si="56"/>
        <v>0.28448275862068967</v>
      </c>
      <c r="M140" s="158" t="s">
        <v>594</v>
      </c>
      <c r="N140" s="164">
        <v>42823</v>
      </c>
      <c r="O140" s="1"/>
      <c r="P140" s="1"/>
      <c r="Q140" s="245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5">
        <v>29</v>
      </c>
      <c r="B141" s="156">
        <v>42128</v>
      </c>
      <c r="C141" s="156"/>
      <c r="D141" s="157" t="s">
        <v>668</v>
      </c>
      <c r="E141" s="158" t="s">
        <v>603</v>
      </c>
      <c r="F141" s="159">
        <v>385</v>
      </c>
      <c r="G141" s="158"/>
      <c r="H141" s="158">
        <f>212.5+331</f>
        <v>543.5</v>
      </c>
      <c r="I141" s="160">
        <v>510</v>
      </c>
      <c r="J141" s="161" t="s">
        <v>669</v>
      </c>
      <c r="K141" s="162">
        <f t="shared" si="55"/>
        <v>158.5</v>
      </c>
      <c r="L141" s="163">
        <f t="shared" si="56"/>
        <v>0.41168831168831171</v>
      </c>
      <c r="M141" s="158" t="s">
        <v>594</v>
      </c>
      <c r="N141" s="164">
        <v>42235</v>
      </c>
      <c r="O141" s="1"/>
      <c r="P141" s="1"/>
      <c r="Q141" s="245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5">
        <v>30</v>
      </c>
      <c r="B142" s="156">
        <v>42128</v>
      </c>
      <c r="C142" s="156"/>
      <c r="D142" s="157" t="s">
        <v>670</v>
      </c>
      <c r="E142" s="158" t="s">
        <v>603</v>
      </c>
      <c r="F142" s="159">
        <v>115.5</v>
      </c>
      <c r="G142" s="158"/>
      <c r="H142" s="158">
        <v>146</v>
      </c>
      <c r="I142" s="160">
        <v>142</v>
      </c>
      <c r="J142" s="161" t="s">
        <v>671</v>
      </c>
      <c r="K142" s="162">
        <f t="shared" si="55"/>
        <v>30.5</v>
      </c>
      <c r="L142" s="163">
        <f t="shared" si="56"/>
        <v>0.26406926406926406</v>
      </c>
      <c r="M142" s="158" t="s">
        <v>594</v>
      </c>
      <c r="N142" s="164">
        <v>42202</v>
      </c>
      <c r="O142" s="1"/>
      <c r="P142" s="1"/>
      <c r="Q142" s="245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5">
        <v>31</v>
      </c>
      <c r="B143" s="156">
        <v>42151</v>
      </c>
      <c r="C143" s="156"/>
      <c r="D143" s="157" t="s">
        <v>540</v>
      </c>
      <c r="E143" s="158" t="s">
        <v>603</v>
      </c>
      <c r="F143" s="159">
        <v>237.5</v>
      </c>
      <c r="G143" s="158"/>
      <c r="H143" s="158">
        <v>279.5</v>
      </c>
      <c r="I143" s="160">
        <v>278</v>
      </c>
      <c r="J143" s="161" t="s">
        <v>625</v>
      </c>
      <c r="K143" s="162">
        <f t="shared" si="55"/>
        <v>42</v>
      </c>
      <c r="L143" s="163">
        <f t="shared" si="56"/>
        <v>0.17684210526315788</v>
      </c>
      <c r="M143" s="158" t="s">
        <v>594</v>
      </c>
      <c r="N143" s="164">
        <v>42222</v>
      </c>
      <c r="O143" s="1"/>
      <c r="P143" s="1"/>
      <c r="Q143" s="245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5">
        <v>32</v>
      </c>
      <c r="B144" s="156">
        <v>42174</v>
      </c>
      <c r="C144" s="156"/>
      <c r="D144" s="157" t="s">
        <v>643</v>
      </c>
      <c r="E144" s="158" t="s">
        <v>591</v>
      </c>
      <c r="F144" s="159">
        <v>340</v>
      </c>
      <c r="G144" s="158"/>
      <c r="H144" s="158">
        <v>448</v>
      </c>
      <c r="I144" s="160">
        <v>448</v>
      </c>
      <c r="J144" s="161" t="s">
        <v>625</v>
      </c>
      <c r="K144" s="162">
        <f t="shared" si="55"/>
        <v>108</v>
      </c>
      <c r="L144" s="163">
        <f t="shared" si="56"/>
        <v>0.31764705882352939</v>
      </c>
      <c r="M144" s="158" t="s">
        <v>594</v>
      </c>
      <c r="N144" s="164">
        <v>43018</v>
      </c>
      <c r="O144" s="1"/>
      <c r="P144" s="1"/>
      <c r="Q144" s="245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5">
        <v>33</v>
      </c>
      <c r="B145" s="156">
        <v>42191</v>
      </c>
      <c r="C145" s="156"/>
      <c r="D145" s="157" t="s">
        <v>672</v>
      </c>
      <c r="E145" s="158" t="s">
        <v>591</v>
      </c>
      <c r="F145" s="159">
        <v>390</v>
      </c>
      <c r="G145" s="158"/>
      <c r="H145" s="158">
        <v>460</v>
      </c>
      <c r="I145" s="160">
        <v>460</v>
      </c>
      <c r="J145" s="161" t="s">
        <v>625</v>
      </c>
      <c r="K145" s="162">
        <f t="shared" si="55"/>
        <v>70</v>
      </c>
      <c r="L145" s="163">
        <f t="shared" si="56"/>
        <v>0.17948717948717949</v>
      </c>
      <c r="M145" s="158" t="s">
        <v>594</v>
      </c>
      <c r="N145" s="164">
        <v>42478</v>
      </c>
      <c r="O145" s="1"/>
      <c r="P145" s="1"/>
      <c r="Q145" s="245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5">
        <v>34</v>
      </c>
      <c r="B146" s="166">
        <v>42195</v>
      </c>
      <c r="C146" s="166"/>
      <c r="D146" s="167" t="s">
        <v>673</v>
      </c>
      <c r="E146" s="168" t="s">
        <v>591</v>
      </c>
      <c r="F146" s="169">
        <v>122.5</v>
      </c>
      <c r="G146" s="169"/>
      <c r="H146" s="170">
        <v>61</v>
      </c>
      <c r="I146" s="170">
        <v>172</v>
      </c>
      <c r="J146" s="171" t="s">
        <v>674</v>
      </c>
      <c r="K146" s="172">
        <f t="shared" si="55"/>
        <v>-61.5</v>
      </c>
      <c r="L146" s="173">
        <f t="shared" si="56"/>
        <v>-0.50204081632653064</v>
      </c>
      <c r="M146" s="169" t="s">
        <v>604</v>
      </c>
      <c r="N146" s="166">
        <v>43333</v>
      </c>
      <c r="O146" s="1"/>
      <c r="P146" s="1"/>
      <c r="Q146" s="245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5">
        <v>35</v>
      </c>
      <c r="B147" s="156">
        <v>42219</v>
      </c>
      <c r="C147" s="156"/>
      <c r="D147" s="157" t="s">
        <v>675</v>
      </c>
      <c r="E147" s="158" t="s">
        <v>591</v>
      </c>
      <c r="F147" s="159">
        <v>297.5</v>
      </c>
      <c r="G147" s="158"/>
      <c r="H147" s="158">
        <v>350</v>
      </c>
      <c r="I147" s="160">
        <v>360</v>
      </c>
      <c r="J147" s="161" t="s">
        <v>676</v>
      </c>
      <c r="K147" s="162">
        <f t="shared" si="55"/>
        <v>52.5</v>
      </c>
      <c r="L147" s="163">
        <f t="shared" si="56"/>
        <v>0.17647058823529413</v>
      </c>
      <c r="M147" s="158" t="s">
        <v>594</v>
      </c>
      <c r="N147" s="164">
        <v>42232</v>
      </c>
      <c r="O147" s="1"/>
      <c r="P147" s="1"/>
      <c r="Q147" s="245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5">
        <v>36</v>
      </c>
      <c r="B148" s="156">
        <v>42219</v>
      </c>
      <c r="C148" s="156"/>
      <c r="D148" s="157" t="s">
        <v>677</v>
      </c>
      <c r="E148" s="158" t="s">
        <v>591</v>
      </c>
      <c r="F148" s="159">
        <v>115.5</v>
      </c>
      <c r="G148" s="158"/>
      <c r="H148" s="158">
        <v>149</v>
      </c>
      <c r="I148" s="160">
        <v>140</v>
      </c>
      <c r="J148" s="161" t="s">
        <v>678</v>
      </c>
      <c r="K148" s="162">
        <f t="shared" si="55"/>
        <v>33.5</v>
      </c>
      <c r="L148" s="163">
        <f t="shared" si="56"/>
        <v>0.29004329004329005</v>
      </c>
      <c r="M148" s="158" t="s">
        <v>594</v>
      </c>
      <c r="N148" s="164">
        <v>42740</v>
      </c>
      <c r="O148" s="1"/>
      <c r="P148" s="1"/>
      <c r="Q148" s="245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5">
        <v>37</v>
      </c>
      <c r="B149" s="156">
        <v>42251</v>
      </c>
      <c r="C149" s="156"/>
      <c r="D149" s="157" t="s">
        <v>540</v>
      </c>
      <c r="E149" s="158" t="s">
        <v>591</v>
      </c>
      <c r="F149" s="159">
        <v>226</v>
      </c>
      <c r="G149" s="158"/>
      <c r="H149" s="158">
        <v>292</v>
      </c>
      <c r="I149" s="160">
        <v>292</v>
      </c>
      <c r="J149" s="161" t="s">
        <v>679</v>
      </c>
      <c r="K149" s="162">
        <f t="shared" si="55"/>
        <v>66</v>
      </c>
      <c r="L149" s="163">
        <f t="shared" si="56"/>
        <v>0.29203539823008851</v>
      </c>
      <c r="M149" s="158" t="s">
        <v>594</v>
      </c>
      <c r="N149" s="164">
        <v>42286</v>
      </c>
      <c r="O149" s="1"/>
      <c r="P149" s="1"/>
      <c r="Q149" s="245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5">
        <v>38</v>
      </c>
      <c r="B150" s="156">
        <v>42254</v>
      </c>
      <c r="C150" s="156"/>
      <c r="D150" s="157" t="s">
        <v>667</v>
      </c>
      <c r="E150" s="158" t="s">
        <v>591</v>
      </c>
      <c r="F150" s="159">
        <v>232.5</v>
      </c>
      <c r="G150" s="158"/>
      <c r="H150" s="158">
        <v>312.5</v>
      </c>
      <c r="I150" s="160">
        <v>310</v>
      </c>
      <c r="J150" s="161" t="s">
        <v>625</v>
      </c>
      <c r="K150" s="162">
        <f t="shared" si="55"/>
        <v>80</v>
      </c>
      <c r="L150" s="163">
        <f t="shared" si="56"/>
        <v>0.34408602150537637</v>
      </c>
      <c r="M150" s="158" t="s">
        <v>594</v>
      </c>
      <c r="N150" s="164">
        <v>42823</v>
      </c>
      <c r="O150" s="1"/>
      <c r="P150" s="1"/>
      <c r="Q150" s="245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5">
        <v>39</v>
      </c>
      <c r="B151" s="156">
        <v>42268</v>
      </c>
      <c r="C151" s="156"/>
      <c r="D151" s="157" t="s">
        <v>680</v>
      </c>
      <c r="E151" s="158" t="s">
        <v>591</v>
      </c>
      <c r="F151" s="159">
        <v>196.5</v>
      </c>
      <c r="G151" s="158"/>
      <c r="H151" s="158">
        <v>238</v>
      </c>
      <c r="I151" s="160">
        <v>238</v>
      </c>
      <c r="J151" s="161" t="s">
        <v>679</v>
      </c>
      <c r="K151" s="162">
        <f t="shared" si="55"/>
        <v>41.5</v>
      </c>
      <c r="L151" s="163">
        <f t="shared" si="56"/>
        <v>0.21119592875318066</v>
      </c>
      <c r="M151" s="158" t="s">
        <v>594</v>
      </c>
      <c r="N151" s="164">
        <v>42291</v>
      </c>
      <c r="O151" s="1"/>
      <c r="P151" s="1"/>
      <c r="Q151" s="245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5">
        <v>40</v>
      </c>
      <c r="B152" s="156">
        <v>42271</v>
      </c>
      <c r="C152" s="156"/>
      <c r="D152" s="157" t="s">
        <v>623</v>
      </c>
      <c r="E152" s="158" t="s">
        <v>591</v>
      </c>
      <c r="F152" s="159">
        <v>65</v>
      </c>
      <c r="G152" s="158"/>
      <c r="H152" s="158">
        <v>82</v>
      </c>
      <c r="I152" s="160">
        <v>82</v>
      </c>
      <c r="J152" s="161" t="s">
        <v>679</v>
      </c>
      <c r="K152" s="162">
        <f t="shared" si="55"/>
        <v>17</v>
      </c>
      <c r="L152" s="163">
        <f t="shared" si="56"/>
        <v>0.26153846153846155</v>
      </c>
      <c r="M152" s="158" t="s">
        <v>594</v>
      </c>
      <c r="N152" s="164">
        <v>42578</v>
      </c>
      <c r="O152" s="1"/>
      <c r="P152" s="1"/>
      <c r="Q152" s="245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5">
        <v>41</v>
      </c>
      <c r="B153" s="156">
        <v>42291</v>
      </c>
      <c r="C153" s="156"/>
      <c r="D153" s="157" t="s">
        <v>681</v>
      </c>
      <c r="E153" s="158" t="s">
        <v>591</v>
      </c>
      <c r="F153" s="159">
        <v>144</v>
      </c>
      <c r="G153" s="158"/>
      <c r="H153" s="158">
        <v>182.5</v>
      </c>
      <c r="I153" s="160">
        <v>181</v>
      </c>
      <c r="J153" s="161" t="s">
        <v>679</v>
      </c>
      <c r="K153" s="162">
        <f t="shared" si="55"/>
        <v>38.5</v>
      </c>
      <c r="L153" s="163">
        <f t="shared" si="56"/>
        <v>0.2673611111111111</v>
      </c>
      <c r="M153" s="158" t="s">
        <v>594</v>
      </c>
      <c r="N153" s="164">
        <v>42817</v>
      </c>
      <c r="O153" s="1"/>
      <c r="P153" s="1"/>
      <c r="Q153" s="245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5">
        <v>42</v>
      </c>
      <c r="B154" s="156">
        <v>42291</v>
      </c>
      <c r="C154" s="156"/>
      <c r="D154" s="157" t="s">
        <v>682</v>
      </c>
      <c r="E154" s="158" t="s">
        <v>591</v>
      </c>
      <c r="F154" s="159">
        <v>264</v>
      </c>
      <c r="G154" s="158"/>
      <c r="H154" s="158">
        <v>311</v>
      </c>
      <c r="I154" s="160">
        <v>311</v>
      </c>
      <c r="J154" s="161" t="s">
        <v>679</v>
      </c>
      <c r="K154" s="162">
        <f t="shared" si="55"/>
        <v>47</v>
      </c>
      <c r="L154" s="163">
        <f t="shared" si="56"/>
        <v>0.17803030303030304</v>
      </c>
      <c r="M154" s="158" t="s">
        <v>594</v>
      </c>
      <c r="N154" s="164">
        <v>42604</v>
      </c>
      <c r="O154" s="1"/>
      <c r="P154" s="1"/>
      <c r="Q154" s="245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5">
        <v>43</v>
      </c>
      <c r="B155" s="156">
        <v>42318</v>
      </c>
      <c r="C155" s="156"/>
      <c r="D155" s="157" t="s">
        <v>683</v>
      </c>
      <c r="E155" s="158" t="s">
        <v>603</v>
      </c>
      <c r="F155" s="159">
        <v>549.5</v>
      </c>
      <c r="G155" s="158"/>
      <c r="H155" s="158">
        <v>630</v>
      </c>
      <c r="I155" s="160">
        <v>630</v>
      </c>
      <c r="J155" s="161" t="s">
        <v>679</v>
      </c>
      <c r="K155" s="162">
        <f t="shared" si="55"/>
        <v>80.5</v>
      </c>
      <c r="L155" s="163">
        <f t="shared" si="56"/>
        <v>0.1464968152866242</v>
      </c>
      <c r="M155" s="158" t="s">
        <v>594</v>
      </c>
      <c r="N155" s="164">
        <v>42419</v>
      </c>
      <c r="O155" s="1"/>
      <c r="P155" s="1"/>
      <c r="Q155" s="245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5">
        <v>44</v>
      </c>
      <c r="B156" s="156">
        <v>42342</v>
      </c>
      <c r="C156" s="156"/>
      <c r="D156" s="157" t="s">
        <v>684</v>
      </c>
      <c r="E156" s="158" t="s">
        <v>591</v>
      </c>
      <c r="F156" s="159">
        <v>1027.5</v>
      </c>
      <c r="G156" s="158"/>
      <c r="H156" s="158">
        <v>1315</v>
      </c>
      <c r="I156" s="160">
        <v>1250</v>
      </c>
      <c r="J156" s="161" t="s">
        <v>679</v>
      </c>
      <c r="K156" s="162">
        <f t="shared" si="55"/>
        <v>287.5</v>
      </c>
      <c r="L156" s="163">
        <f t="shared" si="56"/>
        <v>0.27980535279805352</v>
      </c>
      <c r="M156" s="158" t="s">
        <v>594</v>
      </c>
      <c r="N156" s="164">
        <v>43244</v>
      </c>
      <c r="O156" s="1"/>
      <c r="P156" s="1"/>
      <c r="Q156" s="245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5">
        <v>45</v>
      </c>
      <c r="B157" s="156">
        <v>42367</v>
      </c>
      <c r="C157" s="156"/>
      <c r="D157" s="157" t="s">
        <v>685</v>
      </c>
      <c r="E157" s="158" t="s">
        <v>591</v>
      </c>
      <c r="F157" s="159">
        <v>465</v>
      </c>
      <c r="G157" s="158"/>
      <c r="H157" s="158">
        <v>540</v>
      </c>
      <c r="I157" s="160">
        <v>540</v>
      </c>
      <c r="J157" s="161" t="s">
        <v>679</v>
      </c>
      <c r="K157" s="162">
        <f t="shared" si="55"/>
        <v>75</v>
      </c>
      <c r="L157" s="163">
        <f t="shared" si="56"/>
        <v>0.16129032258064516</v>
      </c>
      <c r="M157" s="158" t="s">
        <v>594</v>
      </c>
      <c r="N157" s="164">
        <v>42530</v>
      </c>
      <c r="O157" s="1"/>
      <c r="P157" s="1"/>
      <c r="Q157" s="245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5">
        <v>46</v>
      </c>
      <c r="B158" s="156">
        <v>42380</v>
      </c>
      <c r="C158" s="156"/>
      <c r="D158" s="157" t="s">
        <v>403</v>
      </c>
      <c r="E158" s="158" t="s">
        <v>603</v>
      </c>
      <c r="F158" s="159">
        <v>81</v>
      </c>
      <c r="G158" s="158"/>
      <c r="H158" s="158">
        <v>110</v>
      </c>
      <c r="I158" s="160">
        <v>110</v>
      </c>
      <c r="J158" s="161" t="s">
        <v>679</v>
      </c>
      <c r="K158" s="162">
        <f t="shared" si="55"/>
        <v>29</v>
      </c>
      <c r="L158" s="163">
        <f t="shared" si="56"/>
        <v>0.35802469135802467</v>
      </c>
      <c r="M158" s="158" t="s">
        <v>594</v>
      </c>
      <c r="N158" s="164">
        <v>42745</v>
      </c>
      <c r="O158" s="1"/>
      <c r="P158" s="1"/>
      <c r="Q158" s="245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5">
        <v>47</v>
      </c>
      <c r="B159" s="156">
        <v>42382</v>
      </c>
      <c r="C159" s="156"/>
      <c r="D159" s="157" t="s">
        <v>686</v>
      </c>
      <c r="E159" s="158" t="s">
        <v>603</v>
      </c>
      <c r="F159" s="159">
        <v>417.5</v>
      </c>
      <c r="G159" s="158"/>
      <c r="H159" s="158">
        <v>547</v>
      </c>
      <c r="I159" s="160">
        <v>535</v>
      </c>
      <c r="J159" s="161" t="s">
        <v>679</v>
      </c>
      <c r="K159" s="162">
        <f t="shared" si="55"/>
        <v>129.5</v>
      </c>
      <c r="L159" s="163">
        <f t="shared" si="56"/>
        <v>0.31017964071856285</v>
      </c>
      <c r="M159" s="158" t="s">
        <v>594</v>
      </c>
      <c r="N159" s="164">
        <v>42578</v>
      </c>
      <c r="O159" s="1"/>
      <c r="P159" s="1"/>
      <c r="Q159" s="245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5">
        <v>48</v>
      </c>
      <c r="B160" s="156">
        <v>42408</v>
      </c>
      <c r="C160" s="156"/>
      <c r="D160" s="157" t="s">
        <v>687</v>
      </c>
      <c r="E160" s="158" t="s">
        <v>591</v>
      </c>
      <c r="F160" s="159">
        <v>650</v>
      </c>
      <c r="G160" s="158"/>
      <c r="H160" s="158">
        <v>800</v>
      </c>
      <c r="I160" s="160">
        <v>800</v>
      </c>
      <c r="J160" s="161" t="s">
        <v>679</v>
      </c>
      <c r="K160" s="162">
        <f t="shared" si="55"/>
        <v>150</v>
      </c>
      <c r="L160" s="163">
        <f t="shared" si="56"/>
        <v>0.23076923076923078</v>
      </c>
      <c r="M160" s="158" t="s">
        <v>594</v>
      </c>
      <c r="N160" s="164">
        <v>43154</v>
      </c>
      <c r="O160" s="1"/>
      <c r="P160" s="1"/>
      <c r="Q160" s="245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5">
        <v>49</v>
      </c>
      <c r="B161" s="156">
        <v>42433</v>
      </c>
      <c r="C161" s="156"/>
      <c r="D161" s="157" t="s">
        <v>237</v>
      </c>
      <c r="E161" s="158" t="s">
        <v>591</v>
      </c>
      <c r="F161" s="159">
        <v>437.5</v>
      </c>
      <c r="G161" s="158"/>
      <c r="H161" s="158">
        <v>504.5</v>
      </c>
      <c r="I161" s="160">
        <v>522</v>
      </c>
      <c r="J161" s="161" t="s">
        <v>688</v>
      </c>
      <c r="K161" s="162">
        <f t="shared" si="55"/>
        <v>67</v>
      </c>
      <c r="L161" s="163">
        <f t="shared" si="56"/>
        <v>0.15314285714285714</v>
      </c>
      <c r="M161" s="158" t="s">
        <v>594</v>
      </c>
      <c r="N161" s="164">
        <v>42480</v>
      </c>
      <c r="O161" s="1"/>
      <c r="P161" s="1"/>
      <c r="Q161" s="245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5">
        <v>50</v>
      </c>
      <c r="B162" s="156">
        <v>42438</v>
      </c>
      <c r="C162" s="156"/>
      <c r="D162" s="157" t="s">
        <v>689</v>
      </c>
      <c r="E162" s="158" t="s">
        <v>591</v>
      </c>
      <c r="F162" s="159">
        <v>189.5</v>
      </c>
      <c r="G162" s="158"/>
      <c r="H162" s="158">
        <v>218</v>
      </c>
      <c r="I162" s="160">
        <v>218</v>
      </c>
      <c r="J162" s="161" t="s">
        <v>679</v>
      </c>
      <c r="K162" s="162">
        <f t="shared" si="55"/>
        <v>28.5</v>
      </c>
      <c r="L162" s="163">
        <f t="shared" si="56"/>
        <v>0.15039577836411611</v>
      </c>
      <c r="M162" s="158" t="s">
        <v>594</v>
      </c>
      <c r="N162" s="164">
        <v>43034</v>
      </c>
      <c r="O162" s="1"/>
      <c r="P162" s="1"/>
      <c r="Q162" s="245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5">
        <v>51</v>
      </c>
      <c r="B163" s="166">
        <v>42471</v>
      </c>
      <c r="C163" s="166"/>
      <c r="D163" s="174" t="s">
        <v>690</v>
      </c>
      <c r="E163" s="169" t="s">
        <v>591</v>
      </c>
      <c r="F163" s="169">
        <v>36.5</v>
      </c>
      <c r="G163" s="170"/>
      <c r="H163" s="170">
        <v>15.85</v>
      </c>
      <c r="I163" s="170">
        <v>60</v>
      </c>
      <c r="J163" s="171" t="s">
        <v>691</v>
      </c>
      <c r="K163" s="172">
        <f t="shared" si="55"/>
        <v>-20.65</v>
      </c>
      <c r="L163" s="173">
        <f t="shared" si="56"/>
        <v>-0.5657534246575342</v>
      </c>
      <c r="M163" s="169" t="s">
        <v>604</v>
      </c>
      <c r="N163" s="177">
        <v>43627</v>
      </c>
      <c r="O163" s="1"/>
      <c r="P163" s="1"/>
      <c r="Q163" s="245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5">
        <v>52</v>
      </c>
      <c r="B164" s="156">
        <v>42472</v>
      </c>
      <c r="C164" s="156"/>
      <c r="D164" s="157" t="s">
        <v>692</v>
      </c>
      <c r="E164" s="158" t="s">
        <v>591</v>
      </c>
      <c r="F164" s="159">
        <v>93</v>
      </c>
      <c r="G164" s="158"/>
      <c r="H164" s="158">
        <v>149</v>
      </c>
      <c r="I164" s="160">
        <v>140</v>
      </c>
      <c r="J164" s="161" t="s">
        <v>693</v>
      </c>
      <c r="K164" s="162">
        <f t="shared" si="55"/>
        <v>56</v>
      </c>
      <c r="L164" s="163">
        <f t="shared" si="56"/>
        <v>0.60215053763440862</v>
      </c>
      <c r="M164" s="158" t="s">
        <v>594</v>
      </c>
      <c r="N164" s="164">
        <v>42740</v>
      </c>
      <c r="O164" s="1"/>
      <c r="P164" s="1"/>
      <c r="Q164" s="245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5">
        <v>53</v>
      </c>
      <c r="B165" s="156">
        <v>42472</v>
      </c>
      <c r="C165" s="156"/>
      <c r="D165" s="157" t="s">
        <v>694</v>
      </c>
      <c r="E165" s="158" t="s">
        <v>591</v>
      </c>
      <c r="F165" s="159">
        <v>130</v>
      </c>
      <c r="G165" s="158"/>
      <c r="H165" s="158">
        <v>150</v>
      </c>
      <c r="I165" s="160" t="s">
        <v>695</v>
      </c>
      <c r="J165" s="161" t="s">
        <v>679</v>
      </c>
      <c r="K165" s="162">
        <f t="shared" si="55"/>
        <v>20</v>
      </c>
      <c r="L165" s="163">
        <f t="shared" si="56"/>
        <v>0.15384615384615385</v>
      </c>
      <c r="M165" s="158" t="s">
        <v>594</v>
      </c>
      <c r="N165" s="164">
        <v>42564</v>
      </c>
      <c r="O165" s="1"/>
      <c r="P165" s="1"/>
      <c r="Q165" s="245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5">
        <v>54</v>
      </c>
      <c r="B166" s="156">
        <v>42473</v>
      </c>
      <c r="C166" s="156"/>
      <c r="D166" s="157" t="s">
        <v>696</v>
      </c>
      <c r="E166" s="158" t="s">
        <v>591</v>
      </c>
      <c r="F166" s="159">
        <v>196</v>
      </c>
      <c r="G166" s="158"/>
      <c r="H166" s="158">
        <v>299</v>
      </c>
      <c r="I166" s="160">
        <v>299</v>
      </c>
      <c r="J166" s="161" t="s">
        <v>679</v>
      </c>
      <c r="K166" s="162">
        <v>103</v>
      </c>
      <c r="L166" s="163">
        <v>0.52551020408163296</v>
      </c>
      <c r="M166" s="158" t="s">
        <v>594</v>
      </c>
      <c r="N166" s="164">
        <v>42620</v>
      </c>
      <c r="O166" s="1"/>
      <c r="P166" s="1"/>
      <c r="Q166" s="245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5">
        <v>55</v>
      </c>
      <c r="B167" s="156">
        <v>42473</v>
      </c>
      <c r="C167" s="156"/>
      <c r="D167" s="157" t="s">
        <v>697</v>
      </c>
      <c r="E167" s="158" t="s">
        <v>591</v>
      </c>
      <c r="F167" s="159">
        <v>88</v>
      </c>
      <c r="G167" s="158"/>
      <c r="H167" s="158">
        <v>103</v>
      </c>
      <c r="I167" s="160">
        <v>103</v>
      </c>
      <c r="J167" s="161" t="s">
        <v>679</v>
      </c>
      <c r="K167" s="162">
        <v>15</v>
      </c>
      <c r="L167" s="163">
        <v>0.170454545454545</v>
      </c>
      <c r="M167" s="158" t="s">
        <v>594</v>
      </c>
      <c r="N167" s="164">
        <v>42530</v>
      </c>
      <c r="O167" s="1"/>
      <c r="P167" s="1"/>
      <c r="Q167" s="245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5">
        <v>56</v>
      </c>
      <c r="B168" s="156">
        <v>42492</v>
      </c>
      <c r="C168" s="156"/>
      <c r="D168" s="157" t="s">
        <v>698</v>
      </c>
      <c r="E168" s="158" t="s">
        <v>591</v>
      </c>
      <c r="F168" s="159">
        <v>127.5</v>
      </c>
      <c r="G168" s="158"/>
      <c r="H168" s="158">
        <v>148</v>
      </c>
      <c r="I168" s="160" t="s">
        <v>699</v>
      </c>
      <c r="J168" s="161" t="s">
        <v>679</v>
      </c>
      <c r="K168" s="162">
        <f t="shared" ref="K168:K172" si="57">H168-F168</f>
        <v>20.5</v>
      </c>
      <c r="L168" s="163">
        <f t="shared" ref="L168:L172" si="58">K168/F168</f>
        <v>0.16078431372549021</v>
      </c>
      <c r="M168" s="158" t="s">
        <v>594</v>
      </c>
      <c r="N168" s="164">
        <v>42564</v>
      </c>
      <c r="O168" s="1"/>
      <c r="P168" s="1"/>
      <c r="Q168" s="245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5">
        <v>57</v>
      </c>
      <c r="B169" s="156">
        <v>42493</v>
      </c>
      <c r="C169" s="156"/>
      <c r="D169" s="157" t="s">
        <v>700</v>
      </c>
      <c r="E169" s="158" t="s">
        <v>591</v>
      </c>
      <c r="F169" s="159">
        <v>675</v>
      </c>
      <c r="G169" s="158"/>
      <c r="H169" s="158">
        <v>815</v>
      </c>
      <c r="I169" s="160" t="s">
        <v>701</v>
      </c>
      <c r="J169" s="161" t="s">
        <v>679</v>
      </c>
      <c r="K169" s="162">
        <f t="shared" si="57"/>
        <v>140</v>
      </c>
      <c r="L169" s="163">
        <f t="shared" si="58"/>
        <v>0.2074074074074074</v>
      </c>
      <c r="M169" s="158" t="s">
        <v>594</v>
      </c>
      <c r="N169" s="164">
        <v>43154</v>
      </c>
      <c r="O169" s="1"/>
      <c r="P169" s="1"/>
      <c r="Q169" s="245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65">
        <v>58</v>
      </c>
      <c r="B170" s="166">
        <v>42522</v>
      </c>
      <c r="C170" s="166"/>
      <c r="D170" s="167" t="s">
        <v>702</v>
      </c>
      <c r="E170" s="168" t="s">
        <v>591</v>
      </c>
      <c r="F170" s="169">
        <v>500</v>
      </c>
      <c r="G170" s="169"/>
      <c r="H170" s="170">
        <v>232.5</v>
      </c>
      <c r="I170" s="170" t="s">
        <v>703</v>
      </c>
      <c r="J170" s="171" t="s">
        <v>704</v>
      </c>
      <c r="K170" s="172">
        <f t="shared" si="57"/>
        <v>-267.5</v>
      </c>
      <c r="L170" s="173">
        <f t="shared" si="58"/>
        <v>-0.53500000000000003</v>
      </c>
      <c r="M170" s="169" t="s">
        <v>604</v>
      </c>
      <c r="N170" s="166">
        <v>43735</v>
      </c>
      <c r="O170" s="1"/>
      <c r="P170" s="1"/>
      <c r="Q170" s="245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5">
        <v>59</v>
      </c>
      <c r="B171" s="156">
        <v>42527</v>
      </c>
      <c r="C171" s="156"/>
      <c r="D171" s="157" t="s">
        <v>542</v>
      </c>
      <c r="E171" s="158" t="s">
        <v>591</v>
      </c>
      <c r="F171" s="159">
        <v>110</v>
      </c>
      <c r="G171" s="158"/>
      <c r="H171" s="158">
        <v>126.5</v>
      </c>
      <c r="I171" s="160">
        <v>125</v>
      </c>
      <c r="J171" s="161" t="s">
        <v>631</v>
      </c>
      <c r="K171" s="162">
        <f t="shared" si="57"/>
        <v>16.5</v>
      </c>
      <c r="L171" s="163">
        <f t="shared" si="58"/>
        <v>0.15</v>
      </c>
      <c r="M171" s="158" t="s">
        <v>594</v>
      </c>
      <c r="N171" s="164">
        <v>42552</v>
      </c>
      <c r="O171" s="1"/>
      <c r="P171" s="1"/>
      <c r="Q171" s="245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5">
        <v>60</v>
      </c>
      <c r="B172" s="156">
        <v>42538</v>
      </c>
      <c r="C172" s="156"/>
      <c r="D172" s="157" t="s">
        <v>705</v>
      </c>
      <c r="E172" s="158" t="s">
        <v>591</v>
      </c>
      <c r="F172" s="159">
        <v>44</v>
      </c>
      <c r="G172" s="158"/>
      <c r="H172" s="158">
        <v>69.5</v>
      </c>
      <c r="I172" s="160">
        <v>69.5</v>
      </c>
      <c r="J172" s="161" t="s">
        <v>706</v>
      </c>
      <c r="K172" s="162">
        <f t="shared" si="57"/>
        <v>25.5</v>
      </c>
      <c r="L172" s="163">
        <f t="shared" si="58"/>
        <v>0.57954545454545459</v>
      </c>
      <c r="M172" s="158" t="s">
        <v>594</v>
      </c>
      <c r="N172" s="164">
        <v>42977</v>
      </c>
      <c r="O172" s="1"/>
      <c r="P172" s="1"/>
      <c r="Q172" s="245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5">
        <v>61</v>
      </c>
      <c r="B173" s="156">
        <v>42549</v>
      </c>
      <c r="C173" s="156"/>
      <c r="D173" s="157" t="s">
        <v>707</v>
      </c>
      <c r="E173" s="158" t="s">
        <v>591</v>
      </c>
      <c r="F173" s="159">
        <v>262.5</v>
      </c>
      <c r="G173" s="158"/>
      <c r="H173" s="158">
        <v>340</v>
      </c>
      <c r="I173" s="160">
        <v>333</v>
      </c>
      <c r="J173" s="161" t="s">
        <v>708</v>
      </c>
      <c r="K173" s="162">
        <v>77.5</v>
      </c>
      <c r="L173" s="163">
        <v>0.29523809523809502</v>
      </c>
      <c r="M173" s="158" t="s">
        <v>594</v>
      </c>
      <c r="N173" s="164">
        <v>43017</v>
      </c>
      <c r="O173" s="1"/>
      <c r="P173" s="1"/>
      <c r="Q173" s="245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5">
        <v>62</v>
      </c>
      <c r="B174" s="156">
        <v>42549</v>
      </c>
      <c r="C174" s="156"/>
      <c r="D174" s="157" t="s">
        <v>709</v>
      </c>
      <c r="E174" s="158" t="s">
        <v>591</v>
      </c>
      <c r="F174" s="159">
        <v>840</v>
      </c>
      <c r="G174" s="158"/>
      <c r="H174" s="158">
        <v>1230</v>
      </c>
      <c r="I174" s="160">
        <v>1230</v>
      </c>
      <c r="J174" s="161" t="s">
        <v>679</v>
      </c>
      <c r="K174" s="162">
        <v>390</v>
      </c>
      <c r="L174" s="163">
        <v>0.46428571428571402</v>
      </c>
      <c r="M174" s="158" t="s">
        <v>594</v>
      </c>
      <c r="N174" s="164">
        <v>42649</v>
      </c>
      <c r="O174" s="1"/>
      <c r="P174" s="1"/>
      <c r="Q174" s="245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78">
        <v>63</v>
      </c>
      <c r="B175" s="179">
        <v>42556</v>
      </c>
      <c r="C175" s="179"/>
      <c r="D175" s="180" t="s">
        <v>710</v>
      </c>
      <c r="E175" s="181" t="s">
        <v>591</v>
      </c>
      <c r="F175" s="181">
        <v>395</v>
      </c>
      <c r="G175" s="182"/>
      <c r="H175" s="182">
        <f>(468.5+342.5)/2</f>
        <v>405.5</v>
      </c>
      <c r="I175" s="182">
        <v>510</v>
      </c>
      <c r="J175" s="183" t="s">
        <v>711</v>
      </c>
      <c r="K175" s="184">
        <f t="shared" ref="K175:K181" si="59">H175-F175</f>
        <v>10.5</v>
      </c>
      <c r="L175" s="185">
        <f t="shared" ref="L175:L181" si="60">K175/F175</f>
        <v>2.6582278481012658E-2</v>
      </c>
      <c r="M175" s="181" t="s">
        <v>612</v>
      </c>
      <c r="N175" s="179">
        <v>43606</v>
      </c>
      <c r="O175" s="1"/>
      <c r="P175" s="1"/>
      <c r="Q175" s="245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65">
        <v>64</v>
      </c>
      <c r="B176" s="166">
        <v>42584</v>
      </c>
      <c r="C176" s="166"/>
      <c r="D176" s="167" t="s">
        <v>712</v>
      </c>
      <c r="E176" s="168" t="s">
        <v>603</v>
      </c>
      <c r="F176" s="169">
        <f>169.5-12.8</f>
        <v>156.69999999999999</v>
      </c>
      <c r="G176" s="169"/>
      <c r="H176" s="170">
        <v>77</v>
      </c>
      <c r="I176" s="170" t="s">
        <v>713</v>
      </c>
      <c r="J176" s="171" t="s">
        <v>714</v>
      </c>
      <c r="K176" s="172">
        <f t="shared" si="59"/>
        <v>-79.699999999999989</v>
      </c>
      <c r="L176" s="173">
        <f t="shared" si="60"/>
        <v>-0.50861518825781749</v>
      </c>
      <c r="M176" s="169" t="s">
        <v>604</v>
      </c>
      <c r="N176" s="166">
        <v>43522</v>
      </c>
      <c r="O176" s="1"/>
      <c r="P176" s="1"/>
      <c r="Q176" s="245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5">
        <v>65</v>
      </c>
      <c r="B177" s="166">
        <v>42586</v>
      </c>
      <c r="C177" s="166"/>
      <c r="D177" s="167" t="s">
        <v>715</v>
      </c>
      <c r="E177" s="168" t="s">
        <v>591</v>
      </c>
      <c r="F177" s="169">
        <v>400</v>
      </c>
      <c r="G177" s="169"/>
      <c r="H177" s="170">
        <v>305</v>
      </c>
      <c r="I177" s="170">
        <v>475</v>
      </c>
      <c r="J177" s="171" t="s">
        <v>716</v>
      </c>
      <c r="K177" s="172">
        <f t="shared" si="59"/>
        <v>-95</v>
      </c>
      <c r="L177" s="173">
        <f t="shared" si="60"/>
        <v>-0.23749999999999999</v>
      </c>
      <c r="M177" s="169" t="s">
        <v>604</v>
      </c>
      <c r="N177" s="166">
        <v>43606</v>
      </c>
      <c r="O177" s="1"/>
      <c r="P177" s="1"/>
      <c r="Q177" s="245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5">
        <v>66</v>
      </c>
      <c r="B178" s="156">
        <v>42593</v>
      </c>
      <c r="C178" s="156"/>
      <c r="D178" s="157" t="s">
        <v>717</v>
      </c>
      <c r="E178" s="158" t="s">
        <v>591</v>
      </c>
      <c r="F178" s="159">
        <v>86.5</v>
      </c>
      <c r="G178" s="158"/>
      <c r="H178" s="158">
        <v>130</v>
      </c>
      <c r="I178" s="160">
        <v>130</v>
      </c>
      <c r="J178" s="161" t="s">
        <v>718</v>
      </c>
      <c r="K178" s="162">
        <f t="shared" si="59"/>
        <v>43.5</v>
      </c>
      <c r="L178" s="163">
        <f t="shared" si="60"/>
        <v>0.50289017341040465</v>
      </c>
      <c r="M178" s="158" t="s">
        <v>594</v>
      </c>
      <c r="N178" s="164">
        <v>43091</v>
      </c>
      <c r="O178" s="1"/>
      <c r="P178" s="1"/>
      <c r="Q178" s="245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5">
        <v>67</v>
      </c>
      <c r="B179" s="166">
        <v>42600</v>
      </c>
      <c r="C179" s="166"/>
      <c r="D179" s="167" t="s">
        <v>122</v>
      </c>
      <c r="E179" s="168" t="s">
        <v>591</v>
      </c>
      <c r="F179" s="169">
        <v>133.5</v>
      </c>
      <c r="G179" s="169"/>
      <c r="H179" s="170">
        <v>126.5</v>
      </c>
      <c r="I179" s="170">
        <v>178</v>
      </c>
      <c r="J179" s="171" t="s">
        <v>719</v>
      </c>
      <c r="K179" s="172">
        <f t="shared" si="59"/>
        <v>-7</v>
      </c>
      <c r="L179" s="173">
        <f t="shared" si="60"/>
        <v>-5.2434456928838954E-2</v>
      </c>
      <c r="M179" s="169" t="s">
        <v>604</v>
      </c>
      <c r="N179" s="166">
        <v>42615</v>
      </c>
      <c r="O179" s="1"/>
      <c r="P179" s="1"/>
      <c r="Q179" s="245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5">
        <v>68</v>
      </c>
      <c r="B180" s="156">
        <v>42613</v>
      </c>
      <c r="C180" s="156"/>
      <c r="D180" s="157" t="s">
        <v>720</v>
      </c>
      <c r="E180" s="158" t="s">
        <v>591</v>
      </c>
      <c r="F180" s="159">
        <v>560</v>
      </c>
      <c r="G180" s="158"/>
      <c r="H180" s="158">
        <v>725</v>
      </c>
      <c r="I180" s="160">
        <v>725</v>
      </c>
      <c r="J180" s="161" t="s">
        <v>625</v>
      </c>
      <c r="K180" s="162">
        <f t="shared" si="59"/>
        <v>165</v>
      </c>
      <c r="L180" s="163">
        <f t="shared" si="60"/>
        <v>0.29464285714285715</v>
      </c>
      <c r="M180" s="158" t="s">
        <v>594</v>
      </c>
      <c r="N180" s="164">
        <v>42456</v>
      </c>
      <c r="O180" s="1"/>
      <c r="P180" s="1"/>
      <c r="Q180" s="245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5">
        <v>69</v>
      </c>
      <c r="B181" s="156">
        <v>42614</v>
      </c>
      <c r="C181" s="156"/>
      <c r="D181" s="157" t="s">
        <v>721</v>
      </c>
      <c r="E181" s="158" t="s">
        <v>591</v>
      </c>
      <c r="F181" s="159">
        <v>160.5</v>
      </c>
      <c r="G181" s="158"/>
      <c r="H181" s="158">
        <v>210</v>
      </c>
      <c r="I181" s="160">
        <v>210</v>
      </c>
      <c r="J181" s="161" t="s">
        <v>625</v>
      </c>
      <c r="K181" s="162">
        <f t="shared" si="59"/>
        <v>49.5</v>
      </c>
      <c r="L181" s="163">
        <f t="shared" si="60"/>
        <v>0.30841121495327101</v>
      </c>
      <c r="M181" s="158" t="s">
        <v>594</v>
      </c>
      <c r="N181" s="164">
        <v>42871</v>
      </c>
      <c r="O181" s="1"/>
      <c r="P181" s="1"/>
      <c r="Q181" s="245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5">
        <v>70</v>
      </c>
      <c r="B182" s="156">
        <v>42646</v>
      </c>
      <c r="C182" s="156"/>
      <c r="D182" s="157" t="s">
        <v>415</v>
      </c>
      <c r="E182" s="158" t="s">
        <v>591</v>
      </c>
      <c r="F182" s="159">
        <v>430</v>
      </c>
      <c r="G182" s="158"/>
      <c r="H182" s="158">
        <v>596</v>
      </c>
      <c r="I182" s="160">
        <v>575</v>
      </c>
      <c r="J182" s="161" t="s">
        <v>722</v>
      </c>
      <c r="K182" s="162">
        <v>166</v>
      </c>
      <c r="L182" s="163">
        <v>0.38604651162790699</v>
      </c>
      <c r="M182" s="158" t="s">
        <v>594</v>
      </c>
      <c r="N182" s="164">
        <v>42769</v>
      </c>
      <c r="O182" s="1"/>
      <c r="P182" s="1"/>
      <c r="Q182" s="245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5">
        <v>71</v>
      </c>
      <c r="B183" s="156">
        <v>42657</v>
      </c>
      <c r="C183" s="156"/>
      <c r="D183" s="157" t="s">
        <v>723</v>
      </c>
      <c r="E183" s="158" t="s">
        <v>591</v>
      </c>
      <c r="F183" s="159">
        <v>280</v>
      </c>
      <c r="G183" s="158"/>
      <c r="H183" s="158">
        <v>345</v>
      </c>
      <c r="I183" s="160">
        <v>345</v>
      </c>
      <c r="J183" s="161" t="s">
        <v>625</v>
      </c>
      <c r="K183" s="162">
        <f t="shared" ref="K183:K188" si="61">H183-F183</f>
        <v>65</v>
      </c>
      <c r="L183" s="163">
        <f t="shared" ref="L183:L184" si="62">K183/F183</f>
        <v>0.23214285714285715</v>
      </c>
      <c r="M183" s="158" t="s">
        <v>594</v>
      </c>
      <c r="N183" s="164">
        <v>42814</v>
      </c>
      <c r="O183" s="1"/>
      <c r="P183" s="1"/>
      <c r="Q183" s="245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5">
        <v>72</v>
      </c>
      <c r="B184" s="156">
        <v>42657</v>
      </c>
      <c r="C184" s="156"/>
      <c r="D184" s="157" t="s">
        <v>724</v>
      </c>
      <c r="E184" s="158" t="s">
        <v>591</v>
      </c>
      <c r="F184" s="159">
        <v>245</v>
      </c>
      <c r="G184" s="158"/>
      <c r="H184" s="158">
        <v>325.5</v>
      </c>
      <c r="I184" s="160">
        <v>330</v>
      </c>
      <c r="J184" s="161" t="s">
        <v>725</v>
      </c>
      <c r="K184" s="162">
        <f t="shared" si="61"/>
        <v>80.5</v>
      </c>
      <c r="L184" s="163">
        <f t="shared" si="62"/>
        <v>0.32857142857142857</v>
      </c>
      <c r="M184" s="158" t="s">
        <v>594</v>
      </c>
      <c r="N184" s="164">
        <v>42769</v>
      </c>
      <c r="O184" s="1"/>
      <c r="P184" s="1"/>
      <c r="Q184" s="245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5">
        <v>73</v>
      </c>
      <c r="B185" s="156">
        <v>42660</v>
      </c>
      <c r="C185" s="156"/>
      <c r="D185" s="157" t="s">
        <v>726</v>
      </c>
      <c r="E185" s="158" t="s">
        <v>591</v>
      </c>
      <c r="F185" s="159">
        <v>125</v>
      </c>
      <c r="G185" s="158"/>
      <c r="H185" s="158">
        <v>160</v>
      </c>
      <c r="I185" s="160">
        <v>160</v>
      </c>
      <c r="J185" s="161" t="s">
        <v>679</v>
      </c>
      <c r="K185" s="162">
        <f t="shared" si="61"/>
        <v>35</v>
      </c>
      <c r="L185" s="163">
        <v>0.28000000000000003</v>
      </c>
      <c r="M185" s="158" t="s">
        <v>594</v>
      </c>
      <c r="N185" s="164">
        <v>42803</v>
      </c>
      <c r="O185" s="1"/>
      <c r="P185" s="1"/>
      <c r="Q185" s="245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5">
        <v>74</v>
      </c>
      <c r="B186" s="156">
        <v>42660</v>
      </c>
      <c r="C186" s="156"/>
      <c r="D186" s="157" t="s">
        <v>727</v>
      </c>
      <c r="E186" s="158" t="s">
        <v>591</v>
      </c>
      <c r="F186" s="159">
        <v>114</v>
      </c>
      <c r="G186" s="158"/>
      <c r="H186" s="158">
        <v>145</v>
      </c>
      <c r="I186" s="160">
        <v>145</v>
      </c>
      <c r="J186" s="161" t="s">
        <v>679</v>
      </c>
      <c r="K186" s="162">
        <f t="shared" si="61"/>
        <v>31</v>
      </c>
      <c r="L186" s="163">
        <f t="shared" ref="L186:L188" si="63">K186/F186</f>
        <v>0.27192982456140352</v>
      </c>
      <c r="M186" s="158" t="s">
        <v>594</v>
      </c>
      <c r="N186" s="164">
        <v>42859</v>
      </c>
      <c r="O186" s="1"/>
      <c r="P186" s="1"/>
      <c r="Q186" s="245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5">
        <v>75</v>
      </c>
      <c r="B187" s="156">
        <v>42660</v>
      </c>
      <c r="C187" s="156"/>
      <c r="D187" s="157" t="s">
        <v>728</v>
      </c>
      <c r="E187" s="158" t="s">
        <v>591</v>
      </c>
      <c r="F187" s="159">
        <v>212</v>
      </c>
      <c r="G187" s="158"/>
      <c r="H187" s="158">
        <v>280</v>
      </c>
      <c r="I187" s="160">
        <v>276</v>
      </c>
      <c r="J187" s="161" t="s">
        <v>729</v>
      </c>
      <c r="K187" s="162">
        <f t="shared" si="61"/>
        <v>68</v>
      </c>
      <c r="L187" s="163">
        <f t="shared" si="63"/>
        <v>0.32075471698113206</v>
      </c>
      <c r="M187" s="158" t="s">
        <v>594</v>
      </c>
      <c r="N187" s="164">
        <v>42858</v>
      </c>
      <c r="O187" s="1"/>
      <c r="P187" s="1"/>
      <c r="Q187" s="245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5">
        <v>76</v>
      </c>
      <c r="B188" s="156">
        <v>42678</v>
      </c>
      <c r="C188" s="156"/>
      <c r="D188" s="157" t="s">
        <v>464</v>
      </c>
      <c r="E188" s="158" t="s">
        <v>591</v>
      </c>
      <c r="F188" s="159">
        <v>155</v>
      </c>
      <c r="G188" s="158"/>
      <c r="H188" s="158">
        <v>210</v>
      </c>
      <c r="I188" s="160">
        <v>210</v>
      </c>
      <c r="J188" s="161" t="s">
        <v>730</v>
      </c>
      <c r="K188" s="162">
        <f t="shared" si="61"/>
        <v>55</v>
      </c>
      <c r="L188" s="163">
        <f t="shared" si="63"/>
        <v>0.35483870967741937</v>
      </c>
      <c r="M188" s="158" t="s">
        <v>594</v>
      </c>
      <c r="N188" s="164">
        <v>42944</v>
      </c>
      <c r="O188" s="1"/>
      <c r="P188" s="1"/>
      <c r="Q188" s="245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65">
        <v>77</v>
      </c>
      <c r="B189" s="166">
        <v>42710</v>
      </c>
      <c r="C189" s="166"/>
      <c r="D189" s="167" t="s">
        <v>731</v>
      </c>
      <c r="E189" s="168" t="s">
        <v>591</v>
      </c>
      <c r="F189" s="169">
        <v>150.5</v>
      </c>
      <c r="G189" s="169"/>
      <c r="H189" s="170">
        <v>72.5</v>
      </c>
      <c r="I189" s="170">
        <v>174</v>
      </c>
      <c r="J189" s="171" t="s">
        <v>732</v>
      </c>
      <c r="K189" s="172">
        <v>-78</v>
      </c>
      <c r="L189" s="173">
        <v>-0.51827242524916906</v>
      </c>
      <c r="M189" s="169" t="s">
        <v>604</v>
      </c>
      <c r="N189" s="166">
        <v>43333</v>
      </c>
      <c r="O189" s="1"/>
      <c r="P189" s="1"/>
      <c r="Q189" s="245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5">
        <v>78</v>
      </c>
      <c r="B190" s="156">
        <v>42712</v>
      </c>
      <c r="C190" s="156"/>
      <c r="D190" s="157" t="s">
        <v>733</v>
      </c>
      <c r="E190" s="158" t="s">
        <v>591</v>
      </c>
      <c r="F190" s="159">
        <v>380</v>
      </c>
      <c r="G190" s="158"/>
      <c r="H190" s="158">
        <v>478</v>
      </c>
      <c r="I190" s="160">
        <v>468</v>
      </c>
      <c r="J190" s="161" t="s">
        <v>679</v>
      </c>
      <c r="K190" s="162">
        <f t="shared" ref="K190:K192" si="64">H190-F190</f>
        <v>98</v>
      </c>
      <c r="L190" s="163">
        <f t="shared" ref="L190:L192" si="65">K190/F190</f>
        <v>0.25789473684210529</v>
      </c>
      <c r="M190" s="158" t="s">
        <v>594</v>
      </c>
      <c r="N190" s="164">
        <v>43025</v>
      </c>
      <c r="O190" s="1"/>
      <c r="P190" s="1"/>
      <c r="Q190" s="245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5">
        <v>79</v>
      </c>
      <c r="B191" s="156">
        <v>42734</v>
      </c>
      <c r="C191" s="156"/>
      <c r="D191" s="157" t="s">
        <v>121</v>
      </c>
      <c r="E191" s="158" t="s">
        <v>591</v>
      </c>
      <c r="F191" s="159">
        <v>305</v>
      </c>
      <c r="G191" s="158"/>
      <c r="H191" s="158">
        <v>375</v>
      </c>
      <c r="I191" s="160">
        <v>375</v>
      </c>
      <c r="J191" s="161" t="s">
        <v>679</v>
      </c>
      <c r="K191" s="162">
        <f t="shared" si="64"/>
        <v>70</v>
      </c>
      <c r="L191" s="163">
        <f t="shared" si="65"/>
        <v>0.22950819672131148</v>
      </c>
      <c r="M191" s="158" t="s">
        <v>594</v>
      </c>
      <c r="N191" s="164">
        <v>42768</v>
      </c>
      <c r="O191" s="1"/>
      <c r="P191" s="1"/>
      <c r="Q191" s="245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5">
        <v>80</v>
      </c>
      <c r="B192" s="156">
        <v>42739</v>
      </c>
      <c r="C192" s="156"/>
      <c r="D192" s="157" t="s">
        <v>104</v>
      </c>
      <c r="E192" s="158" t="s">
        <v>591</v>
      </c>
      <c r="F192" s="159">
        <v>99.5</v>
      </c>
      <c r="G192" s="158"/>
      <c r="H192" s="158">
        <v>158</v>
      </c>
      <c r="I192" s="160">
        <v>158</v>
      </c>
      <c r="J192" s="161" t="s">
        <v>679</v>
      </c>
      <c r="K192" s="162">
        <f t="shared" si="64"/>
        <v>58.5</v>
      </c>
      <c r="L192" s="163">
        <f t="shared" si="65"/>
        <v>0.5879396984924623</v>
      </c>
      <c r="M192" s="158" t="s">
        <v>594</v>
      </c>
      <c r="N192" s="164">
        <v>42898</v>
      </c>
      <c r="O192" s="1"/>
      <c r="P192" s="1"/>
      <c r="Q192" s="245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5">
        <v>81</v>
      </c>
      <c r="B193" s="156">
        <v>42739</v>
      </c>
      <c r="C193" s="156"/>
      <c r="D193" s="157" t="s">
        <v>104</v>
      </c>
      <c r="E193" s="158" t="s">
        <v>591</v>
      </c>
      <c r="F193" s="159">
        <v>99.5</v>
      </c>
      <c r="G193" s="158"/>
      <c r="H193" s="158">
        <v>158</v>
      </c>
      <c r="I193" s="160">
        <v>158</v>
      </c>
      <c r="J193" s="161" t="s">
        <v>679</v>
      </c>
      <c r="K193" s="162">
        <v>58.5</v>
      </c>
      <c r="L193" s="163">
        <v>0.58793969849246197</v>
      </c>
      <c r="M193" s="158" t="s">
        <v>594</v>
      </c>
      <c r="N193" s="164">
        <v>42898</v>
      </c>
      <c r="O193" s="1"/>
      <c r="P193" s="1"/>
      <c r="Q193" s="245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5">
        <v>82</v>
      </c>
      <c r="B194" s="156">
        <v>42786</v>
      </c>
      <c r="C194" s="156"/>
      <c r="D194" s="157" t="s">
        <v>210</v>
      </c>
      <c r="E194" s="158" t="s">
        <v>591</v>
      </c>
      <c r="F194" s="159">
        <v>140.5</v>
      </c>
      <c r="G194" s="158"/>
      <c r="H194" s="158">
        <v>220</v>
      </c>
      <c r="I194" s="160">
        <v>220</v>
      </c>
      <c r="J194" s="161" t="s">
        <v>679</v>
      </c>
      <c r="K194" s="162">
        <f>H194-F194</f>
        <v>79.5</v>
      </c>
      <c r="L194" s="163">
        <f>K194/F194</f>
        <v>0.5658362989323843</v>
      </c>
      <c r="M194" s="158" t="s">
        <v>594</v>
      </c>
      <c r="N194" s="164">
        <v>42864</v>
      </c>
      <c r="O194" s="1"/>
      <c r="P194" s="1"/>
      <c r="Q194" s="245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5">
        <v>83</v>
      </c>
      <c r="B195" s="156">
        <v>42786</v>
      </c>
      <c r="C195" s="156"/>
      <c r="D195" s="157" t="s">
        <v>734</v>
      </c>
      <c r="E195" s="158" t="s">
        <v>591</v>
      </c>
      <c r="F195" s="159">
        <v>202.5</v>
      </c>
      <c r="G195" s="158"/>
      <c r="H195" s="158">
        <v>234</v>
      </c>
      <c r="I195" s="160">
        <v>234</v>
      </c>
      <c r="J195" s="161" t="s">
        <v>679</v>
      </c>
      <c r="K195" s="162">
        <v>31.5</v>
      </c>
      <c r="L195" s="163">
        <v>0.155555555555556</v>
      </c>
      <c r="M195" s="158" t="s">
        <v>594</v>
      </c>
      <c r="N195" s="164">
        <v>42836</v>
      </c>
      <c r="O195" s="1"/>
      <c r="P195" s="1"/>
      <c r="Q195" s="245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5">
        <v>84</v>
      </c>
      <c r="B196" s="156">
        <v>42818</v>
      </c>
      <c r="C196" s="156"/>
      <c r="D196" s="157" t="s">
        <v>735</v>
      </c>
      <c r="E196" s="158" t="s">
        <v>591</v>
      </c>
      <c r="F196" s="159">
        <v>300.5</v>
      </c>
      <c r="G196" s="158"/>
      <c r="H196" s="158">
        <v>417.5</v>
      </c>
      <c r="I196" s="160">
        <v>420</v>
      </c>
      <c r="J196" s="161" t="s">
        <v>736</v>
      </c>
      <c r="K196" s="162">
        <f>H196-F196</f>
        <v>117</v>
      </c>
      <c r="L196" s="163">
        <f>K196/F196</f>
        <v>0.38935108153078202</v>
      </c>
      <c r="M196" s="158" t="s">
        <v>594</v>
      </c>
      <c r="N196" s="164">
        <v>43070</v>
      </c>
      <c r="O196" s="1"/>
      <c r="P196" s="1"/>
      <c r="Q196" s="245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5">
        <v>85</v>
      </c>
      <c r="B197" s="156">
        <v>42818</v>
      </c>
      <c r="C197" s="156"/>
      <c r="D197" s="157" t="s">
        <v>709</v>
      </c>
      <c r="E197" s="158" t="s">
        <v>591</v>
      </c>
      <c r="F197" s="159">
        <v>850</v>
      </c>
      <c r="G197" s="158"/>
      <c r="H197" s="158">
        <v>1042.5</v>
      </c>
      <c r="I197" s="160">
        <v>1023</v>
      </c>
      <c r="J197" s="161" t="s">
        <v>737</v>
      </c>
      <c r="K197" s="162">
        <v>192.5</v>
      </c>
      <c r="L197" s="163">
        <v>0.22647058823529401</v>
      </c>
      <c r="M197" s="158" t="s">
        <v>594</v>
      </c>
      <c r="N197" s="164">
        <v>42830</v>
      </c>
      <c r="O197" s="1"/>
      <c r="P197" s="1"/>
      <c r="Q197" s="245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5">
        <v>86</v>
      </c>
      <c r="B198" s="156">
        <v>42830</v>
      </c>
      <c r="C198" s="156"/>
      <c r="D198" s="157" t="s">
        <v>495</v>
      </c>
      <c r="E198" s="158" t="s">
        <v>591</v>
      </c>
      <c r="F198" s="159">
        <v>785</v>
      </c>
      <c r="G198" s="158"/>
      <c r="H198" s="158">
        <v>930</v>
      </c>
      <c r="I198" s="160">
        <v>920</v>
      </c>
      <c r="J198" s="161" t="s">
        <v>738</v>
      </c>
      <c r="K198" s="162">
        <f>H198-F198</f>
        <v>145</v>
      </c>
      <c r="L198" s="163">
        <f>K198/F198</f>
        <v>0.18471337579617833</v>
      </c>
      <c r="M198" s="158" t="s">
        <v>594</v>
      </c>
      <c r="N198" s="164">
        <v>42976</v>
      </c>
      <c r="O198" s="1"/>
      <c r="P198" s="1"/>
      <c r="Q198" s="245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65">
        <v>87</v>
      </c>
      <c r="B199" s="166">
        <v>42831</v>
      </c>
      <c r="C199" s="166"/>
      <c r="D199" s="167" t="s">
        <v>739</v>
      </c>
      <c r="E199" s="168" t="s">
        <v>591</v>
      </c>
      <c r="F199" s="169">
        <v>40</v>
      </c>
      <c r="G199" s="169"/>
      <c r="H199" s="170">
        <v>13.1</v>
      </c>
      <c r="I199" s="170">
        <v>60</v>
      </c>
      <c r="J199" s="171" t="s">
        <v>740</v>
      </c>
      <c r="K199" s="172">
        <v>-26.9</v>
      </c>
      <c r="L199" s="173">
        <v>-0.67249999999999999</v>
      </c>
      <c r="M199" s="169" t="s">
        <v>604</v>
      </c>
      <c r="N199" s="166">
        <v>43138</v>
      </c>
      <c r="O199" s="1"/>
      <c r="P199" s="1"/>
      <c r="Q199" s="245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5">
        <v>88</v>
      </c>
      <c r="B200" s="156">
        <v>42837</v>
      </c>
      <c r="C200" s="156"/>
      <c r="D200" s="157" t="s">
        <v>102</v>
      </c>
      <c r="E200" s="158" t="s">
        <v>591</v>
      </c>
      <c r="F200" s="159">
        <v>289.5</v>
      </c>
      <c r="G200" s="158"/>
      <c r="H200" s="158">
        <v>354</v>
      </c>
      <c r="I200" s="160">
        <v>360</v>
      </c>
      <c r="J200" s="161" t="s">
        <v>741</v>
      </c>
      <c r="K200" s="162">
        <f t="shared" ref="K200:K208" si="66">H200-F200</f>
        <v>64.5</v>
      </c>
      <c r="L200" s="163">
        <f t="shared" ref="L200:L208" si="67">K200/F200</f>
        <v>0.22279792746113988</v>
      </c>
      <c r="M200" s="158" t="s">
        <v>594</v>
      </c>
      <c r="N200" s="164">
        <v>43040</v>
      </c>
      <c r="O200" s="1"/>
      <c r="P200" s="1"/>
      <c r="Q200" s="245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5">
        <v>89</v>
      </c>
      <c r="B201" s="156">
        <v>42845</v>
      </c>
      <c r="C201" s="156"/>
      <c r="D201" s="157" t="s">
        <v>435</v>
      </c>
      <c r="E201" s="158" t="s">
        <v>591</v>
      </c>
      <c r="F201" s="159">
        <v>700</v>
      </c>
      <c r="G201" s="158"/>
      <c r="H201" s="158">
        <v>840</v>
      </c>
      <c r="I201" s="160">
        <v>840</v>
      </c>
      <c r="J201" s="161" t="s">
        <v>742</v>
      </c>
      <c r="K201" s="162">
        <f t="shared" si="66"/>
        <v>140</v>
      </c>
      <c r="L201" s="163">
        <f t="shared" si="67"/>
        <v>0.2</v>
      </c>
      <c r="M201" s="158" t="s">
        <v>594</v>
      </c>
      <c r="N201" s="164">
        <v>42893</v>
      </c>
      <c r="O201" s="1"/>
      <c r="P201" s="1"/>
      <c r="Q201" s="245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5">
        <v>90</v>
      </c>
      <c r="B202" s="156">
        <v>42887</v>
      </c>
      <c r="C202" s="156"/>
      <c r="D202" s="157" t="s">
        <v>743</v>
      </c>
      <c r="E202" s="158" t="s">
        <v>591</v>
      </c>
      <c r="F202" s="159">
        <v>130</v>
      </c>
      <c r="G202" s="158"/>
      <c r="H202" s="158">
        <v>144.25</v>
      </c>
      <c r="I202" s="160">
        <v>170</v>
      </c>
      <c r="J202" s="161" t="s">
        <v>744</v>
      </c>
      <c r="K202" s="162">
        <f t="shared" si="66"/>
        <v>14.25</v>
      </c>
      <c r="L202" s="163">
        <f t="shared" si="67"/>
        <v>0.10961538461538461</v>
      </c>
      <c r="M202" s="158" t="s">
        <v>594</v>
      </c>
      <c r="N202" s="164">
        <v>43675</v>
      </c>
      <c r="O202" s="1"/>
      <c r="P202" s="1"/>
      <c r="Q202" s="245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5">
        <v>91</v>
      </c>
      <c r="B203" s="156">
        <v>42901</v>
      </c>
      <c r="C203" s="156"/>
      <c r="D203" s="157" t="s">
        <v>745</v>
      </c>
      <c r="E203" s="158" t="s">
        <v>591</v>
      </c>
      <c r="F203" s="159">
        <v>214.5</v>
      </c>
      <c r="G203" s="158"/>
      <c r="H203" s="158">
        <v>262</v>
      </c>
      <c r="I203" s="160">
        <v>262</v>
      </c>
      <c r="J203" s="161" t="s">
        <v>614</v>
      </c>
      <c r="K203" s="162">
        <f t="shared" si="66"/>
        <v>47.5</v>
      </c>
      <c r="L203" s="163">
        <f t="shared" si="67"/>
        <v>0.22144522144522144</v>
      </c>
      <c r="M203" s="158" t="s">
        <v>594</v>
      </c>
      <c r="N203" s="164">
        <v>42977</v>
      </c>
      <c r="O203" s="1"/>
      <c r="P203" s="1"/>
      <c r="Q203" s="245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6">
        <v>92</v>
      </c>
      <c r="B204" s="187">
        <v>42933</v>
      </c>
      <c r="C204" s="187"/>
      <c r="D204" s="188" t="s">
        <v>746</v>
      </c>
      <c r="E204" s="189" t="s">
        <v>591</v>
      </c>
      <c r="F204" s="190">
        <v>370</v>
      </c>
      <c r="G204" s="189"/>
      <c r="H204" s="189">
        <v>447.5</v>
      </c>
      <c r="I204" s="191">
        <v>450</v>
      </c>
      <c r="J204" s="192" t="s">
        <v>679</v>
      </c>
      <c r="K204" s="162">
        <f t="shared" si="66"/>
        <v>77.5</v>
      </c>
      <c r="L204" s="193">
        <f t="shared" si="67"/>
        <v>0.20945945945945946</v>
      </c>
      <c r="M204" s="189" t="s">
        <v>594</v>
      </c>
      <c r="N204" s="194">
        <v>43035</v>
      </c>
      <c r="O204" s="1"/>
      <c r="P204" s="1"/>
      <c r="Q204" s="245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6">
        <v>93</v>
      </c>
      <c r="B205" s="187">
        <v>42943</v>
      </c>
      <c r="C205" s="187"/>
      <c r="D205" s="188" t="s">
        <v>208</v>
      </c>
      <c r="E205" s="189" t="s">
        <v>591</v>
      </c>
      <c r="F205" s="190">
        <v>657.5</v>
      </c>
      <c r="G205" s="189"/>
      <c r="H205" s="189">
        <v>825</v>
      </c>
      <c r="I205" s="191">
        <v>820</v>
      </c>
      <c r="J205" s="192" t="s">
        <v>679</v>
      </c>
      <c r="K205" s="162">
        <f t="shared" si="66"/>
        <v>167.5</v>
      </c>
      <c r="L205" s="193">
        <f t="shared" si="67"/>
        <v>0.25475285171102663</v>
      </c>
      <c r="M205" s="189" t="s">
        <v>594</v>
      </c>
      <c r="N205" s="194">
        <v>43090</v>
      </c>
      <c r="O205" s="1"/>
      <c r="P205" s="1"/>
      <c r="Q205" s="245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5">
        <v>94</v>
      </c>
      <c r="B206" s="156">
        <v>42964</v>
      </c>
      <c r="C206" s="156"/>
      <c r="D206" s="157" t="s">
        <v>383</v>
      </c>
      <c r="E206" s="158" t="s">
        <v>591</v>
      </c>
      <c r="F206" s="159">
        <v>605</v>
      </c>
      <c r="G206" s="158"/>
      <c r="H206" s="158">
        <v>750</v>
      </c>
      <c r="I206" s="160">
        <v>750</v>
      </c>
      <c r="J206" s="161" t="s">
        <v>738</v>
      </c>
      <c r="K206" s="162">
        <f t="shared" si="66"/>
        <v>145</v>
      </c>
      <c r="L206" s="163">
        <f t="shared" si="67"/>
        <v>0.23966942148760331</v>
      </c>
      <c r="M206" s="158" t="s">
        <v>594</v>
      </c>
      <c r="N206" s="164">
        <v>43027</v>
      </c>
      <c r="O206" s="1"/>
      <c r="P206" s="1"/>
      <c r="Q206" s="245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5">
        <v>95</v>
      </c>
      <c r="B207" s="166">
        <v>42979</v>
      </c>
      <c r="C207" s="166"/>
      <c r="D207" s="174" t="s">
        <v>747</v>
      </c>
      <c r="E207" s="169" t="s">
        <v>591</v>
      </c>
      <c r="F207" s="169">
        <v>255</v>
      </c>
      <c r="G207" s="170"/>
      <c r="H207" s="170">
        <v>217.25</v>
      </c>
      <c r="I207" s="170">
        <v>320</v>
      </c>
      <c r="J207" s="171" t="s">
        <v>748</v>
      </c>
      <c r="K207" s="172">
        <f t="shared" si="66"/>
        <v>-37.75</v>
      </c>
      <c r="L207" s="175">
        <f t="shared" si="67"/>
        <v>-0.14803921568627451</v>
      </c>
      <c r="M207" s="169" t="s">
        <v>604</v>
      </c>
      <c r="N207" s="166">
        <v>43661</v>
      </c>
      <c r="O207" s="1"/>
      <c r="P207" s="1"/>
      <c r="Q207" s="245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5">
        <v>96</v>
      </c>
      <c r="B208" s="156">
        <v>42997</v>
      </c>
      <c r="C208" s="156"/>
      <c r="D208" s="157" t="s">
        <v>749</v>
      </c>
      <c r="E208" s="158" t="s">
        <v>591</v>
      </c>
      <c r="F208" s="159">
        <v>215</v>
      </c>
      <c r="G208" s="158"/>
      <c r="H208" s="158">
        <v>258</v>
      </c>
      <c r="I208" s="160">
        <v>258</v>
      </c>
      <c r="J208" s="161" t="s">
        <v>679</v>
      </c>
      <c r="K208" s="162">
        <f t="shared" si="66"/>
        <v>43</v>
      </c>
      <c r="L208" s="163">
        <f t="shared" si="67"/>
        <v>0.2</v>
      </c>
      <c r="M208" s="158" t="s">
        <v>594</v>
      </c>
      <c r="N208" s="164">
        <v>43040</v>
      </c>
      <c r="O208" s="1"/>
      <c r="P208" s="1"/>
      <c r="Q208" s="245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5">
        <v>97</v>
      </c>
      <c r="B209" s="156">
        <v>42997</v>
      </c>
      <c r="C209" s="156"/>
      <c r="D209" s="157" t="s">
        <v>749</v>
      </c>
      <c r="E209" s="158" t="s">
        <v>591</v>
      </c>
      <c r="F209" s="159">
        <v>215</v>
      </c>
      <c r="G209" s="158"/>
      <c r="H209" s="158">
        <v>258</v>
      </c>
      <c r="I209" s="160">
        <v>258</v>
      </c>
      <c r="J209" s="192" t="s">
        <v>679</v>
      </c>
      <c r="K209" s="162">
        <v>43</v>
      </c>
      <c r="L209" s="163">
        <v>0.2</v>
      </c>
      <c r="M209" s="158" t="s">
        <v>594</v>
      </c>
      <c r="N209" s="164">
        <v>43040</v>
      </c>
      <c r="O209" s="1"/>
      <c r="P209" s="1"/>
      <c r="Q209" s="245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6">
        <v>98</v>
      </c>
      <c r="B210" s="187">
        <v>42998</v>
      </c>
      <c r="C210" s="187"/>
      <c r="D210" s="188" t="s">
        <v>750</v>
      </c>
      <c r="E210" s="189" t="s">
        <v>591</v>
      </c>
      <c r="F210" s="159">
        <v>75</v>
      </c>
      <c r="G210" s="189"/>
      <c r="H210" s="189">
        <v>90</v>
      </c>
      <c r="I210" s="191">
        <v>90</v>
      </c>
      <c r="J210" s="161" t="s">
        <v>751</v>
      </c>
      <c r="K210" s="162">
        <f t="shared" ref="K210:K215" si="68">H210-F210</f>
        <v>15</v>
      </c>
      <c r="L210" s="163">
        <f t="shared" ref="L210:L215" si="69">K210/F210</f>
        <v>0.2</v>
      </c>
      <c r="M210" s="158" t="s">
        <v>594</v>
      </c>
      <c r="N210" s="164">
        <v>43019</v>
      </c>
      <c r="O210" s="1"/>
      <c r="P210" s="1"/>
      <c r="Q210" s="245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6">
        <v>99</v>
      </c>
      <c r="B211" s="187">
        <v>43011</v>
      </c>
      <c r="C211" s="187"/>
      <c r="D211" s="188" t="s">
        <v>752</v>
      </c>
      <c r="E211" s="189" t="s">
        <v>591</v>
      </c>
      <c r="F211" s="190">
        <v>315</v>
      </c>
      <c r="G211" s="189"/>
      <c r="H211" s="189">
        <v>392</v>
      </c>
      <c r="I211" s="191">
        <v>384</v>
      </c>
      <c r="J211" s="192" t="s">
        <v>753</v>
      </c>
      <c r="K211" s="162">
        <f t="shared" si="68"/>
        <v>77</v>
      </c>
      <c r="L211" s="193">
        <f t="shared" si="69"/>
        <v>0.24444444444444444</v>
      </c>
      <c r="M211" s="189" t="s">
        <v>594</v>
      </c>
      <c r="N211" s="194">
        <v>43017</v>
      </c>
      <c r="O211" s="1"/>
      <c r="P211" s="1"/>
      <c r="Q211" s="245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6">
        <v>100</v>
      </c>
      <c r="B212" s="187">
        <v>43013</v>
      </c>
      <c r="C212" s="187"/>
      <c r="D212" s="188" t="s">
        <v>468</v>
      </c>
      <c r="E212" s="189" t="s">
        <v>591</v>
      </c>
      <c r="F212" s="190">
        <v>145</v>
      </c>
      <c r="G212" s="189"/>
      <c r="H212" s="189">
        <v>179</v>
      </c>
      <c r="I212" s="191">
        <v>180</v>
      </c>
      <c r="J212" s="192" t="s">
        <v>754</v>
      </c>
      <c r="K212" s="162">
        <f t="shared" si="68"/>
        <v>34</v>
      </c>
      <c r="L212" s="193">
        <f t="shared" si="69"/>
        <v>0.23448275862068965</v>
      </c>
      <c r="M212" s="189" t="s">
        <v>594</v>
      </c>
      <c r="N212" s="194">
        <v>43025</v>
      </c>
      <c r="O212" s="1"/>
      <c r="P212" s="1"/>
      <c r="Q212" s="245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6">
        <v>101</v>
      </c>
      <c r="B213" s="187">
        <v>43014</v>
      </c>
      <c r="C213" s="187"/>
      <c r="D213" s="188" t="s">
        <v>358</v>
      </c>
      <c r="E213" s="189" t="s">
        <v>591</v>
      </c>
      <c r="F213" s="190">
        <v>256</v>
      </c>
      <c r="G213" s="189"/>
      <c r="H213" s="189">
        <v>323</v>
      </c>
      <c r="I213" s="191">
        <v>320</v>
      </c>
      <c r="J213" s="192" t="s">
        <v>679</v>
      </c>
      <c r="K213" s="162">
        <f t="shared" si="68"/>
        <v>67</v>
      </c>
      <c r="L213" s="193">
        <f t="shared" si="69"/>
        <v>0.26171875</v>
      </c>
      <c r="M213" s="189" t="s">
        <v>594</v>
      </c>
      <c r="N213" s="194">
        <v>43067</v>
      </c>
      <c r="O213" s="1"/>
      <c r="P213" s="1"/>
      <c r="Q213" s="245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6">
        <v>102</v>
      </c>
      <c r="B214" s="187">
        <v>43017</v>
      </c>
      <c r="C214" s="187"/>
      <c r="D214" s="188" t="s">
        <v>372</v>
      </c>
      <c r="E214" s="189" t="s">
        <v>591</v>
      </c>
      <c r="F214" s="190">
        <v>137.5</v>
      </c>
      <c r="G214" s="189"/>
      <c r="H214" s="189">
        <v>184</v>
      </c>
      <c r="I214" s="191">
        <v>183</v>
      </c>
      <c r="J214" s="192" t="s">
        <v>755</v>
      </c>
      <c r="K214" s="162">
        <f t="shared" si="68"/>
        <v>46.5</v>
      </c>
      <c r="L214" s="193">
        <f t="shared" si="69"/>
        <v>0.33818181818181819</v>
      </c>
      <c r="M214" s="189" t="s">
        <v>594</v>
      </c>
      <c r="N214" s="194">
        <v>43108</v>
      </c>
      <c r="O214" s="1"/>
      <c r="P214" s="1"/>
      <c r="Q214" s="245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6">
        <v>103</v>
      </c>
      <c r="B215" s="187">
        <v>43018</v>
      </c>
      <c r="C215" s="187"/>
      <c r="D215" s="188" t="s">
        <v>756</v>
      </c>
      <c r="E215" s="189" t="s">
        <v>591</v>
      </c>
      <c r="F215" s="190">
        <v>125.5</v>
      </c>
      <c r="G215" s="189"/>
      <c r="H215" s="189">
        <v>158</v>
      </c>
      <c r="I215" s="191">
        <v>155</v>
      </c>
      <c r="J215" s="192" t="s">
        <v>757</v>
      </c>
      <c r="K215" s="162">
        <f t="shared" si="68"/>
        <v>32.5</v>
      </c>
      <c r="L215" s="193">
        <f t="shared" si="69"/>
        <v>0.25896414342629481</v>
      </c>
      <c r="M215" s="189" t="s">
        <v>594</v>
      </c>
      <c r="N215" s="194">
        <v>43067</v>
      </c>
      <c r="O215" s="1"/>
      <c r="P215" s="1"/>
      <c r="Q215" s="245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6">
        <v>104</v>
      </c>
      <c r="B216" s="187">
        <v>43018</v>
      </c>
      <c r="C216" s="187"/>
      <c r="D216" s="188" t="s">
        <v>758</v>
      </c>
      <c r="E216" s="189" t="s">
        <v>591</v>
      </c>
      <c r="F216" s="190">
        <v>895</v>
      </c>
      <c r="G216" s="189"/>
      <c r="H216" s="189">
        <v>1122.5</v>
      </c>
      <c r="I216" s="191">
        <v>1078</v>
      </c>
      <c r="J216" s="192" t="s">
        <v>759</v>
      </c>
      <c r="K216" s="162">
        <v>227.5</v>
      </c>
      <c r="L216" s="193">
        <v>0.25418994413407803</v>
      </c>
      <c r="M216" s="189" t="s">
        <v>594</v>
      </c>
      <c r="N216" s="194">
        <v>43117</v>
      </c>
      <c r="O216" s="1"/>
      <c r="P216" s="1"/>
      <c r="Q216" s="245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6">
        <v>105</v>
      </c>
      <c r="B217" s="187">
        <v>43020</v>
      </c>
      <c r="C217" s="187"/>
      <c r="D217" s="188" t="s">
        <v>367</v>
      </c>
      <c r="E217" s="189" t="s">
        <v>591</v>
      </c>
      <c r="F217" s="190">
        <v>525</v>
      </c>
      <c r="G217" s="189"/>
      <c r="H217" s="189">
        <v>629</v>
      </c>
      <c r="I217" s="191">
        <v>629</v>
      </c>
      <c r="J217" s="192" t="s">
        <v>679</v>
      </c>
      <c r="K217" s="162">
        <v>104</v>
      </c>
      <c r="L217" s="193">
        <v>0.19809523809523799</v>
      </c>
      <c r="M217" s="189" t="s">
        <v>594</v>
      </c>
      <c r="N217" s="194">
        <v>43119</v>
      </c>
      <c r="O217" s="1"/>
      <c r="P217" s="1"/>
      <c r="Q217" s="245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6">
        <v>106</v>
      </c>
      <c r="B218" s="187">
        <v>43046</v>
      </c>
      <c r="C218" s="187"/>
      <c r="D218" s="188" t="s">
        <v>408</v>
      </c>
      <c r="E218" s="189" t="s">
        <v>591</v>
      </c>
      <c r="F218" s="190">
        <v>740</v>
      </c>
      <c r="G218" s="189"/>
      <c r="H218" s="189">
        <v>892.5</v>
      </c>
      <c r="I218" s="191">
        <v>900</v>
      </c>
      <c r="J218" s="192" t="s">
        <v>760</v>
      </c>
      <c r="K218" s="162">
        <f t="shared" ref="K218:K220" si="70">H218-F218</f>
        <v>152.5</v>
      </c>
      <c r="L218" s="193">
        <f t="shared" ref="L218:L220" si="71">K218/F218</f>
        <v>0.20608108108108109</v>
      </c>
      <c r="M218" s="189" t="s">
        <v>594</v>
      </c>
      <c r="N218" s="194">
        <v>43052</v>
      </c>
      <c r="O218" s="1"/>
      <c r="P218" s="1"/>
      <c r="Q218" s="245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5">
        <v>107</v>
      </c>
      <c r="B219" s="156">
        <v>43073</v>
      </c>
      <c r="C219" s="156"/>
      <c r="D219" s="157" t="s">
        <v>761</v>
      </c>
      <c r="E219" s="158" t="s">
        <v>591</v>
      </c>
      <c r="F219" s="159">
        <v>118.5</v>
      </c>
      <c r="G219" s="158"/>
      <c r="H219" s="158">
        <v>143.5</v>
      </c>
      <c r="I219" s="160">
        <v>145</v>
      </c>
      <c r="J219" s="161" t="s">
        <v>762</v>
      </c>
      <c r="K219" s="162">
        <f t="shared" si="70"/>
        <v>25</v>
      </c>
      <c r="L219" s="163">
        <f t="shared" si="71"/>
        <v>0.2109704641350211</v>
      </c>
      <c r="M219" s="158" t="s">
        <v>594</v>
      </c>
      <c r="N219" s="164">
        <v>43097</v>
      </c>
      <c r="O219" s="1"/>
      <c r="P219" s="1"/>
      <c r="Q219" s="245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5">
        <v>108</v>
      </c>
      <c r="B220" s="166">
        <v>43090</v>
      </c>
      <c r="C220" s="166"/>
      <c r="D220" s="167" t="s">
        <v>440</v>
      </c>
      <c r="E220" s="168" t="s">
        <v>591</v>
      </c>
      <c r="F220" s="169">
        <v>715</v>
      </c>
      <c r="G220" s="169"/>
      <c r="H220" s="170">
        <v>500</v>
      </c>
      <c r="I220" s="170">
        <v>872</v>
      </c>
      <c r="J220" s="171" t="s">
        <v>763</v>
      </c>
      <c r="K220" s="172">
        <f t="shared" si="70"/>
        <v>-215</v>
      </c>
      <c r="L220" s="173">
        <f t="shared" si="71"/>
        <v>-0.30069930069930068</v>
      </c>
      <c r="M220" s="169" t="s">
        <v>604</v>
      </c>
      <c r="N220" s="166">
        <v>43670</v>
      </c>
      <c r="O220" s="1"/>
      <c r="P220" s="1"/>
      <c r="Q220" s="245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5">
        <v>109</v>
      </c>
      <c r="B221" s="156">
        <v>43098</v>
      </c>
      <c r="C221" s="156"/>
      <c r="D221" s="157" t="s">
        <v>752</v>
      </c>
      <c r="E221" s="158" t="s">
        <v>591</v>
      </c>
      <c r="F221" s="159">
        <v>435</v>
      </c>
      <c r="G221" s="158"/>
      <c r="H221" s="158">
        <v>542.5</v>
      </c>
      <c r="I221" s="160">
        <v>539</v>
      </c>
      <c r="J221" s="161" t="s">
        <v>679</v>
      </c>
      <c r="K221" s="162">
        <v>107.5</v>
      </c>
      <c r="L221" s="163">
        <v>0.247126436781609</v>
      </c>
      <c r="M221" s="158" t="s">
        <v>594</v>
      </c>
      <c r="N221" s="164">
        <v>43206</v>
      </c>
      <c r="O221" s="1"/>
      <c r="P221" s="1"/>
      <c r="Q221" s="245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5">
        <v>110</v>
      </c>
      <c r="B222" s="156">
        <v>43098</v>
      </c>
      <c r="C222" s="156"/>
      <c r="D222" s="157" t="s">
        <v>560</v>
      </c>
      <c r="E222" s="158" t="s">
        <v>591</v>
      </c>
      <c r="F222" s="159">
        <v>885</v>
      </c>
      <c r="G222" s="158"/>
      <c r="H222" s="158">
        <v>1090</v>
      </c>
      <c r="I222" s="160">
        <v>1084</v>
      </c>
      <c r="J222" s="161" t="s">
        <v>679</v>
      </c>
      <c r="K222" s="162">
        <v>205</v>
      </c>
      <c r="L222" s="163">
        <v>0.23163841807909599</v>
      </c>
      <c r="M222" s="158" t="s">
        <v>594</v>
      </c>
      <c r="N222" s="164">
        <v>43213</v>
      </c>
      <c r="O222" s="1"/>
      <c r="P222" s="1"/>
      <c r="Q222" s="245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95">
        <v>111</v>
      </c>
      <c r="B223" s="196">
        <v>43192</v>
      </c>
      <c r="C223" s="196"/>
      <c r="D223" s="174" t="s">
        <v>764</v>
      </c>
      <c r="E223" s="169" t="s">
        <v>591</v>
      </c>
      <c r="F223" s="197">
        <v>478.5</v>
      </c>
      <c r="G223" s="169"/>
      <c r="H223" s="169">
        <v>442</v>
      </c>
      <c r="I223" s="170">
        <v>613</v>
      </c>
      <c r="J223" s="171" t="s">
        <v>765</v>
      </c>
      <c r="K223" s="172">
        <f t="shared" ref="K223:K226" si="72">H223-F223</f>
        <v>-36.5</v>
      </c>
      <c r="L223" s="173">
        <f t="shared" ref="L223:L226" si="73">K223/F223</f>
        <v>-7.6280041797283177E-2</v>
      </c>
      <c r="M223" s="169" t="s">
        <v>604</v>
      </c>
      <c r="N223" s="166">
        <v>43762</v>
      </c>
      <c r="O223" s="1"/>
      <c r="P223" s="1"/>
      <c r="Q223" s="245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65">
        <v>112</v>
      </c>
      <c r="B224" s="166">
        <v>43194</v>
      </c>
      <c r="C224" s="166"/>
      <c r="D224" s="167" t="s">
        <v>766</v>
      </c>
      <c r="E224" s="168" t="s">
        <v>591</v>
      </c>
      <c r="F224" s="169">
        <f>141.5-7.3</f>
        <v>134.19999999999999</v>
      </c>
      <c r="G224" s="169"/>
      <c r="H224" s="170">
        <v>77</v>
      </c>
      <c r="I224" s="170">
        <v>180</v>
      </c>
      <c r="J224" s="171" t="s">
        <v>767</v>
      </c>
      <c r="K224" s="172">
        <f t="shared" si="72"/>
        <v>-57.199999999999989</v>
      </c>
      <c r="L224" s="173">
        <f t="shared" si="73"/>
        <v>-0.42622950819672129</v>
      </c>
      <c r="M224" s="169" t="s">
        <v>604</v>
      </c>
      <c r="N224" s="166">
        <v>43522</v>
      </c>
      <c r="O224" s="1"/>
      <c r="P224" s="1"/>
      <c r="Q224" s="245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65">
        <v>113</v>
      </c>
      <c r="B225" s="166">
        <v>43209</v>
      </c>
      <c r="C225" s="166"/>
      <c r="D225" s="167" t="s">
        <v>768</v>
      </c>
      <c r="E225" s="168" t="s">
        <v>591</v>
      </c>
      <c r="F225" s="169">
        <v>430</v>
      </c>
      <c r="G225" s="169"/>
      <c r="H225" s="170">
        <v>220</v>
      </c>
      <c r="I225" s="170">
        <v>537</v>
      </c>
      <c r="J225" s="171" t="s">
        <v>769</v>
      </c>
      <c r="K225" s="172">
        <f t="shared" si="72"/>
        <v>-210</v>
      </c>
      <c r="L225" s="173">
        <f t="shared" si="73"/>
        <v>-0.48837209302325579</v>
      </c>
      <c r="M225" s="169" t="s">
        <v>604</v>
      </c>
      <c r="N225" s="166">
        <v>43252</v>
      </c>
      <c r="O225" s="1"/>
      <c r="P225" s="1"/>
      <c r="Q225" s="245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6">
        <v>114</v>
      </c>
      <c r="B226" s="187">
        <v>43220</v>
      </c>
      <c r="C226" s="187"/>
      <c r="D226" s="188" t="s">
        <v>770</v>
      </c>
      <c r="E226" s="189" t="s">
        <v>591</v>
      </c>
      <c r="F226" s="189">
        <v>153.5</v>
      </c>
      <c r="G226" s="189"/>
      <c r="H226" s="189">
        <v>196</v>
      </c>
      <c r="I226" s="191">
        <v>196</v>
      </c>
      <c r="J226" s="161" t="s">
        <v>771</v>
      </c>
      <c r="K226" s="162">
        <f t="shared" si="72"/>
        <v>42.5</v>
      </c>
      <c r="L226" s="163">
        <f t="shared" si="73"/>
        <v>0.27687296416938112</v>
      </c>
      <c r="M226" s="158" t="s">
        <v>594</v>
      </c>
      <c r="N226" s="164">
        <v>43605</v>
      </c>
      <c r="O226" s="1"/>
      <c r="P226" s="1"/>
      <c r="Q226" s="245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65">
        <v>115</v>
      </c>
      <c r="B227" s="166">
        <v>43306</v>
      </c>
      <c r="C227" s="166"/>
      <c r="D227" s="167" t="s">
        <v>739</v>
      </c>
      <c r="E227" s="168" t="s">
        <v>591</v>
      </c>
      <c r="F227" s="169">
        <v>27.5</v>
      </c>
      <c r="G227" s="169"/>
      <c r="H227" s="170">
        <v>13.1</v>
      </c>
      <c r="I227" s="170">
        <v>60</v>
      </c>
      <c r="J227" s="171" t="s">
        <v>772</v>
      </c>
      <c r="K227" s="172">
        <v>-14.4</v>
      </c>
      <c r="L227" s="173">
        <v>-0.52363636363636401</v>
      </c>
      <c r="M227" s="169" t="s">
        <v>604</v>
      </c>
      <c r="N227" s="166">
        <v>43138</v>
      </c>
      <c r="O227" s="1"/>
      <c r="P227" s="1"/>
      <c r="Q227" s="245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95">
        <v>116</v>
      </c>
      <c r="B228" s="196">
        <v>43318</v>
      </c>
      <c r="C228" s="196"/>
      <c r="D228" s="174" t="s">
        <v>773</v>
      </c>
      <c r="E228" s="169" t="s">
        <v>591</v>
      </c>
      <c r="F228" s="169">
        <v>148.5</v>
      </c>
      <c r="G228" s="169"/>
      <c r="H228" s="169">
        <v>102</v>
      </c>
      <c r="I228" s="170">
        <v>182</v>
      </c>
      <c r="J228" s="171" t="s">
        <v>774</v>
      </c>
      <c r="K228" s="172">
        <f>H228-F228</f>
        <v>-46.5</v>
      </c>
      <c r="L228" s="173">
        <f>K228/F228</f>
        <v>-0.31313131313131315</v>
      </c>
      <c r="M228" s="169" t="s">
        <v>604</v>
      </c>
      <c r="N228" s="166">
        <v>43661</v>
      </c>
      <c r="O228" s="1"/>
      <c r="P228" s="1"/>
      <c r="Q228" s="245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5">
        <v>117</v>
      </c>
      <c r="B229" s="156">
        <v>43335</v>
      </c>
      <c r="C229" s="156"/>
      <c r="D229" s="157" t="s">
        <v>775</v>
      </c>
      <c r="E229" s="158" t="s">
        <v>591</v>
      </c>
      <c r="F229" s="189">
        <v>285</v>
      </c>
      <c r="G229" s="158"/>
      <c r="H229" s="158">
        <v>355</v>
      </c>
      <c r="I229" s="160">
        <v>364</v>
      </c>
      <c r="J229" s="161" t="s">
        <v>776</v>
      </c>
      <c r="K229" s="162">
        <v>70</v>
      </c>
      <c r="L229" s="163">
        <v>0.24561403508771901</v>
      </c>
      <c r="M229" s="158" t="s">
        <v>594</v>
      </c>
      <c r="N229" s="164">
        <v>43455</v>
      </c>
      <c r="O229" s="1"/>
      <c r="P229" s="1"/>
      <c r="Q229" s="245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5">
        <v>118</v>
      </c>
      <c r="B230" s="156">
        <v>43341</v>
      </c>
      <c r="C230" s="156"/>
      <c r="D230" s="157" t="s">
        <v>398</v>
      </c>
      <c r="E230" s="158" t="s">
        <v>591</v>
      </c>
      <c r="F230" s="189">
        <v>525</v>
      </c>
      <c r="G230" s="158"/>
      <c r="H230" s="158">
        <v>585</v>
      </c>
      <c r="I230" s="160">
        <v>635</v>
      </c>
      <c r="J230" s="161" t="s">
        <v>777</v>
      </c>
      <c r="K230" s="162">
        <f t="shared" ref="K230:K281" si="74">H230-F230</f>
        <v>60</v>
      </c>
      <c r="L230" s="163">
        <f t="shared" ref="L230:L281" si="75">K230/F230</f>
        <v>0.11428571428571428</v>
      </c>
      <c r="M230" s="158" t="s">
        <v>594</v>
      </c>
      <c r="N230" s="164">
        <v>43662</v>
      </c>
      <c r="O230" s="1"/>
      <c r="P230" s="1"/>
      <c r="Q230" s="245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5">
        <v>119</v>
      </c>
      <c r="B231" s="156">
        <v>43395</v>
      </c>
      <c r="C231" s="156"/>
      <c r="D231" s="157" t="s">
        <v>383</v>
      </c>
      <c r="E231" s="158" t="s">
        <v>591</v>
      </c>
      <c r="F231" s="189">
        <v>475</v>
      </c>
      <c r="G231" s="158"/>
      <c r="H231" s="158">
        <v>574</v>
      </c>
      <c r="I231" s="160">
        <v>570</v>
      </c>
      <c r="J231" s="161" t="s">
        <v>679</v>
      </c>
      <c r="K231" s="162">
        <f t="shared" si="74"/>
        <v>99</v>
      </c>
      <c r="L231" s="163">
        <f t="shared" si="75"/>
        <v>0.20842105263157895</v>
      </c>
      <c r="M231" s="158" t="s">
        <v>594</v>
      </c>
      <c r="N231" s="164">
        <v>43403</v>
      </c>
      <c r="O231" s="1"/>
      <c r="P231" s="1"/>
      <c r="Q231" s="245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6">
        <v>120</v>
      </c>
      <c r="B232" s="187">
        <v>43397</v>
      </c>
      <c r="C232" s="187"/>
      <c r="D232" s="188" t="s">
        <v>778</v>
      </c>
      <c r="E232" s="189" t="s">
        <v>591</v>
      </c>
      <c r="F232" s="189">
        <v>707.5</v>
      </c>
      <c r="G232" s="189"/>
      <c r="H232" s="189">
        <v>872</v>
      </c>
      <c r="I232" s="191">
        <v>872</v>
      </c>
      <c r="J232" s="192" t="s">
        <v>679</v>
      </c>
      <c r="K232" s="162">
        <f t="shared" si="74"/>
        <v>164.5</v>
      </c>
      <c r="L232" s="193">
        <f t="shared" si="75"/>
        <v>0.23250883392226149</v>
      </c>
      <c r="M232" s="189" t="s">
        <v>594</v>
      </c>
      <c r="N232" s="194">
        <v>43482</v>
      </c>
      <c r="O232" s="1"/>
      <c r="P232" s="1"/>
      <c r="Q232" s="245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6">
        <v>121</v>
      </c>
      <c r="B233" s="187">
        <v>43398</v>
      </c>
      <c r="C233" s="187"/>
      <c r="D233" s="188" t="s">
        <v>779</v>
      </c>
      <c r="E233" s="189" t="s">
        <v>591</v>
      </c>
      <c r="F233" s="189">
        <v>162</v>
      </c>
      <c r="G233" s="189"/>
      <c r="H233" s="189">
        <v>204</v>
      </c>
      <c r="I233" s="191">
        <v>209</v>
      </c>
      <c r="J233" s="192" t="s">
        <v>780</v>
      </c>
      <c r="K233" s="162">
        <f t="shared" si="74"/>
        <v>42</v>
      </c>
      <c r="L233" s="193">
        <f t="shared" si="75"/>
        <v>0.25925925925925924</v>
      </c>
      <c r="M233" s="189" t="s">
        <v>594</v>
      </c>
      <c r="N233" s="194">
        <v>43539</v>
      </c>
      <c r="O233" s="1"/>
      <c r="P233" s="1"/>
      <c r="Q233" s="245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6">
        <v>122</v>
      </c>
      <c r="B234" s="187">
        <v>43399</v>
      </c>
      <c r="C234" s="187"/>
      <c r="D234" s="188" t="s">
        <v>488</v>
      </c>
      <c r="E234" s="189" t="s">
        <v>591</v>
      </c>
      <c r="F234" s="189">
        <v>240</v>
      </c>
      <c r="G234" s="189"/>
      <c r="H234" s="189">
        <v>297</v>
      </c>
      <c r="I234" s="191">
        <v>297</v>
      </c>
      <c r="J234" s="192" t="s">
        <v>679</v>
      </c>
      <c r="K234" s="198">
        <f t="shared" si="74"/>
        <v>57</v>
      </c>
      <c r="L234" s="193">
        <f t="shared" si="75"/>
        <v>0.23749999999999999</v>
      </c>
      <c r="M234" s="189" t="s">
        <v>594</v>
      </c>
      <c r="N234" s="194">
        <v>43417</v>
      </c>
      <c r="O234" s="1"/>
      <c r="P234" s="1"/>
      <c r="Q234" s="245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5">
        <v>123</v>
      </c>
      <c r="B235" s="156">
        <v>43439</v>
      </c>
      <c r="C235" s="156"/>
      <c r="D235" s="157" t="s">
        <v>781</v>
      </c>
      <c r="E235" s="158" t="s">
        <v>591</v>
      </c>
      <c r="F235" s="158">
        <v>202.5</v>
      </c>
      <c r="G235" s="158"/>
      <c r="H235" s="158">
        <v>255</v>
      </c>
      <c r="I235" s="160">
        <v>252</v>
      </c>
      <c r="J235" s="161" t="s">
        <v>679</v>
      </c>
      <c r="K235" s="162">
        <f t="shared" si="74"/>
        <v>52.5</v>
      </c>
      <c r="L235" s="163">
        <f t="shared" si="75"/>
        <v>0.25925925925925924</v>
      </c>
      <c r="M235" s="158" t="s">
        <v>594</v>
      </c>
      <c r="N235" s="164">
        <v>43542</v>
      </c>
      <c r="O235" s="1"/>
      <c r="P235" s="1"/>
      <c r="Q235" s="245"/>
      <c r="R235" s="1"/>
      <c r="S235" s="6" t="s">
        <v>782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6">
        <v>124</v>
      </c>
      <c r="B236" s="187">
        <v>43465</v>
      </c>
      <c r="C236" s="156"/>
      <c r="D236" s="188" t="s">
        <v>159</v>
      </c>
      <c r="E236" s="189" t="s">
        <v>591</v>
      </c>
      <c r="F236" s="189">
        <v>710</v>
      </c>
      <c r="G236" s="189"/>
      <c r="H236" s="189">
        <v>866</v>
      </c>
      <c r="I236" s="191">
        <v>866</v>
      </c>
      <c r="J236" s="192" t="s">
        <v>679</v>
      </c>
      <c r="K236" s="162">
        <f t="shared" si="74"/>
        <v>156</v>
      </c>
      <c r="L236" s="163">
        <f t="shared" si="75"/>
        <v>0.21971830985915494</v>
      </c>
      <c r="M236" s="158" t="s">
        <v>594</v>
      </c>
      <c r="N236" s="164">
        <v>43553</v>
      </c>
      <c r="O236" s="1"/>
      <c r="P236" s="1"/>
      <c r="Q236" s="245"/>
      <c r="R236" s="1"/>
      <c r="S236" s="6" t="s">
        <v>782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6">
        <v>125</v>
      </c>
      <c r="B237" s="187">
        <v>43522</v>
      </c>
      <c r="C237" s="187"/>
      <c r="D237" s="188" t="s">
        <v>174</v>
      </c>
      <c r="E237" s="189" t="s">
        <v>591</v>
      </c>
      <c r="F237" s="189">
        <v>337.25</v>
      </c>
      <c r="G237" s="189"/>
      <c r="H237" s="189">
        <v>398.5</v>
      </c>
      <c r="I237" s="191">
        <v>411</v>
      </c>
      <c r="J237" s="161" t="s">
        <v>783</v>
      </c>
      <c r="K237" s="162">
        <f t="shared" si="74"/>
        <v>61.25</v>
      </c>
      <c r="L237" s="163">
        <f t="shared" si="75"/>
        <v>0.1816160118606375</v>
      </c>
      <c r="M237" s="158" t="s">
        <v>594</v>
      </c>
      <c r="N237" s="164">
        <v>43760</v>
      </c>
      <c r="O237" s="1"/>
      <c r="P237" s="1"/>
      <c r="Q237" s="245"/>
      <c r="R237" s="1"/>
      <c r="S237" s="6" t="s">
        <v>782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99">
        <v>126</v>
      </c>
      <c r="B238" s="200">
        <v>43559</v>
      </c>
      <c r="C238" s="200"/>
      <c r="D238" s="201" t="s">
        <v>784</v>
      </c>
      <c r="E238" s="202" t="s">
        <v>591</v>
      </c>
      <c r="F238" s="202">
        <v>130</v>
      </c>
      <c r="G238" s="202"/>
      <c r="H238" s="202">
        <v>65</v>
      </c>
      <c r="I238" s="203">
        <v>158</v>
      </c>
      <c r="J238" s="171" t="s">
        <v>785</v>
      </c>
      <c r="K238" s="172">
        <f t="shared" si="74"/>
        <v>-65</v>
      </c>
      <c r="L238" s="173">
        <f t="shared" si="75"/>
        <v>-0.5</v>
      </c>
      <c r="M238" s="169" t="s">
        <v>604</v>
      </c>
      <c r="N238" s="166">
        <v>43726</v>
      </c>
      <c r="O238" s="1"/>
      <c r="P238" s="1"/>
      <c r="Q238" s="245"/>
      <c r="R238" s="1"/>
      <c r="S238" s="6" t="s">
        <v>786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6">
        <v>127</v>
      </c>
      <c r="B239" s="187">
        <v>43017</v>
      </c>
      <c r="C239" s="187"/>
      <c r="D239" s="188" t="s">
        <v>210</v>
      </c>
      <c r="E239" s="189" t="s">
        <v>591</v>
      </c>
      <c r="F239" s="189">
        <v>141.5</v>
      </c>
      <c r="G239" s="189"/>
      <c r="H239" s="189">
        <v>183.5</v>
      </c>
      <c r="I239" s="191">
        <v>210</v>
      </c>
      <c r="J239" s="161" t="s">
        <v>780</v>
      </c>
      <c r="K239" s="162">
        <f t="shared" si="74"/>
        <v>42</v>
      </c>
      <c r="L239" s="163">
        <f t="shared" si="75"/>
        <v>0.29681978798586572</v>
      </c>
      <c r="M239" s="158" t="s">
        <v>594</v>
      </c>
      <c r="N239" s="164">
        <v>43042</v>
      </c>
      <c r="O239" s="1"/>
      <c r="P239" s="1"/>
      <c r="Q239" s="245"/>
      <c r="R239" s="1"/>
      <c r="S239" s="6" t="s">
        <v>786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99">
        <v>128</v>
      </c>
      <c r="B240" s="200">
        <v>43074</v>
      </c>
      <c r="C240" s="200"/>
      <c r="D240" s="201" t="s">
        <v>787</v>
      </c>
      <c r="E240" s="202" t="s">
        <v>591</v>
      </c>
      <c r="F240" s="197">
        <v>172</v>
      </c>
      <c r="G240" s="202"/>
      <c r="H240" s="202">
        <v>155.25</v>
      </c>
      <c r="I240" s="203">
        <v>230</v>
      </c>
      <c r="J240" s="171" t="s">
        <v>788</v>
      </c>
      <c r="K240" s="172">
        <f t="shared" si="74"/>
        <v>-16.75</v>
      </c>
      <c r="L240" s="173">
        <f t="shared" si="75"/>
        <v>-9.7383720930232565E-2</v>
      </c>
      <c r="M240" s="169" t="s">
        <v>604</v>
      </c>
      <c r="N240" s="166">
        <v>43787</v>
      </c>
      <c r="O240" s="1"/>
      <c r="P240" s="1"/>
      <c r="Q240" s="245"/>
      <c r="R240" s="1"/>
      <c r="S240" s="6" t="s">
        <v>786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6">
        <v>129</v>
      </c>
      <c r="B241" s="187">
        <v>43398</v>
      </c>
      <c r="C241" s="187"/>
      <c r="D241" s="188" t="s">
        <v>120</v>
      </c>
      <c r="E241" s="189" t="s">
        <v>591</v>
      </c>
      <c r="F241" s="189">
        <v>698.5</v>
      </c>
      <c r="G241" s="189"/>
      <c r="H241" s="189">
        <v>890</v>
      </c>
      <c r="I241" s="191">
        <v>890</v>
      </c>
      <c r="J241" s="161" t="s">
        <v>789</v>
      </c>
      <c r="K241" s="162">
        <f t="shared" si="74"/>
        <v>191.5</v>
      </c>
      <c r="L241" s="163">
        <f t="shared" si="75"/>
        <v>0.27415891195418757</v>
      </c>
      <c r="M241" s="158" t="s">
        <v>594</v>
      </c>
      <c r="N241" s="164">
        <v>44328</v>
      </c>
      <c r="O241" s="1"/>
      <c r="P241" s="1"/>
      <c r="Q241" s="245"/>
      <c r="R241" s="1"/>
      <c r="S241" s="6" t="s">
        <v>782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6">
        <v>130</v>
      </c>
      <c r="B242" s="187">
        <v>42877</v>
      </c>
      <c r="C242" s="187"/>
      <c r="D242" s="188" t="s">
        <v>790</v>
      </c>
      <c r="E242" s="189" t="s">
        <v>591</v>
      </c>
      <c r="F242" s="189">
        <v>127.6</v>
      </c>
      <c r="G242" s="189"/>
      <c r="H242" s="189">
        <v>138</v>
      </c>
      <c r="I242" s="191">
        <v>190</v>
      </c>
      <c r="J242" s="161" t="s">
        <v>791</v>
      </c>
      <c r="K242" s="162">
        <f t="shared" si="74"/>
        <v>10.400000000000006</v>
      </c>
      <c r="L242" s="163">
        <f t="shared" si="75"/>
        <v>8.1504702194357417E-2</v>
      </c>
      <c r="M242" s="158" t="s">
        <v>594</v>
      </c>
      <c r="N242" s="164">
        <v>43774</v>
      </c>
      <c r="O242" s="1"/>
      <c r="P242" s="1"/>
      <c r="Q242" s="245"/>
      <c r="R242" s="1"/>
      <c r="S242" s="6" t="s">
        <v>786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6">
        <v>131</v>
      </c>
      <c r="B243" s="187">
        <v>43158</v>
      </c>
      <c r="C243" s="187"/>
      <c r="D243" s="188" t="s">
        <v>792</v>
      </c>
      <c r="E243" s="189" t="s">
        <v>591</v>
      </c>
      <c r="F243" s="189">
        <v>317</v>
      </c>
      <c r="G243" s="189"/>
      <c r="H243" s="189">
        <v>382.5</v>
      </c>
      <c r="I243" s="191">
        <v>398</v>
      </c>
      <c r="J243" s="161" t="s">
        <v>793</v>
      </c>
      <c r="K243" s="162">
        <f t="shared" si="74"/>
        <v>65.5</v>
      </c>
      <c r="L243" s="163">
        <f t="shared" si="75"/>
        <v>0.20662460567823343</v>
      </c>
      <c r="M243" s="158" t="s">
        <v>594</v>
      </c>
      <c r="N243" s="164">
        <v>44238</v>
      </c>
      <c r="O243" s="1"/>
      <c r="P243" s="1"/>
      <c r="Q243" s="245"/>
      <c r="R243" s="1"/>
      <c r="S243" s="6" t="s">
        <v>786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99">
        <v>132</v>
      </c>
      <c r="B244" s="200">
        <v>43164</v>
      </c>
      <c r="C244" s="200"/>
      <c r="D244" s="201" t="s">
        <v>166</v>
      </c>
      <c r="E244" s="202" t="s">
        <v>591</v>
      </c>
      <c r="F244" s="197">
        <f>510-14.4</f>
        <v>495.6</v>
      </c>
      <c r="G244" s="202"/>
      <c r="H244" s="202">
        <v>350</v>
      </c>
      <c r="I244" s="203">
        <v>672</v>
      </c>
      <c r="J244" s="171" t="s">
        <v>794</v>
      </c>
      <c r="K244" s="172">
        <f t="shared" si="74"/>
        <v>-145.60000000000002</v>
      </c>
      <c r="L244" s="173">
        <f t="shared" si="75"/>
        <v>-0.29378531073446329</v>
      </c>
      <c r="M244" s="169" t="s">
        <v>604</v>
      </c>
      <c r="N244" s="166">
        <v>43887</v>
      </c>
      <c r="O244" s="1"/>
      <c r="P244" s="1"/>
      <c r="Q244" s="245"/>
      <c r="R244" s="1"/>
      <c r="S244" s="6" t="s">
        <v>782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99">
        <v>133</v>
      </c>
      <c r="B245" s="200">
        <v>43237</v>
      </c>
      <c r="C245" s="200"/>
      <c r="D245" s="201" t="s">
        <v>795</v>
      </c>
      <c r="E245" s="202" t="s">
        <v>591</v>
      </c>
      <c r="F245" s="197">
        <v>230.3</v>
      </c>
      <c r="G245" s="202"/>
      <c r="H245" s="202">
        <v>102.5</v>
      </c>
      <c r="I245" s="203">
        <v>348</v>
      </c>
      <c r="J245" s="171" t="s">
        <v>796</v>
      </c>
      <c r="K245" s="172">
        <f t="shared" si="74"/>
        <v>-127.80000000000001</v>
      </c>
      <c r="L245" s="173">
        <f t="shared" si="75"/>
        <v>-0.55492835432045162</v>
      </c>
      <c r="M245" s="169" t="s">
        <v>604</v>
      </c>
      <c r="N245" s="166">
        <v>43896</v>
      </c>
      <c r="O245" s="1"/>
      <c r="P245" s="1"/>
      <c r="Q245" s="245"/>
      <c r="R245" s="1"/>
      <c r="S245" s="6" t="s">
        <v>782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6">
        <v>134</v>
      </c>
      <c r="B246" s="187">
        <v>43258</v>
      </c>
      <c r="C246" s="187"/>
      <c r="D246" s="188" t="s">
        <v>444</v>
      </c>
      <c r="E246" s="189" t="s">
        <v>591</v>
      </c>
      <c r="F246" s="189">
        <f>342.5-5.1</f>
        <v>337.4</v>
      </c>
      <c r="G246" s="189"/>
      <c r="H246" s="189">
        <v>412.5</v>
      </c>
      <c r="I246" s="191">
        <v>439</v>
      </c>
      <c r="J246" s="161" t="s">
        <v>797</v>
      </c>
      <c r="K246" s="162">
        <f t="shared" si="74"/>
        <v>75.100000000000023</v>
      </c>
      <c r="L246" s="163">
        <f t="shared" si="75"/>
        <v>0.22258446947243635</v>
      </c>
      <c r="M246" s="158" t="s">
        <v>594</v>
      </c>
      <c r="N246" s="164">
        <v>44230</v>
      </c>
      <c r="O246" s="1"/>
      <c r="P246" s="1"/>
      <c r="Q246" s="245"/>
      <c r="R246" s="1"/>
      <c r="S246" s="6" t="s">
        <v>786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0">
        <v>135</v>
      </c>
      <c r="B247" s="179">
        <v>43285</v>
      </c>
      <c r="C247" s="179"/>
      <c r="D247" s="180" t="s">
        <v>58</v>
      </c>
      <c r="E247" s="181" t="s">
        <v>591</v>
      </c>
      <c r="F247" s="181">
        <f>127.5-5.53</f>
        <v>121.97</v>
      </c>
      <c r="G247" s="182"/>
      <c r="H247" s="182">
        <v>122.5</v>
      </c>
      <c r="I247" s="182">
        <v>170</v>
      </c>
      <c r="J247" s="183" t="s">
        <v>798</v>
      </c>
      <c r="K247" s="184">
        <f t="shared" si="74"/>
        <v>0.53000000000000114</v>
      </c>
      <c r="L247" s="185">
        <f t="shared" si="75"/>
        <v>4.3453308190538747E-3</v>
      </c>
      <c r="M247" s="181" t="s">
        <v>612</v>
      </c>
      <c r="N247" s="179">
        <v>44431</v>
      </c>
      <c r="O247" s="1"/>
      <c r="P247" s="1"/>
      <c r="Q247" s="245"/>
      <c r="R247" s="1"/>
      <c r="S247" s="6" t="s">
        <v>782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99">
        <v>136</v>
      </c>
      <c r="B248" s="200">
        <v>43294</v>
      </c>
      <c r="C248" s="200"/>
      <c r="D248" s="201" t="s">
        <v>799</v>
      </c>
      <c r="E248" s="202" t="s">
        <v>591</v>
      </c>
      <c r="F248" s="197">
        <v>46.5</v>
      </c>
      <c r="G248" s="202"/>
      <c r="H248" s="202">
        <v>17</v>
      </c>
      <c r="I248" s="203">
        <v>59</v>
      </c>
      <c r="J248" s="171" t="s">
        <v>800</v>
      </c>
      <c r="K248" s="172">
        <f t="shared" si="74"/>
        <v>-29.5</v>
      </c>
      <c r="L248" s="173">
        <f t="shared" si="75"/>
        <v>-0.63440860215053763</v>
      </c>
      <c r="M248" s="169" t="s">
        <v>604</v>
      </c>
      <c r="N248" s="166">
        <v>43887</v>
      </c>
      <c r="O248" s="1"/>
      <c r="P248" s="1"/>
      <c r="Q248" s="245"/>
      <c r="R248" s="1"/>
      <c r="S248" s="6" t="s">
        <v>782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6">
        <v>137</v>
      </c>
      <c r="B249" s="187">
        <v>43396</v>
      </c>
      <c r="C249" s="187"/>
      <c r="D249" s="188" t="s">
        <v>427</v>
      </c>
      <c r="E249" s="189" t="s">
        <v>591</v>
      </c>
      <c r="F249" s="189">
        <v>156.5</v>
      </c>
      <c r="G249" s="189"/>
      <c r="H249" s="189">
        <v>207.5</v>
      </c>
      <c r="I249" s="191">
        <v>191</v>
      </c>
      <c r="J249" s="161" t="s">
        <v>679</v>
      </c>
      <c r="K249" s="162">
        <f t="shared" si="74"/>
        <v>51</v>
      </c>
      <c r="L249" s="163">
        <f t="shared" si="75"/>
        <v>0.32587859424920129</v>
      </c>
      <c r="M249" s="158" t="s">
        <v>594</v>
      </c>
      <c r="N249" s="164">
        <v>44369</v>
      </c>
      <c r="O249" s="1"/>
      <c r="P249" s="1"/>
      <c r="Q249" s="245"/>
      <c r="R249" s="1"/>
      <c r="S249" s="6" t="s">
        <v>782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6">
        <v>138</v>
      </c>
      <c r="B250" s="187">
        <v>43439</v>
      </c>
      <c r="C250" s="187"/>
      <c r="D250" s="188" t="s">
        <v>346</v>
      </c>
      <c r="E250" s="189" t="s">
        <v>591</v>
      </c>
      <c r="F250" s="189">
        <v>259.5</v>
      </c>
      <c r="G250" s="189"/>
      <c r="H250" s="189">
        <v>320</v>
      </c>
      <c r="I250" s="191">
        <v>320</v>
      </c>
      <c r="J250" s="161" t="s">
        <v>679</v>
      </c>
      <c r="K250" s="162">
        <f t="shared" si="74"/>
        <v>60.5</v>
      </c>
      <c r="L250" s="163">
        <f t="shared" si="75"/>
        <v>0.23314065510597304</v>
      </c>
      <c r="M250" s="158" t="s">
        <v>594</v>
      </c>
      <c r="N250" s="164">
        <v>44323</v>
      </c>
      <c r="O250" s="1"/>
      <c r="P250" s="1"/>
      <c r="Q250" s="245"/>
      <c r="R250" s="1"/>
      <c r="S250" s="6" t="s">
        <v>782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99">
        <v>139</v>
      </c>
      <c r="B251" s="200">
        <v>43439</v>
      </c>
      <c r="C251" s="200"/>
      <c r="D251" s="201" t="s">
        <v>801</v>
      </c>
      <c r="E251" s="202" t="s">
        <v>591</v>
      </c>
      <c r="F251" s="202">
        <v>715</v>
      </c>
      <c r="G251" s="202"/>
      <c r="H251" s="202">
        <v>445</v>
      </c>
      <c r="I251" s="203">
        <v>840</v>
      </c>
      <c r="J251" s="171" t="s">
        <v>802</v>
      </c>
      <c r="K251" s="172">
        <f t="shared" si="74"/>
        <v>-270</v>
      </c>
      <c r="L251" s="173">
        <f t="shared" si="75"/>
        <v>-0.3776223776223776</v>
      </c>
      <c r="M251" s="169" t="s">
        <v>604</v>
      </c>
      <c r="N251" s="166">
        <v>43800</v>
      </c>
      <c r="O251" s="1"/>
      <c r="P251" s="1"/>
      <c r="Q251" s="245"/>
      <c r="R251" s="1"/>
      <c r="S251" s="6" t="s">
        <v>782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6">
        <v>140</v>
      </c>
      <c r="B252" s="187">
        <v>43469</v>
      </c>
      <c r="C252" s="187"/>
      <c r="D252" s="188" t="s">
        <v>180</v>
      </c>
      <c r="E252" s="189" t="s">
        <v>591</v>
      </c>
      <c r="F252" s="189">
        <v>875</v>
      </c>
      <c r="G252" s="189"/>
      <c r="H252" s="189">
        <v>1165</v>
      </c>
      <c r="I252" s="191">
        <v>1185</v>
      </c>
      <c r="J252" s="161" t="s">
        <v>803</v>
      </c>
      <c r="K252" s="162">
        <f t="shared" si="74"/>
        <v>290</v>
      </c>
      <c r="L252" s="163">
        <f t="shared" si="75"/>
        <v>0.33142857142857141</v>
      </c>
      <c r="M252" s="158" t="s">
        <v>594</v>
      </c>
      <c r="N252" s="164">
        <v>43847</v>
      </c>
      <c r="O252" s="1"/>
      <c r="P252" s="1"/>
      <c r="Q252" s="245"/>
      <c r="R252" s="1"/>
      <c r="S252" s="6" t="s">
        <v>782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6">
        <v>141</v>
      </c>
      <c r="B253" s="187">
        <v>43559</v>
      </c>
      <c r="C253" s="187"/>
      <c r="D253" s="188" t="s">
        <v>364</v>
      </c>
      <c r="E253" s="189" t="s">
        <v>591</v>
      </c>
      <c r="F253" s="189">
        <f>387-14.63</f>
        <v>372.37</v>
      </c>
      <c r="G253" s="189"/>
      <c r="H253" s="189">
        <v>490</v>
      </c>
      <c r="I253" s="191">
        <v>490</v>
      </c>
      <c r="J253" s="161" t="s">
        <v>679</v>
      </c>
      <c r="K253" s="162">
        <f t="shared" si="74"/>
        <v>117.63</v>
      </c>
      <c r="L253" s="163">
        <f t="shared" si="75"/>
        <v>0.31589548030185027</v>
      </c>
      <c r="M253" s="158" t="s">
        <v>594</v>
      </c>
      <c r="N253" s="164">
        <v>43850</v>
      </c>
      <c r="O253" s="1"/>
      <c r="P253" s="1"/>
      <c r="Q253" s="245"/>
      <c r="R253" s="1"/>
      <c r="S253" s="6" t="s">
        <v>782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99">
        <v>142</v>
      </c>
      <c r="B254" s="200">
        <v>43578</v>
      </c>
      <c r="C254" s="200"/>
      <c r="D254" s="201" t="s">
        <v>804</v>
      </c>
      <c r="E254" s="202" t="s">
        <v>603</v>
      </c>
      <c r="F254" s="202">
        <v>220</v>
      </c>
      <c r="G254" s="202"/>
      <c r="H254" s="202">
        <v>127.5</v>
      </c>
      <c r="I254" s="203">
        <v>284</v>
      </c>
      <c r="J254" s="171" t="s">
        <v>805</v>
      </c>
      <c r="K254" s="172">
        <f t="shared" si="74"/>
        <v>-92.5</v>
      </c>
      <c r="L254" s="173">
        <f t="shared" si="75"/>
        <v>-0.42045454545454547</v>
      </c>
      <c r="M254" s="169" t="s">
        <v>604</v>
      </c>
      <c r="N254" s="166">
        <v>43896</v>
      </c>
      <c r="O254" s="1"/>
      <c r="P254" s="1"/>
      <c r="Q254" s="245"/>
      <c r="R254" s="1"/>
      <c r="S254" s="6" t="s">
        <v>782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6">
        <v>143</v>
      </c>
      <c r="B255" s="187">
        <v>43622</v>
      </c>
      <c r="C255" s="187"/>
      <c r="D255" s="188" t="s">
        <v>489</v>
      </c>
      <c r="E255" s="189" t="s">
        <v>603</v>
      </c>
      <c r="F255" s="189">
        <v>332.8</v>
      </c>
      <c r="G255" s="189"/>
      <c r="H255" s="189">
        <v>405</v>
      </c>
      <c r="I255" s="191">
        <v>419</v>
      </c>
      <c r="J255" s="161" t="s">
        <v>806</v>
      </c>
      <c r="K255" s="162">
        <f t="shared" si="74"/>
        <v>72.199999999999989</v>
      </c>
      <c r="L255" s="163">
        <f t="shared" si="75"/>
        <v>0.21694711538461534</v>
      </c>
      <c r="M255" s="158" t="s">
        <v>594</v>
      </c>
      <c r="N255" s="164">
        <v>43860</v>
      </c>
      <c r="O255" s="1"/>
      <c r="P255" s="1"/>
      <c r="Q255" s="245"/>
      <c r="R255" s="1"/>
      <c r="S255" s="6" t="s">
        <v>786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0">
        <v>144</v>
      </c>
      <c r="B256" s="179">
        <v>43641</v>
      </c>
      <c r="C256" s="179"/>
      <c r="D256" s="180" t="s">
        <v>172</v>
      </c>
      <c r="E256" s="181" t="s">
        <v>591</v>
      </c>
      <c r="F256" s="181">
        <v>386</v>
      </c>
      <c r="G256" s="182"/>
      <c r="H256" s="182">
        <v>395</v>
      </c>
      <c r="I256" s="182">
        <v>452</v>
      </c>
      <c r="J256" s="183" t="s">
        <v>807</v>
      </c>
      <c r="K256" s="184">
        <f t="shared" si="74"/>
        <v>9</v>
      </c>
      <c r="L256" s="185">
        <f t="shared" si="75"/>
        <v>2.3316062176165803E-2</v>
      </c>
      <c r="M256" s="181" t="s">
        <v>612</v>
      </c>
      <c r="N256" s="179">
        <v>43868</v>
      </c>
      <c r="O256" s="1"/>
      <c r="P256" s="1"/>
      <c r="Q256" s="245"/>
      <c r="R256" s="1"/>
      <c r="S256" s="6" t="s">
        <v>786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0">
        <v>145</v>
      </c>
      <c r="B257" s="179">
        <v>43707</v>
      </c>
      <c r="C257" s="179"/>
      <c r="D257" s="180" t="s">
        <v>146</v>
      </c>
      <c r="E257" s="181" t="s">
        <v>591</v>
      </c>
      <c r="F257" s="181">
        <v>137.5</v>
      </c>
      <c r="G257" s="182"/>
      <c r="H257" s="182">
        <v>138.5</v>
      </c>
      <c r="I257" s="182">
        <v>190</v>
      </c>
      <c r="J257" s="183" t="s">
        <v>808</v>
      </c>
      <c r="K257" s="184">
        <f t="shared" si="74"/>
        <v>1</v>
      </c>
      <c r="L257" s="185">
        <f t="shared" si="75"/>
        <v>7.2727272727272727E-3</v>
      </c>
      <c r="M257" s="181" t="s">
        <v>612</v>
      </c>
      <c r="N257" s="179">
        <v>44432</v>
      </c>
      <c r="O257" s="1"/>
      <c r="P257" s="1"/>
      <c r="Q257" s="245"/>
      <c r="R257" s="1"/>
      <c r="S257" s="6" t="s">
        <v>782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6">
        <v>146</v>
      </c>
      <c r="B258" s="187">
        <v>43731</v>
      </c>
      <c r="C258" s="187"/>
      <c r="D258" s="188" t="s">
        <v>437</v>
      </c>
      <c r="E258" s="189" t="s">
        <v>591</v>
      </c>
      <c r="F258" s="189">
        <v>235</v>
      </c>
      <c r="G258" s="189"/>
      <c r="H258" s="189">
        <v>295</v>
      </c>
      <c r="I258" s="191">
        <v>296</v>
      </c>
      <c r="J258" s="161" t="s">
        <v>809</v>
      </c>
      <c r="K258" s="162">
        <f t="shared" si="74"/>
        <v>60</v>
      </c>
      <c r="L258" s="163">
        <f t="shared" si="75"/>
        <v>0.25531914893617019</v>
      </c>
      <c r="M258" s="158" t="s">
        <v>594</v>
      </c>
      <c r="N258" s="164">
        <v>43844</v>
      </c>
      <c r="O258" s="1"/>
      <c r="P258" s="1"/>
      <c r="Q258" s="245"/>
      <c r="R258" s="1"/>
      <c r="S258" s="6" t="s">
        <v>786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6">
        <v>147</v>
      </c>
      <c r="B259" s="187">
        <v>43752</v>
      </c>
      <c r="C259" s="187"/>
      <c r="D259" s="188" t="s">
        <v>810</v>
      </c>
      <c r="E259" s="189" t="s">
        <v>591</v>
      </c>
      <c r="F259" s="189">
        <v>277.5</v>
      </c>
      <c r="G259" s="189"/>
      <c r="H259" s="189">
        <v>333</v>
      </c>
      <c r="I259" s="191">
        <v>333</v>
      </c>
      <c r="J259" s="161" t="s">
        <v>811</v>
      </c>
      <c r="K259" s="162">
        <f t="shared" si="74"/>
        <v>55.5</v>
      </c>
      <c r="L259" s="163">
        <f t="shared" si="75"/>
        <v>0.2</v>
      </c>
      <c r="M259" s="158" t="s">
        <v>594</v>
      </c>
      <c r="N259" s="164">
        <v>43846</v>
      </c>
      <c r="O259" s="1"/>
      <c r="P259" s="1"/>
      <c r="Q259" s="245"/>
      <c r="R259" s="1"/>
      <c r="S259" s="6" t="s">
        <v>782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6">
        <v>148</v>
      </c>
      <c r="B260" s="187">
        <v>43752</v>
      </c>
      <c r="C260" s="187"/>
      <c r="D260" s="188" t="s">
        <v>812</v>
      </c>
      <c r="E260" s="189" t="s">
        <v>591</v>
      </c>
      <c r="F260" s="189">
        <v>930</v>
      </c>
      <c r="G260" s="189"/>
      <c r="H260" s="189">
        <v>1165</v>
      </c>
      <c r="I260" s="191">
        <v>1200</v>
      </c>
      <c r="J260" s="161" t="s">
        <v>813</v>
      </c>
      <c r="K260" s="162">
        <f t="shared" si="74"/>
        <v>235</v>
      </c>
      <c r="L260" s="163">
        <f t="shared" si="75"/>
        <v>0.25268817204301075</v>
      </c>
      <c r="M260" s="158" t="s">
        <v>594</v>
      </c>
      <c r="N260" s="164">
        <v>43847</v>
      </c>
      <c r="O260" s="1"/>
      <c r="P260" s="1"/>
      <c r="Q260" s="245"/>
      <c r="R260" s="1"/>
      <c r="S260" s="6" t="s">
        <v>786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6">
        <v>149</v>
      </c>
      <c r="B261" s="187">
        <v>43753</v>
      </c>
      <c r="C261" s="187"/>
      <c r="D261" s="188" t="s">
        <v>814</v>
      </c>
      <c r="E261" s="189" t="s">
        <v>591</v>
      </c>
      <c r="F261" s="159">
        <v>111</v>
      </c>
      <c r="G261" s="189"/>
      <c r="H261" s="189">
        <v>141</v>
      </c>
      <c r="I261" s="191">
        <v>141</v>
      </c>
      <c r="J261" s="161" t="s">
        <v>815</v>
      </c>
      <c r="K261" s="162">
        <f t="shared" si="74"/>
        <v>30</v>
      </c>
      <c r="L261" s="163">
        <f t="shared" si="75"/>
        <v>0.27027027027027029</v>
      </c>
      <c r="M261" s="158" t="s">
        <v>594</v>
      </c>
      <c r="N261" s="164">
        <v>44328</v>
      </c>
      <c r="O261" s="1"/>
      <c r="P261" s="1"/>
      <c r="Q261" s="245"/>
      <c r="R261" s="1"/>
      <c r="S261" s="6" t="s">
        <v>786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6">
        <v>150</v>
      </c>
      <c r="B262" s="187">
        <v>43753</v>
      </c>
      <c r="C262" s="187"/>
      <c r="D262" s="188" t="s">
        <v>816</v>
      </c>
      <c r="E262" s="189" t="s">
        <v>591</v>
      </c>
      <c r="F262" s="159">
        <v>296</v>
      </c>
      <c r="G262" s="189"/>
      <c r="H262" s="189">
        <v>370</v>
      </c>
      <c r="I262" s="191">
        <v>370</v>
      </c>
      <c r="J262" s="161" t="s">
        <v>679</v>
      </c>
      <c r="K262" s="162">
        <f t="shared" si="74"/>
        <v>74</v>
      </c>
      <c r="L262" s="163">
        <f t="shared" si="75"/>
        <v>0.25</v>
      </c>
      <c r="M262" s="158" t="s">
        <v>594</v>
      </c>
      <c r="N262" s="164">
        <v>43853</v>
      </c>
      <c r="O262" s="1"/>
      <c r="P262" s="1"/>
      <c r="Q262" s="245"/>
      <c r="R262" s="1"/>
      <c r="S262" s="6" t="s">
        <v>786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6">
        <v>151</v>
      </c>
      <c r="B263" s="187">
        <v>43754</v>
      </c>
      <c r="C263" s="187"/>
      <c r="D263" s="188" t="s">
        <v>817</v>
      </c>
      <c r="E263" s="189" t="s">
        <v>591</v>
      </c>
      <c r="F263" s="159">
        <v>300</v>
      </c>
      <c r="G263" s="189"/>
      <c r="H263" s="189">
        <v>382.5</v>
      </c>
      <c r="I263" s="191">
        <v>344</v>
      </c>
      <c r="J263" s="161" t="s">
        <v>818</v>
      </c>
      <c r="K263" s="162">
        <f t="shared" si="74"/>
        <v>82.5</v>
      </c>
      <c r="L263" s="163">
        <f t="shared" si="75"/>
        <v>0.27500000000000002</v>
      </c>
      <c r="M263" s="158" t="s">
        <v>594</v>
      </c>
      <c r="N263" s="164">
        <v>44238</v>
      </c>
      <c r="O263" s="1"/>
      <c r="P263" s="1"/>
      <c r="Q263" s="245"/>
      <c r="R263" s="1"/>
      <c r="S263" s="6" t="s">
        <v>786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6">
        <v>152</v>
      </c>
      <c r="B264" s="187">
        <v>43832</v>
      </c>
      <c r="C264" s="187"/>
      <c r="D264" s="188" t="s">
        <v>819</v>
      </c>
      <c r="E264" s="189" t="s">
        <v>591</v>
      </c>
      <c r="F264" s="159">
        <v>495</v>
      </c>
      <c r="G264" s="189"/>
      <c r="H264" s="189">
        <v>595</v>
      </c>
      <c r="I264" s="191">
        <v>590</v>
      </c>
      <c r="J264" s="161" t="s">
        <v>615</v>
      </c>
      <c r="K264" s="162">
        <f t="shared" si="74"/>
        <v>100</v>
      </c>
      <c r="L264" s="163">
        <f t="shared" si="75"/>
        <v>0.20202020202020202</v>
      </c>
      <c r="M264" s="158" t="s">
        <v>594</v>
      </c>
      <c r="N264" s="164">
        <v>44589</v>
      </c>
      <c r="O264" s="1"/>
      <c r="P264" s="1"/>
      <c r="Q264" s="245"/>
      <c r="R264" s="1"/>
      <c r="S264" s="6" t="s">
        <v>786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6">
        <v>153</v>
      </c>
      <c r="B265" s="187">
        <v>43966</v>
      </c>
      <c r="C265" s="187"/>
      <c r="D265" s="188" t="s">
        <v>76</v>
      </c>
      <c r="E265" s="189" t="s">
        <v>591</v>
      </c>
      <c r="F265" s="159">
        <v>67.5</v>
      </c>
      <c r="G265" s="189"/>
      <c r="H265" s="189">
        <v>86</v>
      </c>
      <c r="I265" s="191">
        <v>86</v>
      </c>
      <c r="J265" s="161" t="s">
        <v>820</v>
      </c>
      <c r="K265" s="162">
        <f t="shared" si="74"/>
        <v>18.5</v>
      </c>
      <c r="L265" s="163">
        <f t="shared" si="75"/>
        <v>0.27407407407407408</v>
      </c>
      <c r="M265" s="158" t="s">
        <v>594</v>
      </c>
      <c r="N265" s="164">
        <v>44008</v>
      </c>
      <c r="O265" s="1"/>
      <c r="P265" s="1"/>
      <c r="Q265" s="245"/>
      <c r="R265" s="1"/>
      <c r="S265" s="6" t="s">
        <v>786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6">
        <v>154</v>
      </c>
      <c r="B266" s="187">
        <v>44035</v>
      </c>
      <c r="C266" s="187"/>
      <c r="D266" s="188" t="s">
        <v>488</v>
      </c>
      <c r="E266" s="189" t="s">
        <v>591</v>
      </c>
      <c r="F266" s="159">
        <v>231</v>
      </c>
      <c r="G266" s="189"/>
      <c r="H266" s="189">
        <v>281</v>
      </c>
      <c r="I266" s="191">
        <v>281</v>
      </c>
      <c r="J266" s="161" t="s">
        <v>679</v>
      </c>
      <c r="K266" s="162">
        <f t="shared" si="74"/>
        <v>50</v>
      </c>
      <c r="L266" s="163">
        <f t="shared" si="75"/>
        <v>0.21645021645021645</v>
      </c>
      <c r="M266" s="158" t="s">
        <v>594</v>
      </c>
      <c r="N266" s="164">
        <v>44358</v>
      </c>
      <c r="O266" s="1"/>
      <c r="P266" s="1"/>
      <c r="Q266" s="245"/>
      <c r="R266" s="1"/>
      <c r="S266" s="6" t="s">
        <v>786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6">
        <v>155</v>
      </c>
      <c r="B267" s="187">
        <v>44092</v>
      </c>
      <c r="C267" s="187"/>
      <c r="D267" s="188" t="s">
        <v>144</v>
      </c>
      <c r="E267" s="189" t="s">
        <v>591</v>
      </c>
      <c r="F267" s="189">
        <v>206</v>
      </c>
      <c r="G267" s="189"/>
      <c r="H267" s="189">
        <v>248</v>
      </c>
      <c r="I267" s="191">
        <v>248</v>
      </c>
      <c r="J267" s="161" t="s">
        <v>679</v>
      </c>
      <c r="K267" s="162">
        <f t="shared" si="74"/>
        <v>42</v>
      </c>
      <c r="L267" s="163">
        <f t="shared" si="75"/>
        <v>0.20388349514563106</v>
      </c>
      <c r="M267" s="158" t="s">
        <v>594</v>
      </c>
      <c r="N267" s="164">
        <v>44214</v>
      </c>
      <c r="O267" s="1"/>
      <c r="P267" s="1"/>
      <c r="Q267" s="245"/>
      <c r="R267" s="1"/>
      <c r="S267" s="6" t="s">
        <v>786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6">
        <v>156</v>
      </c>
      <c r="B268" s="187">
        <v>44140</v>
      </c>
      <c r="C268" s="187"/>
      <c r="D268" s="188" t="s">
        <v>144</v>
      </c>
      <c r="E268" s="189" t="s">
        <v>591</v>
      </c>
      <c r="F268" s="189">
        <v>182.5</v>
      </c>
      <c r="G268" s="189"/>
      <c r="H268" s="189">
        <v>248</v>
      </c>
      <c r="I268" s="191">
        <v>248</v>
      </c>
      <c r="J268" s="161" t="s">
        <v>679</v>
      </c>
      <c r="K268" s="162">
        <f t="shared" si="74"/>
        <v>65.5</v>
      </c>
      <c r="L268" s="163">
        <f t="shared" si="75"/>
        <v>0.35890410958904112</v>
      </c>
      <c r="M268" s="158" t="s">
        <v>594</v>
      </c>
      <c r="N268" s="164">
        <v>44214</v>
      </c>
      <c r="O268" s="1"/>
      <c r="P268" s="1"/>
      <c r="Q268" s="245"/>
      <c r="R268" s="1"/>
      <c r="S268" s="6" t="s">
        <v>786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6">
        <v>157</v>
      </c>
      <c r="B269" s="187">
        <v>44140</v>
      </c>
      <c r="C269" s="187"/>
      <c r="D269" s="188" t="s">
        <v>346</v>
      </c>
      <c r="E269" s="189" t="s">
        <v>591</v>
      </c>
      <c r="F269" s="189">
        <v>247.5</v>
      </c>
      <c r="G269" s="189"/>
      <c r="H269" s="189">
        <v>320</v>
      </c>
      <c r="I269" s="191">
        <v>320</v>
      </c>
      <c r="J269" s="161" t="s">
        <v>679</v>
      </c>
      <c r="K269" s="162">
        <f t="shared" si="74"/>
        <v>72.5</v>
      </c>
      <c r="L269" s="163">
        <f t="shared" si="75"/>
        <v>0.29292929292929293</v>
      </c>
      <c r="M269" s="158" t="s">
        <v>594</v>
      </c>
      <c r="N269" s="164">
        <v>44323</v>
      </c>
      <c r="O269" s="1"/>
      <c r="P269" s="1"/>
      <c r="Q269" s="245"/>
      <c r="R269" s="1"/>
      <c r="S269" s="6" t="s">
        <v>786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6">
        <v>158</v>
      </c>
      <c r="B270" s="187">
        <v>44140</v>
      </c>
      <c r="C270" s="187"/>
      <c r="D270" s="188" t="s">
        <v>203</v>
      </c>
      <c r="E270" s="189" t="s">
        <v>591</v>
      </c>
      <c r="F270" s="159">
        <v>925</v>
      </c>
      <c r="G270" s="189"/>
      <c r="H270" s="189">
        <v>1095</v>
      </c>
      <c r="I270" s="191">
        <v>1093</v>
      </c>
      <c r="J270" s="161" t="s">
        <v>821</v>
      </c>
      <c r="K270" s="162">
        <f t="shared" si="74"/>
        <v>170</v>
      </c>
      <c r="L270" s="163">
        <f t="shared" si="75"/>
        <v>0.18378378378378379</v>
      </c>
      <c r="M270" s="158" t="s">
        <v>594</v>
      </c>
      <c r="N270" s="164">
        <v>44201</v>
      </c>
      <c r="O270" s="1"/>
      <c r="P270" s="1"/>
      <c r="Q270" s="245"/>
      <c r="R270" s="1"/>
      <c r="S270" s="6" t="s">
        <v>786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6">
        <v>159</v>
      </c>
      <c r="B271" s="187">
        <v>44140</v>
      </c>
      <c r="C271" s="187"/>
      <c r="D271" s="188" t="s">
        <v>364</v>
      </c>
      <c r="E271" s="189" t="s">
        <v>591</v>
      </c>
      <c r="F271" s="159">
        <v>332.5</v>
      </c>
      <c r="G271" s="189"/>
      <c r="H271" s="189">
        <v>393</v>
      </c>
      <c r="I271" s="191">
        <v>406</v>
      </c>
      <c r="J271" s="161" t="s">
        <v>822</v>
      </c>
      <c r="K271" s="162">
        <f t="shared" si="74"/>
        <v>60.5</v>
      </c>
      <c r="L271" s="163">
        <f t="shared" si="75"/>
        <v>0.18195488721804512</v>
      </c>
      <c r="M271" s="158" t="s">
        <v>594</v>
      </c>
      <c r="N271" s="164">
        <v>44256</v>
      </c>
      <c r="O271" s="1"/>
      <c r="P271" s="1"/>
      <c r="Q271" s="245"/>
      <c r="R271" s="1"/>
      <c r="S271" s="6" t="s">
        <v>786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6">
        <v>160</v>
      </c>
      <c r="B272" s="187">
        <v>44141</v>
      </c>
      <c r="C272" s="187"/>
      <c r="D272" s="188" t="s">
        <v>488</v>
      </c>
      <c r="E272" s="189" t="s">
        <v>591</v>
      </c>
      <c r="F272" s="159">
        <v>231</v>
      </c>
      <c r="G272" s="189"/>
      <c r="H272" s="189">
        <v>281</v>
      </c>
      <c r="I272" s="191">
        <v>281</v>
      </c>
      <c r="J272" s="161" t="s">
        <v>679</v>
      </c>
      <c r="K272" s="162">
        <f t="shared" si="74"/>
        <v>50</v>
      </c>
      <c r="L272" s="163">
        <f t="shared" si="75"/>
        <v>0.21645021645021645</v>
      </c>
      <c r="M272" s="158" t="s">
        <v>594</v>
      </c>
      <c r="N272" s="164">
        <v>44358</v>
      </c>
      <c r="O272" s="1"/>
      <c r="P272" s="1"/>
      <c r="Q272" s="245"/>
      <c r="R272" s="1"/>
      <c r="S272" s="6" t="s">
        <v>786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6">
        <v>161</v>
      </c>
      <c r="B273" s="187">
        <v>44187</v>
      </c>
      <c r="C273" s="187"/>
      <c r="D273" s="188" t="s">
        <v>823</v>
      </c>
      <c r="E273" s="189" t="s">
        <v>591</v>
      </c>
      <c r="F273" s="159">
        <v>190</v>
      </c>
      <c r="G273" s="189"/>
      <c r="H273" s="189">
        <v>239</v>
      </c>
      <c r="I273" s="191">
        <v>239</v>
      </c>
      <c r="J273" s="161" t="s">
        <v>824</v>
      </c>
      <c r="K273" s="162">
        <f t="shared" si="74"/>
        <v>49</v>
      </c>
      <c r="L273" s="163">
        <f t="shared" si="75"/>
        <v>0.25789473684210529</v>
      </c>
      <c r="M273" s="158" t="s">
        <v>594</v>
      </c>
      <c r="N273" s="164">
        <v>44844</v>
      </c>
      <c r="O273" s="1"/>
      <c r="P273" s="1"/>
      <c r="Q273" s="245"/>
      <c r="R273" s="1"/>
      <c r="S273" s="6" t="s">
        <v>786</v>
      </c>
    </row>
    <row r="274" spans="1:27" ht="12.75" customHeight="1">
      <c r="A274" s="186">
        <v>162</v>
      </c>
      <c r="B274" s="187">
        <v>44258</v>
      </c>
      <c r="C274" s="187"/>
      <c r="D274" s="188" t="s">
        <v>819</v>
      </c>
      <c r="E274" s="189" t="s">
        <v>591</v>
      </c>
      <c r="F274" s="159">
        <v>495</v>
      </c>
      <c r="G274" s="189"/>
      <c r="H274" s="189">
        <v>595</v>
      </c>
      <c r="I274" s="191">
        <v>590</v>
      </c>
      <c r="J274" s="161" t="s">
        <v>615</v>
      </c>
      <c r="K274" s="162">
        <f t="shared" si="74"/>
        <v>100</v>
      </c>
      <c r="L274" s="163">
        <f t="shared" si="75"/>
        <v>0.20202020202020202</v>
      </c>
      <c r="M274" s="158" t="s">
        <v>594</v>
      </c>
      <c r="N274" s="164">
        <v>44589</v>
      </c>
      <c r="O274" s="1"/>
      <c r="P274" s="1"/>
      <c r="Q274" s="245"/>
      <c r="S274" s="6" t="s">
        <v>786</v>
      </c>
    </row>
    <row r="275" spans="1:27" ht="12.75" customHeight="1">
      <c r="A275" s="186">
        <v>163</v>
      </c>
      <c r="B275" s="187">
        <v>44274</v>
      </c>
      <c r="C275" s="187"/>
      <c r="D275" s="188" t="s">
        <v>364</v>
      </c>
      <c r="E275" s="189" t="s">
        <v>591</v>
      </c>
      <c r="F275" s="159">
        <v>355</v>
      </c>
      <c r="G275" s="189"/>
      <c r="H275" s="189">
        <v>422.5</v>
      </c>
      <c r="I275" s="191">
        <v>420</v>
      </c>
      <c r="J275" s="161" t="s">
        <v>825</v>
      </c>
      <c r="K275" s="162">
        <f t="shared" si="74"/>
        <v>67.5</v>
      </c>
      <c r="L275" s="163">
        <f t="shared" si="75"/>
        <v>0.19014084507042253</v>
      </c>
      <c r="M275" s="158" t="s">
        <v>594</v>
      </c>
      <c r="N275" s="164">
        <v>44361</v>
      </c>
      <c r="O275" s="1"/>
      <c r="S275" s="204" t="s">
        <v>786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6">
        <v>164</v>
      </c>
      <c r="B276" s="187">
        <v>44295</v>
      </c>
      <c r="C276" s="187"/>
      <c r="D276" s="188" t="s">
        <v>326</v>
      </c>
      <c r="E276" s="189" t="s">
        <v>591</v>
      </c>
      <c r="F276" s="159">
        <v>555</v>
      </c>
      <c r="G276" s="189"/>
      <c r="H276" s="189">
        <v>663</v>
      </c>
      <c r="I276" s="191">
        <v>663</v>
      </c>
      <c r="J276" s="161" t="s">
        <v>826</v>
      </c>
      <c r="K276" s="162">
        <f t="shared" si="74"/>
        <v>108</v>
      </c>
      <c r="L276" s="163">
        <f t="shared" si="75"/>
        <v>0.19459459459459461</v>
      </c>
      <c r="M276" s="158" t="s">
        <v>594</v>
      </c>
      <c r="N276" s="164">
        <v>44321</v>
      </c>
      <c r="O276" s="1"/>
      <c r="P276" s="1"/>
      <c r="Q276" s="245"/>
      <c r="R276" s="1"/>
      <c r="S276" s="204" t="s">
        <v>786</v>
      </c>
    </row>
    <row r="277" spans="1:27" ht="12.75" customHeight="1">
      <c r="A277" s="186">
        <v>165</v>
      </c>
      <c r="B277" s="187">
        <v>44308</v>
      </c>
      <c r="C277" s="187"/>
      <c r="D277" s="188" t="s">
        <v>790</v>
      </c>
      <c r="E277" s="189" t="s">
        <v>591</v>
      </c>
      <c r="F277" s="159">
        <v>126.5</v>
      </c>
      <c r="G277" s="189"/>
      <c r="H277" s="189">
        <v>155</v>
      </c>
      <c r="I277" s="191">
        <v>155</v>
      </c>
      <c r="J277" s="161" t="s">
        <v>679</v>
      </c>
      <c r="K277" s="162">
        <f t="shared" si="74"/>
        <v>28.5</v>
      </c>
      <c r="L277" s="163">
        <f t="shared" si="75"/>
        <v>0.22529644268774704</v>
      </c>
      <c r="M277" s="158" t="s">
        <v>594</v>
      </c>
      <c r="N277" s="164">
        <v>44362</v>
      </c>
      <c r="O277" s="1"/>
      <c r="S277" s="204" t="s">
        <v>786</v>
      </c>
    </row>
    <row r="278" spans="1:27" ht="12.75" customHeight="1">
      <c r="A278" s="165">
        <v>166</v>
      </c>
      <c r="B278" s="196">
        <v>44368</v>
      </c>
      <c r="C278" s="196"/>
      <c r="D278" s="167" t="s">
        <v>827</v>
      </c>
      <c r="E278" s="169" t="s">
        <v>591</v>
      </c>
      <c r="F278" s="197">
        <v>287.5</v>
      </c>
      <c r="G278" s="169"/>
      <c r="H278" s="169">
        <v>245</v>
      </c>
      <c r="I278" s="170">
        <v>344</v>
      </c>
      <c r="J278" s="171" t="s">
        <v>828</v>
      </c>
      <c r="K278" s="172">
        <f t="shared" si="74"/>
        <v>-42.5</v>
      </c>
      <c r="L278" s="173">
        <f t="shared" si="75"/>
        <v>-0.14782608695652175</v>
      </c>
      <c r="M278" s="169" t="s">
        <v>604</v>
      </c>
      <c r="N278" s="166">
        <v>44508</v>
      </c>
      <c r="O278" s="1"/>
      <c r="S278" s="204" t="s">
        <v>786</v>
      </c>
    </row>
    <row r="279" spans="1:27" ht="12.75" customHeight="1">
      <c r="A279" s="186">
        <v>167</v>
      </c>
      <c r="B279" s="187">
        <v>44368</v>
      </c>
      <c r="C279" s="187"/>
      <c r="D279" s="188" t="s">
        <v>488</v>
      </c>
      <c r="E279" s="189" t="s">
        <v>591</v>
      </c>
      <c r="F279" s="159">
        <v>241</v>
      </c>
      <c r="G279" s="189"/>
      <c r="H279" s="189">
        <v>298</v>
      </c>
      <c r="I279" s="191">
        <v>320</v>
      </c>
      <c r="J279" s="161" t="s">
        <v>679</v>
      </c>
      <c r="K279" s="162">
        <f t="shared" si="74"/>
        <v>57</v>
      </c>
      <c r="L279" s="163">
        <f t="shared" si="75"/>
        <v>0.23651452282157676</v>
      </c>
      <c r="M279" s="158" t="s">
        <v>594</v>
      </c>
      <c r="N279" s="164">
        <v>44802</v>
      </c>
      <c r="O279" s="37"/>
      <c r="S279" s="204" t="s">
        <v>786</v>
      </c>
    </row>
    <row r="280" spans="1:27" ht="12.75" customHeight="1">
      <c r="A280" s="186">
        <v>168</v>
      </c>
      <c r="B280" s="187">
        <v>44406</v>
      </c>
      <c r="C280" s="187"/>
      <c r="D280" s="188" t="s">
        <v>790</v>
      </c>
      <c r="E280" s="189" t="s">
        <v>591</v>
      </c>
      <c r="F280" s="159">
        <v>162.5</v>
      </c>
      <c r="G280" s="189"/>
      <c r="H280" s="189">
        <v>200</v>
      </c>
      <c r="I280" s="191">
        <v>200</v>
      </c>
      <c r="J280" s="161" t="s">
        <v>679</v>
      </c>
      <c r="K280" s="162">
        <f t="shared" si="74"/>
        <v>37.5</v>
      </c>
      <c r="L280" s="163">
        <f t="shared" si="75"/>
        <v>0.23076923076923078</v>
      </c>
      <c r="M280" s="158" t="s">
        <v>594</v>
      </c>
      <c r="N280" s="164">
        <v>44802</v>
      </c>
      <c r="O280" s="1"/>
      <c r="S280" s="204" t="s">
        <v>786</v>
      </c>
    </row>
    <row r="281" spans="1:27" ht="12.75" customHeight="1">
      <c r="A281" s="186">
        <v>169</v>
      </c>
      <c r="B281" s="187">
        <v>44462</v>
      </c>
      <c r="C281" s="187"/>
      <c r="D281" s="188" t="s">
        <v>445</v>
      </c>
      <c r="E281" s="189" t="s">
        <v>591</v>
      </c>
      <c r="F281" s="159">
        <v>1235</v>
      </c>
      <c r="G281" s="189"/>
      <c r="H281" s="189">
        <v>1505</v>
      </c>
      <c r="I281" s="191">
        <v>1500</v>
      </c>
      <c r="J281" s="161" t="s">
        <v>679</v>
      </c>
      <c r="K281" s="162">
        <f t="shared" si="74"/>
        <v>270</v>
      </c>
      <c r="L281" s="163">
        <f t="shared" si="75"/>
        <v>0.21862348178137653</v>
      </c>
      <c r="M281" s="158" t="s">
        <v>594</v>
      </c>
      <c r="N281" s="164">
        <v>44564</v>
      </c>
      <c r="O281" s="1"/>
      <c r="S281" s="204" t="s">
        <v>786</v>
      </c>
    </row>
    <row r="282" spans="1:27" ht="12.75" customHeight="1">
      <c r="A282" s="205">
        <v>170</v>
      </c>
      <c r="B282" s="206">
        <v>44480</v>
      </c>
      <c r="C282" s="206"/>
      <c r="D282" s="207" t="s">
        <v>829</v>
      </c>
      <c r="E282" s="208" t="s">
        <v>591</v>
      </c>
      <c r="F282" s="55">
        <v>58.75</v>
      </c>
      <c r="G282" s="208"/>
      <c r="H282" s="209"/>
      <c r="I282" s="51"/>
      <c r="J282" s="210" t="s">
        <v>592</v>
      </c>
      <c r="K282" s="205"/>
      <c r="L282" s="206"/>
      <c r="M282" s="206"/>
      <c r="N282" s="207"/>
      <c r="O282" s="37"/>
      <c r="S282" s="204" t="s">
        <v>786</v>
      </c>
    </row>
    <row r="283" spans="1:27" ht="12.75" customHeight="1">
      <c r="A283" s="211">
        <v>171</v>
      </c>
      <c r="B283" s="212">
        <v>44481</v>
      </c>
      <c r="C283" s="212"/>
      <c r="D283" s="213" t="s">
        <v>278</v>
      </c>
      <c r="E283" s="51" t="s">
        <v>591</v>
      </c>
      <c r="F283" s="214" t="s">
        <v>830</v>
      </c>
      <c r="G283" s="51"/>
      <c r="H283" s="51"/>
      <c r="I283" s="51">
        <v>380</v>
      </c>
      <c r="J283" s="215" t="s">
        <v>592</v>
      </c>
      <c r="K283" s="211"/>
      <c r="L283" s="212"/>
      <c r="M283" s="212"/>
      <c r="N283" s="213"/>
      <c r="O283" s="37"/>
      <c r="S283" s="204" t="s">
        <v>786</v>
      </c>
    </row>
    <row r="284" spans="1:27" ht="12.75" customHeight="1">
      <c r="A284" s="186">
        <v>172</v>
      </c>
      <c r="B284" s="187">
        <v>44481</v>
      </c>
      <c r="C284" s="187"/>
      <c r="D284" s="188" t="s">
        <v>831</v>
      </c>
      <c r="E284" s="189" t="s">
        <v>591</v>
      </c>
      <c r="F284" s="159">
        <v>45.5</v>
      </c>
      <c r="G284" s="189"/>
      <c r="H284" s="189">
        <v>56.5</v>
      </c>
      <c r="I284" s="191">
        <v>56</v>
      </c>
      <c r="J284" s="161" t="s">
        <v>679</v>
      </c>
      <c r="K284" s="162">
        <f t="shared" ref="K284:K285" si="76">H284-F284</f>
        <v>11</v>
      </c>
      <c r="L284" s="163">
        <f t="shared" ref="L284:L285" si="77">K284/F284</f>
        <v>0.24175824175824176</v>
      </c>
      <c r="M284" s="158" t="s">
        <v>594</v>
      </c>
      <c r="N284" s="164">
        <v>44881</v>
      </c>
      <c r="O284" s="37"/>
      <c r="S284" s="204"/>
    </row>
    <row r="285" spans="1:27" ht="12.75" customHeight="1">
      <c r="A285" s="186">
        <v>173</v>
      </c>
      <c r="B285" s="187">
        <v>44551</v>
      </c>
      <c r="C285" s="187"/>
      <c r="D285" s="188" t="s">
        <v>131</v>
      </c>
      <c r="E285" s="189" t="s">
        <v>591</v>
      </c>
      <c r="F285" s="159">
        <v>2300</v>
      </c>
      <c r="G285" s="189"/>
      <c r="H285" s="189">
        <f>(2820+2200)/2</f>
        <v>2510</v>
      </c>
      <c r="I285" s="191">
        <v>3000</v>
      </c>
      <c r="J285" s="161" t="s">
        <v>832</v>
      </c>
      <c r="K285" s="162">
        <f t="shared" si="76"/>
        <v>210</v>
      </c>
      <c r="L285" s="163">
        <f t="shared" si="77"/>
        <v>9.1304347826086957E-2</v>
      </c>
      <c r="M285" s="158" t="s">
        <v>594</v>
      </c>
      <c r="N285" s="164">
        <v>44649</v>
      </c>
      <c r="O285" s="1"/>
      <c r="S285" s="204"/>
    </row>
    <row r="286" spans="1:27" ht="12.75" customHeight="1">
      <c r="A286" s="186">
        <v>174</v>
      </c>
      <c r="B286" s="187">
        <v>44606</v>
      </c>
      <c r="C286" s="187"/>
      <c r="D286" s="188" t="s">
        <v>435</v>
      </c>
      <c r="E286" s="189" t="s">
        <v>591</v>
      </c>
      <c r="F286" s="159">
        <v>635</v>
      </c>
      <c r="G286" s="189"/>
      <c r="H286" s="189">
        <v>700</v>
      </c>
      <c r="I286" s="191">
        <v>764</v>
      </c>
      <c r="J286" s="161" t="s">
        <v>866</v>
      </c>
      <c r="K286" s="162">
        <f t="shared" ref="K286" si="78">H286-F286</f>
        <v>65</v>
      </c>
      <c r="L286" s="163">
        <f t="shared" ref="L286" si="79">K286/F286</f>
        <v>0.10236220472440945</v>
      </c>
      <c r="M286" s="158" t="s">
        <v>594</v>
      </c>
      <c r="N286" s="164">
        <v>45159</v>
      </c>
      <c r="O286" s="37"/>
      <c r="S286" s="204"/>
    </row>
    <row r="287" spans="1:27" ht="12.75" customHeight="1">
      <c r="A287" s="186">
        <v>175</v>
      </c>
      <c r="B287" s="187">
        <v>44613</v>
      </c>
      <c r="C287" s="187"/>
      <c r="D287" s="188" t="s">
        <v>445</v>
      </c>
      <c r="E287" s="189" t="s">
        <v>591</v>
      </c>
      <c r="F287" s="159">
        <v>1255</v>
      </c>
      <c r="G287" s="189"/>
      <c r="H287" s="189">
        <v>1515</v>
      </c>
      <c r="I287" s="191">
        <v>1510</v>
      </c>
      <c r="J287" s="161" t="s">
        <v>679</v>
      </c>
      <c r="K287" s="162">
        <f>H287-F287</f>
        <v>260</v>
      </c>
      <c r="L287" s="163">
        <f>K287/F287</f>
        <v>0.20717131474103587</v>
      </c>
      <c r="M287" s="158" t="s">
        <v>594</v>
      </c>
      <c r="N287" s="164">
        <v>44834</v>
      </c>
      <c r="O287" s="37"/>
      <c r="S287" s="204"/>
    </row>
    <row r="288" spans="1:27" ht="12.75" customHeight="1">
      <c r="A288">
        <v>176</v>
      </c>
      <c r="B288" s="212">
        <v>44670</v>
      </c>
      <c r="C288" s="212"/>
      <c r="D288" s="53" t="s">
        <v>551</v>
      </c>
      <c r="E288" s="216" t="s">
        <v>591</v>
      </c>
      <c r="F288" s="51" t="s">
        <v>833</v>
      </c>
      <c r="G288" s="51"/>
      <c r="H288" s="51"/>
      <c r="I288" s="51">
        <v>553</v>
      </c>
      <c r="J288" s="51" t="s">
        <v>592</v>
      </c>
      <c r="K288" s="51"/>
      <c r="L288" s="51"/>
      <c r="M288" s="51"/>
      <c r="N288" s="51"/>
      <c r="O288" s="37"/>
      <c r="S288" s="204"/>
    </row>
    <row r="289" spans="1:39" ht="12.75" customHeight="1">
      <c r="A289" s="186">
        <v>177</v>
      </c>
      <c r="B289" s="187">
        <v>44746</v>
      </c>
      <c r="C289" s="187"/>
      <c r="D289" s="188" t="s">
        <v>834</v>
      </c>
      <c r="E289" s="189" t="s">
        <v>591</v>
      </c>
      <c r="F289" s="159">
        <v>207.5</v>
      </c>
      <c r="G289" s="189"/>
      <c r="H289" s="189">
        <v>254</v>
      </c>
      <c r="I289" s="191">
        <v>254</v>
      </c>
      <c r="J289" s="161" t="s">
        <v>679</v>
      </c>
      <c r="K289" s="162">
        <f t="shared" ref="K289:K291" si="80">H289-F289</f>
        <v>46.5</v>
      </c>
      <c r="L289" s="163">
        <f t="shared" ref="L289:L291" si="81">K289/F289</f>
        <v>0.22409638554216868</v>
      </c>
      <c r="M289" s="158" t="s">
        <v>594</v>
      </c>
      <c r="N289" s="164">
        <v>44792</v>
      </c>
      <c r="O289" s="1"/>
      <c r="S289" s="204"/>
    </row>
    <row r="290" spans="1:39" ht="12.75" customHeight="1">
      <c r="A290" s="186">
        <v>178</v>
      </c>
      <c r="B290" s="187">
        <v>44775</v>
      </c>
      <c r="C290" s="187"/>
      <c r="D290" s="188" t="s">
        <v>490</v>
      </c>
      <c r="E290" s="189" t="s">
        <v>591</v>
      </c>
      <c r="F290" s="159">
        <v>31.25</v>
      </c>
      <c r="G290" s="189"/>
      <c r="H290" s="189">
        <v>38.75</v>
      </c>
      <c r="I290" s="191">
        <v>38</v>
      </c>
      <c r="J290" s="161" t="s">
        <v>679</v>
      </c>
      <c r="K290" s="162">
        <f t="shared" si="80"/>
        <v>7.5</v>
      </c>
      <c r="L290" s="163">
        <f t="shared" si="81"/>
        <v>0.24</v>
      </c>
      <c r="M290" s="158" t="s">
        <v>594</v>
      </c>
      <c r="N290" s="164">
        <v>44844</v>
      </c>
      <c r="O290" s="37"/>
      <c r="S290" s="55"/>
    </row>
    <row r="291" spans="1:39" ht="12.75" customHeight="1">
      <c r="A291" s="186">
        <v>179</v>
      </c>
      <c r="B291" s="187">
        <v>44841</v>
      </c>
      <c r="C291" s="187"/>
      <c r="D291" s="188" t="s">
        <v>835</v>
      </c>
      <c r="E291" s="189" t="s">
        <v>591</v>
      </c>
      <c r="F291" s="159">
        <v>665</v>
      </c>
      <c r="G291" s="189"/>
      <c r="H291" s="189">
        <v>807.5</v>
      </c>
      <c r="I291" s="191">
        <v>840</v>
      </c>
      <c r="J291" s="161" t="s">
        <v>832</v>
      </c>
      <c r="K291" s="162">
        <f t="shared" si="80"/>
        <v>142.5</v>
      </c>
      <c r="L291" s="163">
        <f t="shared" si="81"/>
        <v>0.21428571428571427</v>
      </c>
      <c r="M291" s="158" t="s">
        <v>594</v>
      </c>
      <c r="N291" s="164">
        <v>45097</v>
      </c>
      <c r="O291" s="37"/>
      <c r="S291" s="55"/>
    </row>
    <row r="292" spans="1:39" ht="12.75" customHeight="1">
      <c r="A292" s="186">
        <v>180</v>
      </c>
      <c r="B292" s="187">
        <v>44844</v>
      </c>
      <c r="C292" s="187"/>
      <c r="D292" s="188" t="s">
        <v>437</v>
      </c>
      <c r="E292" s="189" t="s">
        <v>591</v>
      </c>
      <c r="F292" s="159">
        <v>227.5</v>
      </c>
      <c r="G292" s="189"/>
      <c r="H292" s="189">
        <v>270</v>
      </c>
      <c r="I292" s="191">
        <v>291</v>
      </c>
      <c r="J292" s="161" t="s">
        <v>868</v>
      </c>
      <c r="K292" s="162">
        <f t="shared" ref="K292" si="82">H292-F292</f>
        <v>42.5</v>
      </c>
      <c r="L292" s="163">
        <f t="shared" ref="L292" si="83">K292/F292</f>
        <v>0.18681318681318682</v>
      </c>
      <c r="M292" s="158" t="s">
        <v>594</v>
      </c>
      <c r="N292" s="164">
        <v>45160</v>
      </c>
      <c r="O292" s="37"/>
      <c r="R292" s="37"/>
      <c r="S292" s="55"/>
    </row>
    <row r="293" spans="1:39" ht="12.75" customHeight="1">
      <c r="A293" s="186">
        <v>181</v>
      </c>
      <c r="B293" s="187">
        <v>44845</v>
      </c>
      <c r="C293" s="187"/>
      <c r="D293" s="188" t="s">
        <v>435</v>
      </c>
      <c r="E293" s="189" t="s">
        <v>591</v>
      </c>
      <c r="F293" s="159">
        <v>555</v>
      </c>
      <c r="G293" s="189"/>
      <c r="H293" s="189">
        <v>700</v>
      </c>
      <c r="I293" s="191">
        <v>765</v>
      </c>
      <c r="J293" s="161" t="s">
        <v>867</v>
      </c>
      <c r="K293" s="162">
        <f t="shared" ref="K293" si="84">H293-F293</f>
        <v>145</v>
      </c>
      <c r="L293" s="163">
        <f t="shared" ref="L293" si="85">K293/F293</f>
        <v>0.26126126126126126</v>
      </c>
      <c r="M293" s="158" t="s">
        <v>594</v>
      </c>
      <c r="N293" s="164">
        <v>45159</v>
      </c>
      <c r="O293" s="37"/>
      <c r="R293" s="37"/>
      <c r="S293" s="55"/>
    </row>
    <row r="294" spans="1:39" ht="12.75" customHeight="1">
      <c r="A294" s="186">
        <v>182</v>
      </c>
      <c r="B294" s="187">
        <v>44981</v>
      </c>
      <c r="C294" s="187"/>
      <c r="D294" s="188" t="s">
        <v>452</v>
      </c>
      <c r="E294" s="189" t="s">
        <v>591</v>
      </c>
      <c r="F294" s="159">
        <v>1675</v>
      </c>
      <c r="G294" s="189"/>
      <c r="H294" s="189">
        <v>2080</v>
      </c>
      <c r="I294" s="191">
        <v>2080</v>
      </c>
      <c r="J294" s="161" t="s">
        <v>679</v>
      </c>
      <c r="K294" s="162">
        <f>H294-F294</f>
        <v>405</v>
      </c>
      <c r="L294" s="163">
        <f>K294/F294</f>
        <v>0.2417910447761194</v>
      </c>
      <c r="M294" s="158" t="s">
        <v>594</v>
      </c>
      <c r="N294" s="164">
        <v>45119</v>
      </c>
      <c r="O294" s="37"/>
      <c r="S294" s="55" t="s">
        <v>864</v>
      </c>
    </row>
    <row r="295" spans="1:39" ht="12.75" customHeight="1">
      <c r="A295" s="186">
        <v>183</v>
      </c>
      <c r="B295" s="187">
        <v>44986</v>
      </c>
      <c r="C295" s="187"/>
      <c r="D295" s="188" t="s">
        <v>490</v>
      </c>
      <c r="E295" s="189" t="s">
        <v>591</v>
      </c>
      <c r="F295" s="159">
        <v>57.5</v>
      </c>
      <c r="G295" s="189"/>
      <c r="H295" s="189">
        <v>120</v>
      </c>
      <c r="I295" s="191">
        <v>120</v>
      </c>
      <c r="J295" s="161" t="s">
        <v>679</v>
      </c>
      <c r="K295" s="162">
        <f>H295-F295</f>
        <v>62.5</v>
      </c>
      <c r="L295" s="163">
        <f>K295/F295</f>
        <v>1.0869565217391304</v>
      </c>
      <c r="M295" s="158" t="s">
        <v>594</v>
      </c>
      <c r="N295" s="164">
        <v>45049</v>
      </c>
      <c r="O295" s="37"/>
      <c r="S295" s="55" t="s">
        <v>864</v>
      </c>
    </row>
    <row r="296" spans="1:39" ht="12.75" customHeight="1">
      <c r="A296" s="186">
        <v>184</v>
      </c>
      <c r="B296" s="187">
        <v>45008</v>
      </c>
      <c r="C296" s="187"/>
      <c r="D296" s="188" t="s">
        <v>507</v>
      </c>
      <c r="E296" s="189" t="s">
        <v>591</v>
      </c>
      <c r="F296" s="159">
        <v>2765</v>
      </c>
      <c r="G296" s="189"/>
      <c r="H296" s="189">
        <v>3547.5</v>
      </c>
      <c r="I296" s="191">
        <v>3523</v>
      </c>
      <c r="J296" s="161" t="s">
        <v>679</v>
      </c>
      <c r="K296" s="162">
        <f>H296-F296</f>
        <v>782.5</v>
      </c>
      <c r="L296" s="163">
        <f>K296/F296</f>
        <v>0.28300180831826399</v>
      </c>
      <c r="M296" s="158" t="s">
        <v>594</v>
      </c>
      <c r="N296" s="164">
        <v>45177</v>
      </c>
      <c r="O296" s="37"/>
      <c r="S296" s="55" t="s">
        <v>864</v>
      </c>
    </row>
    <row r="297" spans="1:39" ht="12.75" customHeight="1">
      <c r="A297" s="186">
        <v>185</v>
      </c>
      <c r="B297" s="187">
        <v>45027</v>
      </c>
      <c r="C297" s="187"/>
      <c r="D297" s="188" t="s">
        <v>836</v>
      </c>
      <c r="E297" s="189" t="s">
        <v>591</v>
      </c>
      <c r="F297" s="159">
        <v>460</v>
      </c>
      <c r="G297" s="189"/>
      <c r="H297" s="189">
        <v>825</v>
      </c>
      <c r="I297" s="191">
        <v>810</v>
      </c>
      <c r="J297" s="161" t="s">
        <v>679</v>
      </c>
      <c r="K297" s="162">
        <f>H297-F297</f>
        <v>365</v>
      </c>
      <c r="L297" s="163">
        <f>K297/F297</f>
        <v>0.79347826086956519</v>
      </c>
      <c r="M297" s="158" t="s">
        <v>594</v>
      </c>
      <c r="N297" s="164">
        <v>45155</v>
      </c>
      <c r="O297" s="37"/>
      <c r="S297" s="55" t="s">
        <v>864</v>
      </c>
    </row>
    <row r="298" spans="1:39" ht="12.75" customHeight="1">
      <c r="A298" s="211">
        <v>186</v>
      </c>
      <c r="B298" s="212">
        <v>45050</v>
      </c>
      <c r="C298" s="53"/>
      <c r="D298" s="53" t="s">
        <v>42</v>
      </c>
      <c r="E298" s="216" t="s">
        <v>591</v>
      </c>
      <c r="F298" s="51" t="s">
        <v>837</v>
      </c>
      <c r="G298" s="51"/>
      <c r="H298" s="51"/>
      <c r="I298" s="51">
        <v>5040</v>
      </c>
      <c r="J298" s="51" t="s">
        <v>592</v>
      </c>
      <c r="K298" s="51"/>
      <c r="L298" s="51"/>
      <c r="M298" s="51"/>
      <c r="N298" s="51"/>
      <c r="O298" s="37"/>
      <c r="S298" s="55" t="s">
        <v>864</v>
      </c>
    </row>
    <row r="299" spans="1:39" ht="12.75" customHeight="1">
      <c r="A299" s="186">
        <v>187</v>
      </c>
      <c r="B299" s="187">
        <v>45075</v>
      </c>
      <c r="C299" s="187"/>
      <c r="D299" s="188" t="s">
        <v>838</v>
      </c>
      <c r="E299" s="189" t="s">
        <v>591</v>
      </c>
      <c r="F299" s="159">
        <v>585</v>
      </c>
      <c r="G299" s="189"/>
      <c r="H299" s="189">
        <v>732</v>
      </c>
      <c r="I299" s="191">
        <v>732</v>
      </c>
      <c r="J299" s="161" t="s">
        <v>679</v>
      </c>
      <c r="K299" s="162">
        <f>H299-F299</f>
        <v>147</v>
      </c>
      <c r="L299" s="163">
        <f>K299/F299</f>
        <v>0.25128205128205128</v>
      </c>
      <c r="M299" s="158" t="s">
        <v>594</v>
      </c>
      <c r="N299" s="164">
        <v>45152</v>
      </c>
      <c r="O299" s="37"/>
      <c r="R299" s="37"/>
      <c r="S299" s="55" t="s">
        <v>864</v>
      </c>
      <c r="U299" s="37"/>
      <c r="W299" s="37"/>
      <c r="X299" s="55"/>
      <c r="Z299" s="37"/>
      <c r="AB299" s="37"/>
      <c r="AC299" s="55"/>
      <c r="AE299" s="37"/>
      <c r="AG299" s="37"/>
      <c r="AH299" s="55"/>
      <c r="AJ299" s="37"/>
      <c r="AL299" s="37"/>
      <c r="AM299" s="55"/>
    </row>
    <row r="300" spans="1:39" ht="12.75" customHeight="1">
      <c r="A300" s="211">
        <v>188</v>
      </c>
      <c r="B300" s="212">
        <v>45078</v>
      </c>
      <c r="C300" s="53"/>
      <c r="D300" s="53" t="s">
        <v>539</v>
      </c>
      <c r="E300" s="216" t="s">
        <v>591</v>
      </c>
      <c r="F300" s="51" t="s">
        <v>839</v>
      </c>
      <c r="G300" s="51"/>
      <c r="H300" s="51"/>
      <c r="I300" s="51">
        <v>4300</v>
      </c>
      <c r="J300" s="51" t="s">
        <v>592</v>
      </c>
      <c r="K300" s="51"/>
      <c r="L300" s="51"/>
      <c r="M300" s="51"/>
      <c r="N300" s="51"/>
      <c r="O300" s="37"/>
      <c r="R300" s="37"/>
      <c r="S300" s="55" t="s">
        <v>864</v>
      </c>
      <c r="U300" s="37"/>
      <c r="W300" s="37"/>
      <c r="X300" s="55"/>
      <c r="Z300" s="37"/>
      <c r="AB300" s="37"/>
      <c r="AC300" s="55"/>
      <c r="AE300" s="37"/>
      <c r="AG300" s="37"/>
      <c r="AH300" s="55"/>
      <c r="AJ300" s="37"/>
      <c r="AL300" s="37"/>
      <c r="AM300" s="55"/>
    </row>
    <row r="301" spans="1:39" ht="12.75" customHeight="1">
      <c r="A301" s="211">
        <v>189</v>
      </c>
      <c r="B301" s="212">
        <v>45103</v>
      </c>
      <c r="C301" s="53"/>
      <c r="D301" s="53" t="s">
        <v>861</v>
      </c>
      <c r="E301" s="216" t="s">
        <v>591</v>
      </c>
      <c r="F301" s="51" t="s">
        <v>659</v>
      </c>
      <c r="G301" s="51"/>
      <c r="H301" s="51"/>
      <c r="I301" s="51">
        <v>383</v>
      </c>
      <c r="J301" s="51" t="s">
        <v>592</v>
      </c>
      <c r="K301" s="51"/>
      <c r="L301" s="51"/>
      <c r="M301" s="51"/>
      <c r="N301" s="51"/>
      <c r="O301" s="37"/>
      <c r="R301" s="37"/>
      <c r="S301" s="55" t="s">
        <v>864</v>
      </c>
      <c r="U301" s="37"/>
      <c r="W301" s="37"/>
      <c r="X301" s="55"/>
      <c r="Z301" s="37"/>
      <c r="AB301" s="37"/>
      <c r="AC301" s="55"/>
      <c r="AE301" s="37"/>
      <c r="AG301" s="37"/>
      <c r="AH301" s="55"/>
      <c r="AJ301" s="37"/>
      <c r="AL301" s="37"/>
      <c r="AM301" s="55"/>
    </row>
    <row r="302" spans="1:39" ht="12.75" customHeight="1">
      <c r="A302" s="186">
        <v>190</v>
      </c>
      <c r="B302" s="187">
        <v>45120</v>
      </c>
      <c r="C302" s="187"/>
      <c r="D302" s="188" t="s">
        <v>538</v>
      </c>
      <c r="E302" s="189" t="s">
        <v>591</v>
      </c>
      <c r="F302" s="159">
        <v>2312.5</v>
      </c>
      <c r="G302" s="189"/>
      <c r="H302" s="189">
        <v>2935</v>
      </c>
      <c r="I302" s="191">
        <v>2935</v>
      </c>
      <c r="J302" s="161" t="s">
        <v>679</v>
      </c>
      <c r="K302" s="162">
        <f>H302-F302</f>
        <v>622.5</v>
      </c>
      <c r="L302" s="163">
        <f>K302/F302</f>
        <v>0.26918918918918922</v>
      </c>
      <c r="M302" s="158" t="s">
        <v>594</v>
      </c>
      <c r="N302" s="164">
        <v>45177</v>
      </c>
      <c r="O302" s="37"/>
      <c r="R302" s="37"/>
      <c r="S302" s="55" t="s">
        <v>864</v>
      </c>
      <c r="U302" s="37"/>
      <c r="W302" s="37"/>
      <c r="X302" s="55"/>
      <c r="Z302" s="37"/>
      <c r="AB302" s="37"/>
      <c r="AC302" s="55"/>
      <c r="AE302" s="37"/>
      <c r="AG302" s="37"/>
      <c r="AH302" s="55"/>
      <c r="AJ302" s="37"/>
      <c r="AL302" s="37"/>
      <c r="AM302" s="55"/>
    </row>
    <row r="303" spans="1:39" ht="12.75" customHeight="1">
      <c r="A303" s="186">
        <v>191</v>
      </c>
      <c r="B303" s="187">
        <v>45125</v>
      </c>
      <c r="C303" s="187"/>
      <c r="D303" s="188" t="s">
        <v>203</v>
      </c>
      <c r="E303" s="189" t="s">
        <v>591</v>
      </c>
      <c r="F303" s="159">
        <v>3980</v>
      </c>
      <c r="G303" s="189"/>
      <c r="H303" s="189">
        <v>4895</v>
      </c>
      <c r="I303" s="191">
        <v>4895</v>
      </c>
      <c r="J303" s="161" t="s">
        <v>679</v>
      </c>
      <c r="K303" s="162">
        <f>H303-F303</f>
        <v>915</v>
      </c>
      <c r="L303" s="163">
        <f>K303/F303</f>
        <v>0.22989949748743718</v>
      </c>
      <c r="M303" s="158" t="s">
        <v>594</v>
      </c>
      <c r="N303" s="164">
        <v>45155</v>
      </c>
      <c r="O303" s="37"/>
      <c r="S303" s="55" t="s">
        <v>864</v>
      </c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A304" s="186">
        <v>192</v>
      </c>
      <c r="B304" s="187">
        <v>45145</v>
      </c>
      <c r="C304" s="187"/>
      <c r="D304" s="188" t="s">
        <v>865</v>
      </c>
      <c r="E304" s="189" t="s">
        <v>591</v>
      </c>
      <c r="F304" s="159">
        <v>565</v>
      </c>
      <c r="G304" s="189"/>
      <c r="H304" s="189">
        <v>725</v>
      </c>
      <c r="I304" s="191">
        <v>725</v>
      </c>
      <c r="J304" s="161" t="s">
        <v>679</v>
      </c>
      <c r="K304" s="162">
        <f>H304-F304</f>
        <v>160</v>
      </c>
      <c r="L304" s="163">
        <f>K304/F304</f>
        <v>0.2831858407079646</v>
      </c>
      <c r="M304" s="158" t="s">
        <v>594</v>
      </c>
      <c r="N304" s="164">
        <v>45169</v>
      </c>
      <c r="O304" s="37"/>
      <c r="S304" s="55" t="s">
        <v>864</v>
      </c>
      <c r="U304" s="37"/>
      <c r="X304" s="55"/>
      <c r="Z304" s="37"/>
      <c r="AC304" s="55"/>
      <c r="AE304" s="37"/>
      <c r="AH304" s="55"/>
      <c r="AJ304" s="37"/>
      <c r="AM304" s="55"/>
    </row>
    <row r="305" spans="1:39" ht="12.75" customHeight="1">
      <c r="A305" s="211">
        <v>193</v>
      </c>
      <c r="B305" s="212">
        <v>45167</v>
      </c>
      <c r="C305" s="53"/>
      <c r="D305" s="53" t="s">
        <v>869</v>
      </c>
      <c r="E305" s="216" t="s">
        <v>591</v>
      </c>
      <c r="F305" s="51" t="s">
        <v>870</v>
      </c>
      <c r="G305" s="51"/>
      <c r="H305" s="51"/>
      <c r="I305" s="51">
        <v>950</v>
      </c>
      <c r="J305" s="51" t="s">
        <v>592</v>
      </c>
      <c r="K305" s="51"/>
      <c r="L305" s="51"/>
      <c r="M305" s="51"/>
      <c r="N305" s="51"/>
      <c r="O305" s="37"/>
      <c r="S305" s="55" t="s">
        <v>864</v>
      </c>
      <c r="U305" s="37"/>
      <c r="X305" s="55"/>
      <c r="Z305" s="37"/>
      <c r="AC305" s="55"/>
      <c r="AE305" s="37"/>
      <c r="AH305" s="55"/>
      <c r="AJ305" s="37"/>
      <c r="AM305" s="55"/>
    </row>
    <row r="306" spans="1:39" ht="12.75" customHeight="1">
      <c r="A306" s="211">
        <v>194</v>
      </c>
      <c r="B306" s="212">
        <v>45184</v>
      </c>
      <c r="C306" s="53"/>
      <c r="D306" s="53" t="s">
        <v>541</v>
      </c>
      <c r="E306" s="216" t="s">
        <v>591</v>
      </c>
      <c r="F306" s="51" t="s">
        <v>877</v>
      </c>
      <c r="G306" s="51"/>
      <c r="H306" s="51"/>
      <c r="I306" s="51">
        <v>480</v>
      </c>
      <c r="J306" s="51" t="s">
        <v>592</v>
      </c>
      <c r="K306" s="51"/>
      <c r="L306" s="51"/>
      <c r="M306" s="51"/>
      <c r="N306" s="51"/>
      <c r="O306" s="37"/>
      <c r="S306" s="55" t="s">
        <v>864</v>
      </c>
      <c r="U306" s="37"/>
      <c r="X306" s="55"/>
      <c r="Z306" s="37"/>
      <c r="AC306" s="55"/>
      <c r="AE306" s="37"/>
      <c r="AH306" s="55"/>
      <c r="AJ306" s="37"/>
      <c r="AM306" s="55"/>
    </row>
    <row r="307" spans="1:39" ht="12.75" customHeight="1">
      <c r="A307" s="211">
        <v>195</v>
      </c>
      <c r="B307" s="212">
        <v>45203</v>
      </c>
      <c r="C307" s="53"/>
      <c r="D307" s="53" t="s">
        <v>176</v>
      </c>
      <c r="E307" s="216" t="s">
        <v>591</v>
      </c>
      <c r="F307" s="51" t="s">
        <v>883</v>
      </c>
      <c r="G307" s="51"/>
      <c r="H307" s="51"/>
      <c r="I307" s="51">
        <v>1198</v>
      </c>
      <c r="J307" s="51" t="s">
        <v>592</v>
      </c>
      <c r="K307" s="51"/>
      <c r="L307" s="51"/>
      <c r="M307" s="51"/>
      <c r="N307" s="51"/>
      <c r="O307" s="37"/>
      <c r="S307" s="55" t="s">
        <v>905</v>
      </c>
      <c r="U307" s="37"/>
      <c r="X307" s="55"/>
      <c r="Z307" s="37"/>
      <c r="AC307" s="55"/>
      <c r="AE307" s="37"/>
      <c r="AH307" s="55"/>
      <c r="AJ307" s="37"/>
      <c r="AM307" s="55"/>
    </row>
    <row r="308" spans="1:39" ht="12.75" customHeight="1">
      <c r="A308" s="211">
        <v>196</v>
      </c>
      <c r="B308" s="212">
        <v>45216</v>
      </c>
      <c r="C308" s="53"/>
      <c r="D308" s="53" t="s">
        <v>107</v>
      </c>
      <c r="E308" s="216" t="s">
        <v>591</v>
      </c>
      <c r="F308" s="51" t="s">
        <v>886</v>
      </c>
      <c r="G308" s="51"/>
      <c r="H308" s="51"/>
      <c r="I308" s="51">
        <v>6870</v>
      </c>
      <c r="J308" s="51" t="s">
        <v>592</v>
      </c>
      <c r="K308" s="51"/>
      <c r="L308" s="51"/>
      <c r="M308" s="51"/>
      <c r="N308" s="51"/>
      <c r="O308" s="37"/>
      <c r="S308" s="55" t="s">
        <v>905</v>
      </c>
      <c r="U308" s="37"/>
      <c r="X308" s="55"/>
      <c r="Z308" s="37"/>
      <c r="AC308" s="55"/>
      <c r="AE308" s="37"/>
      <c r="AH308" s="55"/>
      <c r="AJ308" s="37"/>
      <c r="AM308" s="55"/>
    </row>
    <row r="309" spans="1:39" ht="12.75" customHeight="1">
      <c r="A309" s="211">
        <v>197</v>
      </c>
      <c r="B309" s="212">
        <v>45216</v>
      </c>
      <c r="C309" s="53"/>
      <c r="D309" s="53" t="s">
        <v>887</v>
      </c>
      <c r="E309" s="216" t="s">
        <v>591</v>
      </c>
      <c r="F309" s="51" t="s">
        <v>888</v>
      </c>
      <c r="G309" s="51"/>
      <c r="H309" s="51"/>
      <c r="I309" s="51">
        <v>1415</v>
      </c>
      <c r="J309" s="51" t="s">
        <v>592</v>
      </c>
      <c r="K309" s="51"/>
      <c r="L309" s="51"/>
      <c r="M309" s="51"/>
      <c r="N309" s="51"/>
      <c r="O309" s="37"/>
      <c r="S309" s="55" t="s">
        <v>864</v>
      </c>
      <c r="U309" s="37"/>
      <c r="X309" s="55"/>
      <c r="Z309" s="37"/>
      <c r="AC309" s="55"/>
      <c r="AE309" s="37"/>
      <c r="AH309" s="55"/>
      <c r="AJ309" s="37"/>
      <c r="AM309" s="55"/>
    </row>
    <row r="310" spans="1:39" ht="12.75" customHeight="1">
      <c r="A310" s="376">
        <v>198</v>
      </c>
      <c r="B310" s="377">
        <v>45236</v>
      </c>
      <c r="C310" s="378"/>
      <c r="D310" s="378" t="s">
        <v>936</v>
      </c>
      <c r="E310" s="379" t="s">
        <v>591</v>
      </c>
      <c r="F310" s="380">
        <v>1270</v>
      </c>
      <c r="G310" s="380"/>
      <c r="H310" s="380">
        <v>1613</v>
      </c>
      <c r="I310" s="380">
        <v>1613</v>
      </c>
      <c r="J310" s="381" t="s">
        <v>679</v>
      </c>
      <c r="K310" s="382">
        <f>H310-F310</f>
        <v>343</v>
      </c>
      <c r="L310" s="383">
        <f>K310/F310</f>
        <v>0.27007874015748029</v>
      </c>
      <c r="M310" s="384" t="s">
        <v>594</v>
      </c>
      <c r="N310" s="385">
        <v>45246</v>
      </c>
      <c r="O310" s="37"/>
      <c r="S310" s="55"/>
      <c r="U310" s="37"/>
      <c r="X310" s="55"/>
      <c r="Z310" s="37"/>
      <c r="AC310" s="55"/>
      <c r="AE310" s="37"/>
      <c r="AH310" s="55"/>
      <c r="AJ310" s="37"/>
      <c r="AM310" s="55"/>
    </row>
    <row r="311" spans="1:39" ht="12.75" customHeight="1">
      <c r="A311" s="211"/>
      <c r="B311" s="212"/>
      <c r="C311" s="53"/>
      <c r="D311" s="53"/>
      <c r="E311" s="216"/>
      <c r="F311" s="51"/>
      <c r="G311" s="51"/>
      <c r="H311" s="51"/>
      <c r="I311" s="51"/>
      <c r="J311" s="51"/>
      <c r="K311" s="51"/>
      <c r="L311" s="51"/>
      <c r="M311" s="51"/>
      <c r="N311" s="51"/>
      <c r="O311" s="37"/>
      <c r="S311" s="55"/>
      <c r="U311" s="37"/>
      <c r="X311" s="55"/>
      <c r="Z311" s="37"/>
      <c r="AC311" s="55"/>
      <c r="AE311" s="37"/>
      <c r="AH311" s="55"/>
      <c r="AJ311" s="37"/>
      <c r="AM311" s="55"/>
    </row>
    <row r="312" spans="1:39" ht="12.75" customHeight="1">
      <c r="A312" s="211"/>
      <c r="B312" s="212"/>
      <c r="C312" s="53"/>
      <c r="D312" s="53"/>
      <c r="E312" s="216"/>
      <c r="F312" s="51"/>
      <c r="G312" s="51"/>
      <c r="H312" s="51"/>
      <c r="I312" s="51"/>
      <c r="J312" s="51"/>
      <c r="K312" s="51"/>
      <c r="L312" s="51"/>
      <c r="M312" s="51"/>
      <c r="N312" s="51"/>
      <c r="O312" s="37"/>
      <c r="S312" s="55"/>
      <c r="U312" s="37"/>
      <c r="X312" s="55"/>
      <c r="Z312" s="37"/>
      <c r="AC312" s="55"/>
      <c r="AE312" s="37"/>
      <c r="AH312" s="55"/>
      <c r="AJ312" s="37"/>
      <c r="AM312" s="55"/>
    </row>
    <row r="313" spans="1:39" ht="12.75" customHeight="1">
      <c r="A313" s="53"/>
      <c r="B313" s="53"/>
      <c r="C313" s="53"/>
      <c r="D313" s="53"/>
      <c r="E313" s="53"/>
      <c r="F313" s="51"/>
      <c r="G313" s="51"/>
      <c r="H313" s="51"/>
      <c r="I313" s="51"/>
      <c r="J313" s="31"/>
      <c r="K313" s="51"/>
      <c r="L313" s="51"/>
      <c r="M313" s="51"/>
      <c r="N313" s="53"/>
      <c r="O313" s="37"/>
      <c r="S313" s="55"/>
      <c r="U313" s="37"/>
      <c r="X313" s="55"/>
      <c r="Z313" s="37"/>
      <c r="AC313" s="55"/>
      <c r="AE313" s="37"/>
      <c r="AH313" s="55"/>
      <c r="AJ313" s="37"/>
      <c r="AM313" s="55"/>
    </row>
    <row r="314" spans="1:39" ht="12.75" customHeight="1">
      <c r="B314" s="217" t="s">
        <v>840</v>
      </c>
      <c r="F314" s="55"/>
      <c r="G314" s="55"/>
      <c r="H314" s="55"/>
      <c r="I314" s="55"/>
      <c r="J314" s="37"/>
      <c r="K314" s="55"/>
      <c r="L314" s="55"/>
      <c r="M314" s="55"/>
      <c r="O314" s="37"/>
      <c r="S314" s="55"/>
      <c r="U314" s="37"/>
      <c r="X314" s="55"/>
      <c r="Z314" s="37"/>
      <c r="AC314" s="55"/>
      <c r="AE314" s="37"/>
      <c r="AH314" s="55"/>
      <c r="AJ314" s="37"/>
      <c r="AM314" s="55"/>
    </row>
    <row r="315" spans="1:39" ht="12.75" customHeight="1">
      <c r="A315" s="218"/>
      <c r="F315" s="55"/>
      <c r="G315" s="55"/>
      <c r="H315" s="55"/>
      <c r="I315" s="55"/>
      <c r="J315" s="37"/>
      <c r="K315" s="55"/>
      <c r="L315" s="55"/>
      <c r="M315" s="55"/>
      <c r="O315" s="37"/>
      <c r="S315" s="55"/>
      <c r="U315" s="37"/>
      <c r="X315" s="55"/>
      <c r="Z315" s="37"/>
      <c r="AC315" s="55"/>
      <c r="AE315" s="37"/>
      <c r="AH315" s="55"/>
      <c r="AJ315" s="37"/>
      <c r="AM315" s="55"/>
    </row>
    <row r="316" spans="1:39" ht="12.75" customHeight="1">
      <c r="A316" s="218"/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39" ht="12.75" customHeight="1">
      <c r="A317" s="51"/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3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3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3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</sheetData>
  <autoFilter ref="S1:S313" xr:uid="{00000000-0009-0000-0000-000005000000}"/>
  <mergeCells count="65">
    <mergeCell ref="A83:A84"/>
    <mergeCell ref="B83:B84"/>
    <mergeCell ref="P75:P76"/>
    <mergeCell ref="M86:M87"/>
    <mergeCell ref="O86:O87"/>
    <mergeCell ref="J83:J84"/>
    <mergeCell ref="O83:O84"/>
    <mergeCell ref="P83:P84"/>
    <mergeCell ref="M83:M84"/>
    <mergeCell ref="J86:J87"/>
    <mergeCell ref="P86:P87"/>
    <mergeCell ref="A86:A87"/>
    <mergeCell ref="B86:B87"/>
    <mergeCell ref="M77:M78"/>
    <mergeCell ref="P77:P78"/>
    <mergeCell ref="O77:O78"/>
    <mergeCell ref="A73:A74"/>
    <mergeCell ref="B73:B74"/>
    <mergeCell ref="J73:J74"/>
    <mergeCell ref="A67:A68"/>
    <mergeCell ref="B67:B68"/>
    <mergeCell ref="J70:J71"/>
    <mergeCell ref="A70:A71"/>
    <mergeCell ref="B70:B71"/>
    <mergeCell ref="J67:J68"/>
    <mergeCell ref="A38:A39"/>
    <mergeCell ref="B38:B39"/>
    <mergeCell ref="J65:J66"/>
    <mergeCell ref="A65:A66"/>
    <mergeCell ref="B65:B66"/>
    <mergeCell ref="J38:J39"/>
    <mergeCell ref="O75:O76"/>
    <mergeCell ref="M38:M39"/>
    <mergeCell ref="P38:P39"/>
    <mergeCell ref="P73:P74"/>
    <mergeCell ref="M65:M66"/>
    <mergeCell ref="O65:O66"/>
    <mergeCell ref="O38:O39"/>
    <mergeCell ref="P67:P68"/>
    <mergeCell ref="M70:M71"/>
    <mergeCell ref="M73:M74"/>
    <mergeCell ref="O73:O74"/>
    <mergeCell ref="P70:P71"/>
    <mergeCell ref="O70:O71"/>
    <mergeCell ref="B80:B81"/>
    <mergeCell ref="M80:M81"/>
    <mergeCell ref="B77:B78"/>
    <mergeCell ref="A77:A78"/>
    <mergeCell ref="M75:M76"/>
    <mergeCell ref="P91:P92"/>
    <mergeCell ref="M91:M92"/>
    <mergeCell ref="A91:A92"/>
    <mergeCell ref="B91:B92"/>
    <mergeCell ref="M67:M68"/>
    <mergeCell ref="O67:O68"/>
    <mergeCell ref="J91:J92"/>
    <mergeCell ref="O91:O92"/>
    <mergeCell ref="J80:J81"/>
    <mergeCell ref="P80:P81"/>
    <mergeCell ref="A75:A76"/>
    <mergeCell ref="B75:B76"/>
    <mergeCell ref="J75:J76"/>
    <mergeCell ref="J77:J78"/>
    <mergeCell ref="O80:O81"/>
    <mergeCell ref="A80:A81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39" numberStoredAsText="1"/>
    <ignoredError sqref="K39 K70:K72 K50 K75 K81:K8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2023-11-16T19:05:30Z</dcterms:modified>
</cp:coreProperties>
</file>