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F&amp;O)'!$R$1:$R$347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37" i="7"/>
  <c r="M137" s="1"/>
  <c r="K135"/>
  <c r="M135" s="1"/>
  <c r="K132"/>
  <c r="M132" s="1"/>
  <c r="L100"/>
  <c r="K100"/>
  <c r="L61"/>
  <c r="K61"/>
  <c r="L18"/>
  <c r="K18"/>
  <c r="L59"/>
  <c r="K59"/>
  <c r="L54"/>
  <c r="K54"/>
  <c r="K136"/>
  <c r="M136" s="1"/>
  <c r="L99"/>
  <c r="K99"/>
  <c r="L98"/>
  <c r="K98"/>
  <c r="K134"/>
  <c r="M134" s="1"/>
  <c r="K131"/>
  <c r="M131" s="1"/>
  <c r="K130"/>
  <c r="M130" s="1"/>
  <c r="K129"/>
  <c r="M129" s="1"/>
  <c r="L94"/>
  <c r="K94"/>
  <c r="M61" l="1"/>
  <c r="M59"/>
  <c r="M54"/>
  <c r="M100"/>
  <c r="M18"/>
  <c r="M98"/>
  <c r="M99"/>
  <c r="M94"/>
  <c r="L96"/>
  <c r="K96"/>
  <c r="L97"/>
  <c r="K97"/>
  <c r="L95"/>
  <c r="K95"/>
  <c r="K128"/>
  <c r="M128" s="1"/>
  <c r="K127"/>
  <c r="M127" s="1"/>
  <c r="L91"/>
  <c r="K92"/>
  <c r="K91"/>
  <c r="K126"/>
  <c r="M126" s="1"/>
  <c r="K125"/>
  <c r="M125" s="1"/>
  <c r="L57"/>
  <c r="K57"/>
  <c r="K118"/>
  <c r="M118" s="1"/>
  <c r="K123"/>
  <c r="M123" s="1"/>
  <c r="K121"/>
  <c r="M121" s="1"/>
  <c r="L20"/>
  <c r="K20"/>
  <c r="L93"/>
  <c r="K93"/>
  <c r="K124"/>
  <c r="M124" s="1"/>
  <c r="L56"/>
  <c r="K56"/>
  <c r="L55"/>
  <c r="K55"/>
  <c r="K122"/>
  <c r="M122" s="1"/>
  <c r="L53"/>
  <c r="K53"/>
  <c r="L90"/>
  <c r="K90"/>
  <c r="L12"/>
  <c r="K12"/>
  <c r="M96" l="1"/>
  <c r="M97"/>
  <c r="M95"/>
  <c r="M57"/>
  <c r="M20"/>
  <c r="M12"/>
  <c r="M53"/>
  <c r="M93"/>
  <c r="M55"/>
  <c r="M56"/>
  <c r="M90"/>
  <c r="L52"/>
  <c r="K52"/>
  <c r="K120"/>
  <c r="M120" s="1"/>
  <c r="L89"/>
  <c r="K89"/>
  <c r="L88"/>
  <c r="K88"/>
  <c r="K119"/>
  <c r="M119" s="1"/>
  <c r="K117"/>
  <c r="M117" s="1"/>
  <c r="K116"/>
  <c r="M116" s="1"/>
  <c r="L51"/>
  <c r="K51"/>
  <c r="L49"/>
  <c r="K49"/>
  <c r="L50"/>
  <c r="K50"/>
  <c r="L21"/>
  <c r="K21"/>
  <c r="L48"/>
  <c r="K48"/>
  <c r="L17"/>
  <c r="K17"/>
  <c r="L14"/>
  <c r="K14"/>
  <c r="K113"/>
  <c r="M113" s="1"/>
  <c r="K115"/>
  <c r="M115" s="1"/>
  <c r="L46"/>
  <c r="K46"/>
  <c r="L40"/>
  <c r="K40"/>
  <c r="K112"/>
  <c r="M112" s="1"/>
  <c r="K114"/>
  <c r="M114" s="1"/>
  <c r="L87"/>
  <c r="K87"/>
  <c r="L86"/>
  <c r="K86"/>
  <c r="L45"/>
  <c r="K45"/>
  <c r="L47"/>
  <c r="K47"/>
  <c r="L44"/>
  <c r="K44"/>
  <c r="L43"/>
  <c r="K43"/>
  <c r="L42"/>
  <c r="K42"/>
  <c r="K111"/>
  <c r="M111" s="1"/>
  <c r="L41"/>
  <c r="K41"/>
  <c r="L82"/>
  <c r="K82"/>
  <c r="L85"/>
  <c r="K85"/>
  <c r="L84"/>
  <c r="K84"/>
  <c r="L34"/>
  <c r="K34"/>
  <c r="L83"/>
  <c r="K83"/>
  <c r="L81"/>
  <c r="K81"/>
  <c r="L80"/>
  <c r="K80"/>
  <c r="L78"/>
  <c r="K78"/>
  <c r="L79"/>
  <c r="K79"/>
  <c r="K110"/>
  <c r="M110" s="1"/>
  <c r="L38"/>
  <c r="K108"/>
  <c r="M108" s="1"/>
  <c r="L75"/>
  <c r="K75"/>
  <c r="L39"/>
  <c r="K39"/>
  <c r="L36"/>
  <c r="K36"/>
  <c r="L37"/>
  <c r="K37"/>
  <c r="L15"/>
  <c r="L19"/>
  <c r="K19"/>
  <c r="M88" l="1"/>
  <c r="M46"/>
  <c r="M48"/>
  <c r="M51"/>
  <c r="M50"/>
  <c r="M49"/>
  <c r="M89"/>
  <c r="M21"/>
  <c r="M52"/>
  <c r="M80"/>
  <c r="M14"/>
  <c r="M40"/>
  <c r="M17"/>
  <c r="M78"/>
  <c r="M34"/>
  <c r="M39"/>
  <c r="M41"/>
  <c r="M44"/>
  <c r="M86"/>
  <c r="M45"/>
  <c r="M87"/>
  <c r="M43"/>
  <c r="M47"/>
  <c r="M42"/>
  <c r="M85"/>
  <c r="M84"/>
  <c r="M82"/>
  <c r="M36"/>
  <c r="M83"/>
  <c r="M79"/>
  <c r="M81"/>
  <c r="M37"/>
  <c r="M19"/>
  <c r="M75"/>
  <c r="L77" l="1"/>
  <c r="K77"/>
  <c r="K109"/>
  <c r="M109" s="1"/>
  <c r="L35"/>
  <c r="K35"/>
  <c r="K38"/>
  <c r="L74"/>
  <c r="K74"/>
  <c r="L76"/>
  <c r="K76"/>
  <c r="M35" l="1"/>
  <c r="M38"/>
  <c r="M77"/>
  <c r="M76"/>
  <c r="M74"/>
  <c r="K107" l="1"/>
  <c r="M107" s="1"/>
  <c r="K15"/>
  <c r="L11"/>
  <c r="K11"/>
  <c r="M15" l="1"/>
  <c r="M11"/>
  <c r="L10" l="1"/>
  <c r="K10"/>
  <c r="M10" l="1"/>
  <c r="K319" l="1"/>
  <c r="L319" s="1"/>
  <c r="M7" l="1"/>
  <c r="F307" l="1"/>
  <c r="K308"/>
  <c r="L308" s="1"/>
  <c r="K299"/>
  <c r="L299" s="1"/>
  <c r="K302"/>
  <c r="L302" s="1"/>
  <c r="K310" l="1"/>
  <c r="L310" s="1"/>
  <c r="F301"/>
  <c r="F300"/>
  <c r="F298"/>
  <c r="K298" s="1"/>
  <c r="L298" s="1"/>
  <c r="F278"/>
  <c r="F230"/>
  <c r="K309" l="1"/>
  <c r="L309" s="1"/>
  <c r="K307"/>
  <c r="L307" s="1"/>
  <c r="K313"/>
  <c r="L313" s="1"/>
  <c r="K314"/>
  <c r="L314" s="1"/>
  <c r="K306"/>
  <c r="L306" s="1"/>
  <c r="K316"/>
  <c r="L316" s="1"/>
  <c r="K312"/>
  <c r="L312" s="1"/>
  <c r="K305" l="1"/>
  <c r="L305" s="1"/>
  <c r="K294"/>
  <c r="L294" s="1"/>
  <c r="K296"/>
  <c r="L296" s="1"/>
  <c r="K293"/>
  <c r="L293" s="1"/>
  <c r="K295"/>
  <c r="L295" s="1"/>
  <c r="K224"/>
  <c r="L224" s="1"/>
  <c r="K277"/>
  <c r="L277" s="1"/>
  <c r="K291"/>
  <c r="L291" s="1"/>
  <c r="K292"/>
  <c r="L292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2"/>
  <c r="L282" s="1"/>
  <c r="K280"/>
  <c r="L280" s="1"/>
  <c r="K279"/>
  <c r="L279" s="1"/>
  <c r="K278"/>
  <c r="L278" s="1"/>
  <c r="K274"/>
  <c r="L274" s="1"/>
  <c r="K273"/>
  <c r="L273" s="1"/>
  <c r="K272"/>
  <c r="L272" s="1"/>
  <c r="K269"/>
  <c r="L269" s="1"/>
  <c r="K268"/>
  <c r="L268" s="1"/>
  <c r="K267"/>
  <c r="L267" s="1"/>
  <c r="K266"/>
  <c r="L266" s="1"/>
  <c r="K265"/>
  <c r="L265" s="1"/>
  <c r="K264"/>
  <c r="L264" s="1"/>
  <c r="K262"/>
  <c r="L262" s="1"/>
  <c r="K261"/>
  <c r="L261" s="1"/>
  <c r="K260"/>
  <c r="L260" s="1"/>
  <c r="K259"/>
  <c r="L259" s="1"/>
  <c r="K258"/>
  <c r="L258" s="1"/>
  <c r="K257"/>
  <c r="L257" s="1"/>
  <c r="K256"/>
  <c r="L256" s="1"/>
  <c r="K255"/>
  <c r="L255" s="1"/>
  <c r="K254"/>
  <c r="L254" s="1"/>
  <c r="K252"/>
  <c r="L252" s="1"/>
  <c r="K250"/>
  <c r="L250" s="1"/>
  <c r="K248"/>
  <c r="L248" s="1"/>
  <c r="K246"/>
  <c r="L246" s="1"/>
  <c r="K245"/>
  <c r="L245" s="1"/>
  <c r="K244"/>
  <c r="L244" s="1"/>
  <c r="K242"/>
  <c r="L242" s="1"/>
  <c r="K241"/>
  <c r="L241" s="1"/>
  <c r="K240"/>
  <c r="L240" s="1"/>
  <c r="K239"/>
  <c r="K238"/>
  <c r="L238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H229"/>
  <c r="K229" s="1"/>
  <c r="L229" s="1"/>
  <c r="K226"/>
  <c r="L226" s="1"/>
  <c r="K225"/>
  <c r="L225" s="1"/>
  <c r="K223"/>
  <c r="L223" s="1"/>
  <c r="K222"/>
  <c r="L222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H195"/>
  <c r="K195" s="1"/>
  <c r="L195" s="1"/>
  <c r="F194"/>
  <c r="K194" s="1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D7" i="6"/>
  <c r="K6" i="4"/>
  <c r="K6" i="3"/>
  <c r="L6" i="2"/>
</calcChain>
</file>

<file path=xl/sharedStrings.xml><?xml version="1.0" encoding="utf-8"?>
<sst xmlns="http://schemas.openxmlformats.org/spreadsheetml/2006/main" count="7761" uniqueCount="3879">
  <si>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</si>
  <si>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</si>
  <si>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</si>
  <si>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</si>
  <si>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</si>
  <si>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</si>
  <si>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</si>
  <si>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</si>
  <si>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</si>
  <si>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</si>
  <si>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</si>
  <si>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</si>
  <si>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</si>
  <si>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</si>
  <si>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</si>
  <si>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</si>
  <si>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</si>
  <si>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</si>
  <si>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</si>
  <si>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</si>
  <si>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</si>
  <si>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</si>
  <si>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</si>
  <si>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</si>
  <si>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</si>
  <si>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</si>
  <si>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</si>
  <si>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</si>
  <si>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</si>
  <si>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</si>
  <si>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</si>
  <si>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</si>
  <si>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</si>
  <si>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</si>
  <si>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</si>
  <si>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</si>
  <si>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</si>
  <si>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</si>
  <si>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</si>
  <si>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</si>
  <si>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</si>
  <si>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</si>
  <si>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</si>
  <si>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</si>
  <si>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</si>
  <si>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</si>
  <si>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</si>
  <si>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</si>
  <si>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</si>
  <si>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</si>
  <si>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</si>
  <si>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</si>
  <si>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</si>
  <si>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</si>
  <si>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</si>
  <si>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</si>
  <si>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</si>
  <si>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</si>
  <si>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</si>
  <si>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</si>
  <si>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</si>
  <si>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</si>
  <si>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</si>
  <si>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</si>
  <si>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</si>
  <si>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</si>
  <si>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</si>
  <si>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</si>
  <si>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</si>
  <si>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</si>
  <si>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</si>
  <si>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</si>
  <si>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</si>
  <si>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</si>
  <si>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</si>
  <si>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</si>
  <si>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</si>
  <si>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</si>
  <si>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</si>
  <si>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</si>
  <si>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</si>
  <si>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</si>
  <si>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</si>
  <si>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</si>
  <si>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</si>
  <si>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</si>
  <si>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</si>
  <si>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</si>
  <si>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</si>
  <si>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</si>
  <si>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</si>
  <si>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</si>
  <si>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</si>
  <si>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</si>
  <si>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</si>
  <si>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</si>
  <si>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</si>
  <si>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</si>
  <si>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</si>
  <si>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</si>
  <si>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</si>
  <si>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</si>
  <si>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</si>
  <si>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</si>
  <si>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</si>
  <si>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</si>
  <si>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</si>
  <si>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</si>
  <si>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</si>
  <si>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</si>
  <si>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</si>
  <si>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</si>
  <si>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</si>
  <si>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</si>
  <si>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</si>
  <si>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</si>
  <si>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</si>
  <si>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</si>
  <si>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</si>
  <si>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</si>
  <si>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</si>
  <si>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</si>
  <si>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</si>
  <si>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</si>
  <si>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</si>
  <si>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</si>
  <si>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</si>
  <si>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</si>
  <si>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</si>
  <si>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</si>
  <si>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</si>
  <si>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</si>
  <si>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</si>
  <si>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</si>
  <si>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</si>
  <si>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</si>
  <si>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</si>
  <si>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</si>
  <si>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</si>
  <si>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</si>
  <si>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</si>
  <si>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</si>
  <si>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</si>
  <si>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</si>
  <si>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</si>
  <si>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</si>
  <si>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</si>
  <si>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</si>
  <si>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</si>
  <si>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</si>
  <si>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</si>
  <si>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</si>
  <si>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</si>
  <si>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</si>
  <si>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</si>
  <si>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</si>
  <si>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</si>
  <si>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</si>
  <si>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</si>
  <si>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</si>
  <si>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</si>
  <si>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</si>
  <si>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</si>
  <si>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</si>
  <si>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</si>
  <si>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</si>
  <si>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</si>
  <si>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</si>
  <si>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</si>
  <si>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</si>
  <si>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</si>
  <si>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</si>
  <si>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</si>
  <si>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</si>
  <si>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</si>
  <si>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</si>
  <si>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</si>
  <si>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</si>
  <si>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</si>
  <si>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</si>
  <si>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</si>
  <si>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</si>
  <si>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</si>
  <si>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</si>
  <si>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</si>
  <si>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</si>
  <si>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</si>
  <si>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</si>
  <si>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</si>
  <si>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</si>
  <si>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</si>
  <si>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</si>
  <si>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</si>
  <si>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</si>
  <si>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</si>
  <si>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</si>
  <si>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</si>
  <si>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</si>
  <si>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</si>
  <si>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</si>
  <si>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</si>
  <si>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</si>
  <si>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</si>
  <si>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</si>
  <si>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</si>
  <si>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</si>
  <si>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</si>
  <si>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</si>
  <si>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</si>
  <si>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</si>
  <si>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</si>
  <si>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</si>
  <si>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</si>
  <si>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</si>
  <si>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</si>
  <si>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</si>
  <si>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</si>
  <si>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</si>
  <si>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</si>
  <si>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</si>
  <si>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</si>
  <si>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</si>
  <si>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</si>
  <si>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</si>
  <si>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</si>
  <si>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</si>
  <si>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</si>
  <si>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</si>
  <si>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</si>
  <si>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</si>
  <si>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</si>
  <si>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</si>
  <si>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</si>
  <si>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</si>
  <si>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</si>
  <si>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</si>
  <si>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</si>
  <si>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</si>
  <si>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</si>
  <si>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</si>
  <si>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</si>
  <si>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</si>
  <si>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</si>
  <si>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</si>
  <si>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</si>
  <si>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</si>
  <si>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</si>
  <si>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</si>
  <si>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</si>
  <si>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</si>
  <si>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</si>
  <si>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</si>
  <si>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</si>
  <si>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</si>
  <si>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</si>
  <si>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</si>
  <si>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</si>
  <si>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</si>
  <si>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</si>
  <si>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</si>
  <si>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</si>
  <si>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</si>
  <si>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</si>
  <si>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</si>
  <si>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</si>
  <si>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</si>
  <si>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</si>
  <si>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</si>
  <si>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</si>
  <si>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</si>
  <si>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</si>
  <si>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</si>
  <si>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</si>
  <si>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</si>
  <si>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</si>
  <si>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</si>
  <si>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</si>
  <si>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</si>
  <si>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</si>
  <si>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</si>
  <si>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</si>
  <si>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</si>
  <si>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</si>
  <si>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</si>
  <si>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</si>
  <si>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</si>
  <si>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</si>
  <si>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</si>
  <si>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</si>
  <si>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</si>
  <si>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</si>
  <si>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</si>
  <si>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</si>
  <si>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</si>
  <si>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</si>
  <si>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</si>
  <si>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</si>
  <si>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</si>
  <si>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</si>
  <si>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</si>
  <si>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</si>
  <si>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</si>
  <si>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</si>
  <si>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</si>
  <si>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</si>
  <si>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</si>
  <si>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</si>
  <si>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</si>
  <si>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</si>
  <si>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</si>
  <si>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</si>
  <si>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</si>
  <si>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</si>
  <si>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</si>
  <si>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</si>
  <si>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</si>
  <si>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</si>
  <si>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</si>
  <si>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</si>
  <si>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</si>
  <si>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</si>
  <si>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</si>
  <si>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</si>
  <si>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</si>
  <si>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</si>
  <si>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</si>
  <si>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</si>
  <si>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</si>
  <si>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</si>
  <si>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</si>
  <si>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</si>
  <si>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</si>
  <si>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</si>
  <si>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</si>
  <si>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</si>
  <si>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</si>
  <si>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</si>
  <si>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</si>
  <si>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</si>
  <si>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</si>
  <si>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</si>
  <si>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</si>
  <si>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</si>
  <si>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</si>
  <si>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</si>
  <si>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</si>
  <si>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</si>
  <si>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</si>
  <si>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</si>
  <si>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</si>
  <si>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</si>
  <si>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</si>
  <si>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</si>
  <si>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</si>
  <si>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</si>
  <si>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</si>
  <si>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</si>
  <si>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</si>
  <si>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</si>
  <si>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</si>
  <si>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</si>
  <si>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</si>
  <si>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</si>
  <si>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</si>
  <si>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</si>
  <si>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</si>
  <si>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</si>
  <si>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</si>
  <si>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</si>
  <si>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</si>
  <si>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</si>
  <si>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</si>
  <si>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</si>
  <si>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</si>
  <si>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</si>
  <si>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</si>
  <si>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</si>
  <si>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</si>
  <si>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</si>
  <si>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</si>
  <si>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</si>
  <si>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</si>
  <si>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</si>
  <si>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</si>
  <si>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</si>
  <si>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</si>
  <si>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</si>
  <si>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</si>
  <si>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</si>
  <si>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</si>
  <si>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</si>
  <si>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</si>
  <si>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</si>
  <si>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</si>
  <si>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</si>
  <si>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</si>
  <si>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</si>
  <si>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</si>
  <si>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</si>
  <si>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</si>
  <si>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</si>
  <si>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</si>
  <si>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</si>
  <si>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</si>
  <si>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</si>
  <si>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</si>
  <si>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</si>
  <si>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</si>
  <si>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</si>
  <si>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</si>
  <si>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</si>
  <si>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</si>
  <si>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</si>
  <si>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</si>
  <si>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</si>
  <si>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</si>
  <si>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</si>
  <si>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</si>
  <si>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</si>
  <si>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</si>
  <si>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</si>
  <si>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</si>
  <si>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</si>
  <si>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</si>
  <si>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</si>
  <si>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</si>
  <si>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</si>
  <si>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</si>
  <si>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</si>
  <si>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</si>
  <si>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</si>
  <si>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</si>
  <si>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</si>
  <si>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</si>
  <si>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</si>
  <si>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</si>
  <si>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</si>
  <si>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</si>
  <si>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</si>
  <si>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</si>
  <si>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</si>
  <si>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</si>
  <si>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</si>
  <si>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</si>
  <si>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</si>
  <si>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</si>
  <si>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</si>
  <si>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</si>
  <si>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</si>
  <si>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</si>
  <si>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</si>
  <si>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</si>
  <si>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</si>
  <si>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</si>
  <si>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</si>
  <si>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</si>
  <si>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</si>
  <si>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</si>
  <si>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</si>
  <si>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</si>
  <si>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</si>
  <si>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</si>
  <si>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</si>
  <si>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</si>
  <si>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</si>
  <si>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</si>
  <si>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</si>
  <si>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</si>
  <si>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</si>
  <si>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</si>
  <si>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</si>
  <si>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</si>
  <si>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</si>
  <si>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</si>
  <si>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</si>
  <si>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</si>
  <si>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</si>
  <si>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</si>
  <si>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</si>
  <si>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</si>
  <si>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</si>
  <si>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</si>
  <si>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</si>
  <si>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</si>
  <si>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</si>
  <si>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</si>
  <si>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</si>
  <si>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</si>
  <si>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</si>
  <si>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</si>
  <si>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</si>
  <si>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</si>
  <si>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</si>
  <si>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</si>
  <si>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</si>
  <si>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</si>
  <si>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</si>
  <si>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</si>
  <si>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</si>
  <si>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</si>
  <si>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</si>
  <si>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</si>
  <si>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</si>
  <si>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</si>
  <si>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</si>
  <si>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</si>
  <si>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</si>
  <si>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</si>
  <si>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</si>
  <si>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</si>
  <si>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</si>
  <si>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</si>
  <si>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</si>
  <si>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</si>
  <si>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</si>
  <si>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</si>
  <si>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</si>
  <si>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</si>
  <si>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</si>
  <si>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</si>
  <si>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</si>
  <si>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</si>
  <si>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</si>
  <si>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</si>
  <si>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</si>
  <si>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</si>
  <si>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</si>
  <si>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</si>
  <si>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</si>
  <si>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</si>
  <si>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</si>
  <si>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</si>
  <si>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</si>
  <si>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</si>
  <si>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</si>
  <si>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</si>
  <si>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</si>
  <si>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</si>
  <si>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</si>
  <si>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</si>
  <si>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</si>
  <si>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</si>
  <si>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</si>
  <si>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</si>
  <si>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</si>
  <si>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</si>
  <si>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</si>
  <si>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</si>
  <si>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</si>
  <si>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</si>
  <si>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</si>
  <si>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</si>
  <si>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</si>
  <si>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</si>
  <si>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</si>
  <si>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</si>
  <si>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</si>
  <si>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</si>
  <si>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</si>
  <si>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</si>
  <si>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</si>
  <si>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</si>
  <si>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</si>
  <si>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</si>
  <si>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</si>
  <si>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</si>
  <si>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</si>
  <si>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</si>
  <si>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</si>
  <si>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</si>
  <si>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</si>
  <si>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</si>
  <si>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</si>
  <si>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</si>
  <si>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</si>
  <si>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</si>
  <si>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</si>
  <si>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</si>
  <si>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</si>
  <si>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</si>
  <si>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</si>
  <si>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</si>
  <si>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</si>
  <si>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</si>
  <si>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</si>
  <si>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</si>
  <si>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</si>
  <si>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</si>
  <si>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</si>
  <si>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</si>
  <si>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</si>
  <si>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</si>
  <si>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</si>
  <si>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</si>
  <si>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</si>
  <si>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</si>
  <si>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</si>
  <si>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</si>
  <si>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</si>
  <si>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</si>
  <si>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</si>
  <si>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</si>
  <si>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</si>
  <si>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</si>
  <si>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</si>
  <si>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</si>
  <si>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</si>
  <si>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</si>
  <si>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</si>
  <si>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</si>
  <si>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</si>
  <si>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</si>
  <si>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</si>
  <si>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</si>
  <si>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</si>
  <si>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</si>
  <si>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</si>
  <si>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</si>
  <si>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</si>
  <si>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</si>
  <si>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</si>
  <si>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</si>
  <si>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</si>
  <si>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</si>
  <si>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</si>
  <si>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</si>
  <si>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</si>
  <si>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</si>
  <si>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</si>
  <si>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</si>
  <si>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</si>
  <si>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</si>
  <si>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</si>
  <si>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</si>
  <si>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</si>
  <si>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</si>
  <si>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</si>
  <si>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</si>
  <si>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</si>
  <si>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</si>
  <si>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</si>
  <si>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</si>
  <si>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</si>
  <si>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</si>
  <si>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</si>
  <si>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</si>
  <si>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</si>
  <si>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</si>
  <si>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</si>
  <si>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</si>
  <si>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</si>
  <si>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</si>
  <si>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</si>
  <si>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</si>
  <si>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</si>
  <si>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</si>
  <si>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</si>
  <si>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</si>
  <si>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</si>
  <si>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</si>
  <si>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</si>
  <si>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</si>
  <si>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</si>
  <si>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</si>
  <si>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</si>
  <si>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</si>
  <si>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</si>
  <si>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</si>
  <si>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</si>
  <si>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</si>
  <si>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</si>
  <si>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</si>
  <si>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</si>
  <si>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</si>
  <si>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</si>
  <si>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</si>
  <si>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</si>
  <si>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</si>
  <si>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</si>
  <si>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</si>
  <si>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</si>
  <si>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</si>
  <si>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</si>
  <si>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</si>
  <si>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</si>
  <si>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</si>
  <si>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</si>
  <si>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</si>
  <si>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</si>
  <si>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</si>
  <si>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</si>
  <si>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</si>
  <si>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</si>
  <si>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</si>
  <si>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</si>
  <si>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</si>
  <si>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</si>
  <si>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</si>
  <si>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</si>
  <si>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</si>
  <si>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</si>
  <si>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</si>
  <si>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</si>
  <si>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</si>
  <si>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</si>
  <si>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</si>
  <si>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</si>
  <si>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</si>
  <si>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</si>
  <si>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</si>
  <si>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</si>
  <si>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</si>
  <si>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</si>
  <si>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</si>
  <si>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</si>
  <si>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</si>
  <si>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</si>
  <si>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</si>
  <si>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</si>
  <si>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</si>
  <si>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</si>
  <si>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</si>
  <si>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</si>
  <si>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</si>
  <si>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</si>
  <si>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</si>
  <si>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</si>
  <si>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</si>
  <si>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</si>
  <si>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</si>
  <si>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</si>
  <si>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</si>
  <si>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</si>
  <si>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</si>
  <si>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</si>
  <si>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</si>
  <si>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</si>
  <si>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</si>
  <si>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</si>
  <si>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</si>
  <si>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</si>
  <si>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</si>
  <si>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</si>
  <si>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</si>
  <si>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</si>
  <si>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</si>
  <si>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</si>
  <si>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</si>
  <si>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</si>
  <si>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</si>
  <si>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</si>
  <si>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</si>
  <si>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</si>
  <si>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</si>
  <si>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</si>
  <si>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</si>
  <si>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</si>
  <si>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</si>
  <si>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</si>
  <si>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</si>
  <si>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</si>
  <si>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</si>
  <si>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</si>
  <si>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</si>
  <si>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</si>
  <si>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</si>
  <si>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</si>
  <si>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</si>
  <si>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</si>
  <si>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</si>
  <si>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</si>
  <si>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</si>
  <si>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</si>
  <si>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</si>
  <si>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</si>
  <si>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</si>
  <si>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</si>
  <si>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</si>
  <si>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</si>
  <si>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</si>
  <si>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</si>
  <si>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</si>
  <si>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</si>
  <si>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</si>
  <si>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</si>
  <si>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</si>
  <si>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</si>
  <si>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</si>
  <si>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</si>
  <si>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</si>
  <si>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</si>
  <si>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</si>
  <si>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</si>
  <si>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</si>
  <si>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</si>
  <si>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</si>
  <si>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</si>
  <si>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</si>
  <si>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</si>
  <si>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</si>
  <si>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</si>
  <si>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</si>
  <si>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</si>
  <si>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</si>
  <si>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</si>
  <si>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</si>
  <si>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</si>
  <si>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</si>
  <si>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</si>
  <si>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</si>
  <si>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</si>
  <si>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</si>
  <si>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</si>
  <si>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</si>
  <si>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</si>
  <si>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</si>
  <si>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</si>
  <si>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</si>
  <si>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</si>
  <si>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</si>
  <si>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</si>
  <si>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</si>
  <si>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</si>
  <si>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</si>
  <si>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</si>
  <si>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</si>
  <si>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</si>
  <si>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</si>
  <si>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</si>
  <si>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</si>
  <si>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</si>
  <si>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</si>
  <si>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</si>
  <si>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</si>
  <si>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</si>
  <si>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</si>
  <si>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</si>
  <si>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</si>
  <si>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</si>
  <si>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</si>
  <si>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</si>
  <si>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</si>
  <si>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</si>
  <si>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</si>
  <si>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</si>
  <si>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</si>
  <si>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</si>
  <si>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</si>
  <si>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</si>
  <si>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</si>
  <si>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</si>
  <si>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</si>
  <si>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</si>
  <si>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</si>
  <si>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</si>
  <si>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</si>
  <si>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</si>
  <si>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</si>
  <si>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</si>
  <si>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</si>
  <si>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</si>
  <si>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</si>
  <si>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</si>
  <si>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</si>
  <si>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</si>
  <si>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</si>
  <si>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</si>
  <si>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</si>
  <si>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</si>
  <si>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</si>
  <si>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</si>
  <si>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</si>
  <si>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</si>
  <si>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</si>
  <si>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</si>
  <si>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</si>
  <si>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</si>
  <si>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</si>
  <si>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</si>
  <si>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</si>
  <si>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</si>
  <si>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</si>
  <si>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</si>
  <si>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</si>
  <si>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</si>
  <si>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</si>
  <si>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</si>
  <si>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</si>
  <si>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</si>
  <si>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</si>
  <si>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</si>
  <si>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</si>
  <si>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</si>
  <si>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</si>
  <si>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</si>
  <si>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</si>
  <si>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</si>
  <si>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</si>
  <si>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</si>
  <si>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</si>
  <si>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</si>
  <si>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</si>
  <si>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</si>
  <si>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</si>
  <si>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</si>
  <si>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</si>
  <si>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</si>
  <si>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</si>
  <si>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</si>
  <si>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</si>
  <si>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</si>
  <si>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</si>
  <si>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</si>
  <si>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</si>
  <si>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</si>
  <si>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</si>
  <si>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</si>
  <si>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</si>
  <si>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</si>
  <si>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</si>
  <si>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</si>
  <si>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</si>
  <si>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</si>
  <si>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</si>
  <si>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</si>
  <si>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</si>
  <si>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</si>
  <si>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</si>
  <si>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</si>
  <si>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</si>
  <si>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</si>
  <si>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</si>
  <si>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</si>
  <si>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</si>
  <si>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</si>
  <si>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</si>
  <si>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</si>
  <si>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</si>
  <si>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</si>
  <si>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</si>
  <si>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</si>
  <si>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</si>
  <si>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</si>
  <si>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</si>
  <si>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</si>
  <si>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</si>
  <si>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</si>
  <si>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</si>
  <si>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</si>
  <si>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</si>
  <si>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</si>
  <si>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</si>
  <si>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</si>
  <si>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</si>
  <si>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</si>
  <si>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</si>
  <si>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</si>
  <si>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</si>
  <si>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</si>
  <si>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</si>
  <si>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</si>
  <si>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</si>
  <si>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</si>
  <si>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</si>
  <si>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</si>
  <si>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</si>
  <si>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</si>
  <si>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</si>
  <si>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</si>
  <si>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</si>
  <si>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</si>
  <si>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</si>
  <si>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</si>
  <si>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</si>
  <si>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</si>
  <si>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</si>
  <si>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</si>
  <si>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</si>
  <si>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</si>
  <si>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</si>
  <si>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</si>
  <si>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</si>
  <si>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</si>
  <si>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</si>
  <si>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</si>
  <si>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</si>
  <si>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</si>
  <si>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</si>
  <si>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</si>
  <si>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</si>
  <si>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</si>
  <si>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</si>
  <si>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</si>
  <si>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</si>
  <si>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</si>
  <si>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</si>
  <si>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</si>
  <si>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</si>
  <si>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</si>
  <si>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</si>
  <si>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</si>
  <si>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</si>
  <si>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</si>
  <si>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</si>
  <si>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</si>
  <si>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</si>
  <si>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</si>
  <si>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</si>
  <si>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</si>
  <si>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</si>
  <si>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</si>
  <si>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</si>
  <si>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</si>
  <si>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</si>
  <si>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</si>
  <si>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</si>
  <si>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</si>
  <si>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</si>
  <si>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</si>
  <si>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</si>
  <si>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</si>
  <si>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</si>
  <si>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</si>
  <si>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</si>
  <si>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</si>
  <si>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</si>
  <si>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</si>
  <si>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</si>
  <si>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</si>
  <si>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</si>
  <si>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</si>
  <si>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</si>
  <si>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</si>
  <si>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</si>
  <si>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</si>
  <si>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</si>
  <si>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</si>
  <si>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</si>
  <si>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</si>
  <si>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</si>
  <si>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</si>
  <si>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</si>
  <si>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</si>
  <si>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</si>
  <si>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</si>
  <si>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</si>
  <si>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</si>
  <si>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</si>
  <si>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</si>
  <si>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</si>
  <si>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</si>
  <si>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</si>
  <si>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</si>
  <si>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</si>
  <si>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</si>
  <si>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</si>
  <si>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</si>
  <si>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</si>
  <si>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</si>
  <si>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</si>
  <si>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</si>
  <si>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</si>
  <si>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</si>
  <si>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</si>
  <si>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</si>
  <si>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</si>
  <si>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</si>
  <si>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</si>
  <si>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</si>
  <si>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</si>
  <si>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</si>
  <si>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</si>
  <si>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</si>
  <si>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</si>
  <si>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</si>
  <si>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</si>
  <si>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</si>
  <si>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</si>
  <si>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</si>
  <si>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</si>
  <si>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</si>
  <si>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</si>
  <si>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</si>
  <si>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</si>
  <si>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</si>
  <si>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</si>
  <si>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</si>
  <si>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</si>
  <si>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</si>
  <si>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</si>
  <si>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</si>
  <si>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</si>
  <si>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</si>
  <si>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</si>
  <si>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</si>
  <si>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</si>
  <si>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</si>
  <si>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</si>
  <si>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</si>
  <si>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</si>
  <si>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</si>
  <si>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</si>
  <si>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</si>
  <si>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</si>
  <si>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</si>
  <si>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</si>
  <si>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</si>
  <si>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</si>
  <si>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</si>
  <si>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</si>
  <si>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</si>
  <si>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</si>
  <si>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</si>
  <si>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</si>
  <si>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</si>
  <si>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</si>
  <si>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</si>
  <si>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</si>
  <si>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</si>
  <si>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</si>
  <si>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</si>
  <si>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</si>
  <si>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</si>
  <si>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</si>
  <si>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</si>
  <si>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</si>
  <si>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</si>
  <si>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</si>
  <si>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</si>
  <si>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</si>
  <si>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</si>
  <si>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</si>
  <si>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</si>
  <si>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</si>
  <si>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</si>
  <si>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</si>
  <si>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</si>
  <si>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</si>
  <si>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</si>
  <si>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</si>
  <si>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</si>
  <si>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</si>
  <si>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</si>
  <si>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</si>
  <si>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</si>
  <si>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</si>
  <si>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</si>
  <si>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</si>
  <si>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</si>
  <si>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</si>
  <si>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</si>
  <si>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</si>
  <si>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</si>
  <si>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</si>
  <si>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</si>
  <si>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</si>
  <si>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</si>
  <si>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</si>
  <si>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</si>
  <si>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</si>
  <si>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</si>
  <si>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</si>
  <si>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</si>
  <si>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</si>
  <si>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</si>
  <si>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</si>
  <si>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</si>
  <si>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</si>
  <si>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</si>
  <si>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</si>
  <si>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</si>
  <si>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</si>
  <si>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</si>
  <si>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</si>
  <si>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</si>
  <si>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</si>
  <si>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</si>
  <si>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</si>
  <si>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</si>
  <si>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</si>
  <si>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</si>
  <si>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</si>
  <si>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</si>
  <si>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</si>
  <si>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</si>
  <si>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</si>
  <si>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</si>
  <si>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</si>
  <si>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</si>
  <si>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</si>
  <si>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</si>
  <si>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</si>
  <si>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</si>
  <si>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</si>
  <si>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</si>
  <si>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</si>
  <si>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</si>
  <si>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</si>
  <si>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</si>
  <si>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</si>
  <si>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</si>
  <si>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</si>
  <si>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</si>
  <si>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</si>
  <si>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</si>
  <si>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</si>
  <si>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</si>
  <si>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</si>
  <si>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</si>
  <si>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</si>
  <si>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</si>
  <si>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</si>
  <si>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</si>
  <si>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</si>
  <si>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</si>
  <si>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</si>
  <si>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</si>
  <si>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</si>
  <si>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</si>
  <si>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</si>
  <si>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</si>
  <si>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</si>
  <si>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</si>
  <si>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</si>
  <si>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</si>
  <si>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</si>
  <si>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</si>
  <si>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</si>
  <si>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</si>
  <si>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</si>
  <si>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</si>
  <si>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</si>
  <si>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</si>
  <si>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</si>
  <si>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</si>
  <si>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</si>
  <si>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</si>
  <si>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</si>
  <si>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</si>
  <si>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</si>
  <si>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</si>
  <si>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</si>
  <si>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</si>
  <si>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</si>
  <si>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</si>
  <si>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</si>
  <si>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</si>
  <si>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</si>
  <si>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</si>
  <si>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</si>
  <si>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</si>
  <si>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</si>
  <si>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</si>
  <si>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</si>
  <si>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</si>
  <si>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</si>
  <si>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</si>
  <si>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</si>
  <si>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</si>
  <si>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</si>
  <si>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</si>
  <si>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</si>
  <si>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</si>
  <si>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</si>
  <si>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</si>
  <si>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</si>
  <si>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</si>
  <si>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</si>
  <si>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</si>
  <si>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</si>
  <si>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</si>
  <si>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</si>
  <si>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</si>
  <si>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</si>
  <si>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</si>
  <si>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</si>
  <si>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</si>
  <si>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</si>
  <si>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</si>
  <si>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</si>
  <si>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</si>
  <si>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</si>
  <si>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</si>
  <si>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</si>
  <si>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</si>
  <si>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</si>
  <si>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</si>
  <si>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</si>
  <si>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</si>
  <si>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</si>
  <si>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</si>
  <si>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</si>
  <si>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</si>
  <si>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</si>
  <si>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</si>
  <si>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</si>
  <si>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</si>
  <si>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</si>
  <si>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</si>
  <si>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</si>
  <si>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</si>
  <si>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</si>
  <si>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</si>
  <si>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</si>
  <si>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</si>
  <si>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</si>
  <si>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</si>
  <si>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</si>
  <si>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</si>
  <si>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</si>
  <si>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</si>
  <si>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</si>
  <si>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</si>
  <si>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</si>
  <si>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</si>
  <si>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</si>
  <si>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</si>
  <si>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</si>
  <si>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</si>
  <si>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</si>
  <si>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</si>
  <si>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</si>
  <si>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</si>
  <si>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</si>
  <si>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</si>
  <si>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</si>
  <si>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</si>
  <si>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</si>
  <si>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</si>
  <si>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</si>
  <si>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</si>
  <si>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</si>
  <si>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</si>
  <si>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</si>
  <si>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</si>
  <si>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</si>
  <si>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</si>
  <si>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</si>
  <si>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</si>
  <si>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</si>
  <si>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</si>
  <si>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</si>
  <si>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</si>
  <si>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</si>
  <si>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</si>
  <si>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</si>
  <si>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</si>
  <si>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</si>
  <si>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</si>
  <si>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</si>
  <si>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</si>
  <si>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</si>
  <si>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</si>
  <si>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</si>
  <si>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</si>
  <si>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</si>
  <si>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</si>
  <si>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</si>
  <si>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</si>
  <si>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</si>
  <si>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</si>
  <si>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</si>
  <si>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</si>
  <si>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</si>
  <si>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</si>
  <si>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</si>
  <si>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</si>
  <si>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</si>
  <si>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</si>
  <si>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</si>
  <si>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</si>
  <si>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</si>
  <si>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</si>
  <si>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</si>
  <si>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</si>
  <si>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</si>
  <si>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</si>
  <si>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</si>
  <si>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</si>
  <si>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</si>
  <si>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</si>
  <si>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</si>
  <si>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</si>
  <si>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</si>
  <si>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</si>
  <si>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</si>
  <si>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</si>
  <si>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</si>
  <si>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</si>
  <si>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</si>
  <si>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</si>
  <si>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</si>
  <si>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</si>
  <si>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</si>
  <si>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</si>
  <si>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</si>
  <si>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</si>
  <si>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</si>
  <si>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</si>
  <si>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</si>
  <si>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</si>
  <si>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</si>
  <si>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</si>
  <si>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</si>
  <si>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</si>
  <si>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</si>
  <si>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</si>
  <si>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</si>
  <si>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</si>
  <si>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</si>
  <si>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</si>
  <si>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</si>
  <si>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</si>
  <si>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</si>
  <si>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</si>
  <si>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</si>
  <si>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</si>
  <si>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</si>
  <si>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</si>
  <si>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</si>
  <si>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</si>
  <si>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</si>
  <si>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</si>
  <si>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</si>
  <si>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</si>
  <si>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</si>
  <si>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</si>
  <si>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</si>
  <si>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</si>
  <si>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</si>
  <si>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</si>
  <si>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</si>
  <si>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</si>
  <si>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</si>
  <si>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</si>
  <si>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</si>
  <si>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</si>
  <si>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</si>
  <si>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</si>
  <si>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</si>
  <si>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</si>
  <si>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</si>
  <si>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</si>
  <si>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</si>
  <si>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</si>
  <si>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</si>
  <si>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</si>
  <si>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</si>
  <si>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</si>
  <si>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</si>
  <si>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</si>
  <si>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</si>
  <si>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</si>
  <si>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</si>
  <si>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</si>
  <si>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</si>
  <si>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</si>
  <si>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</si>
  <si>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</si>
  <si>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</si>
  <si>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</si>
  <si>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</si>
  <si>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</si>
  <si>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</si>
  <si>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</si>
  <si>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</si>
  <si>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</si>
  <si>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</si>
  <si>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</si>
  <si>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</si>
  <si>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</si>
  <si>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</si>
  <si>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</si>
  <si>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</si>
  <si>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</si>
  <si>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</si>
  <si>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</si>
  <si>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</si>
  <si>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</si>
  <si>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</si>
  <si>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</si>
  <si>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</si>
  <si>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</si>
  <si>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</si>
  <si>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</si>
  <si>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</si>
  <si>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</si>
  <si>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</si>
  <si>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</si>
  <si>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</si>
  <si>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</si>
  <si>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</si>
  <si>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</si>
  <si>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</si>
  <si>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</si>
  <si>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</si>
  <si>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</si>
  <si>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</si>
  <si>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</si>
  <si>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</si>
  <si>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</si>
  <si>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</si>
  <si>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</si>
  <si>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</si>
  <si>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</si>
  <si>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</si>
  <si>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</si>
  <si>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</si>
  <si>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</si>
  <si>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</si>
  <si>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</si>
  <si>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</si>
  <si>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</si>
  <si>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</si>
  <si>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</si>
  <si>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</si>
  <si>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</si>
  <si>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</si>
  <si>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</si>
  <si>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</si>
  <si>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</si>
  <si>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</si>
  <si>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</si>
  <si>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</si>
  <si>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</si>
  <si>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</si>
  <si>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</si>
  <si>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</si>
  <si>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</si>
  <si>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</si>
  <si>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</si>
  <si>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</si>
  <si>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</si>
  <si>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</si>
  <si>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</si>
  <si>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</si>
  <si>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</si>
  <si>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</si>
  <si>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</si>
  <si>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</si>
  <si>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</si>
  <si>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</si>
  <si>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</si>
  <si>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</si>
  <si>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</si>
  <si>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</si>
  <si>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</si>
  <si>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</si>
  <si>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</si>
  <si>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</si>
  <si>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</si>
  <si>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</si>
  <si>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</si>
  <si>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</si>
  <si>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</si>
  <si>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</si>
  <si>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</si>
  <si>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</si>
  <si>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</si>
  <si>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</si>
  <si>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</si>
  <si>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</si>
  <si>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</si>
  <si>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</si>
  <si>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</si>
  <si>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</si>
  <si>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</si>
  <si>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</si>
  <si>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</si>
  <si>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</si>
  <si>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</si>
  <si>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</si>
  <si>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</si>
  <si>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</si>
  <si>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</si>
  <si>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</si>
  <si>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</si>
  <si>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</si>
  <si>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</si>
  <si>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</si>
  <si>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</si>
  <si>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</si>
  <si>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</si>
  <si>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</si>
  <si>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</si>
  <si>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</si>
  <si>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</si>
  <si>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</si>
  <si>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</si>
  <si>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</si>
  <si>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</si>
  <si>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</si>
  <si>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</si>
  <si>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</si>
  <si>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</si>
  <si>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</si>
  <si>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</si>
  <si>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</si>
  <si>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</si>
  <si>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</si>
  <si>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</si>
  <si>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</si>
  <si>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</si>
  <si>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</si>
  <si>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</si>
  <si>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</si>
  <si>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</si>
  <si>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</si>
  <si>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</si>
  <si>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</si>
  <si>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</si>
  <si>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</si>
  <si>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</si>
  <si>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</si>
  <si>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</si>
  <si>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</si>
  <si>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</si>
  <si>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</si>
  <si>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</si>
  <si>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</si>
  <si>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</si>
  <si>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</si>
  <si>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</si>
  <si>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</si>
  <si>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</si>
  <si>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</si>
  <si>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</si>
  <si>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</si>
  <si>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</si>
  <si>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</si>
  <si>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</si>
  <si>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</si>
  <si>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</si>
  <si>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</si>
  <si>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</si>
  <si>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</si>
  <si>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</si>
  <si>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</si>
  <si>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</si>
  <si>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</si>
  <si>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</si>
  <si>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</si>
  <si>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</si>
  <si>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</si>
  <si>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</si>
  <si>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</si>
  <si>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</si>
  <si>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</si>
  <si>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</si>
  <si>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</si>
  <si>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</si>
  <si>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</si>
  <si>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</si>
  <si>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</si>
  <si>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</si>
  <si>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</si>
  <si>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</si>
  <si>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</si>
  <si>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</si>
  <si>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</si>
  <si>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</si>
  <si>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</si>
  <si>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</si>
  <si>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</si>
  <si>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</si>
  <si>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</si>
  <si>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</si>
  <si>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</si>
  <si>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</si>
  <si>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</si>
  <si>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</si>
  <si>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</si>
  <si>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</si>
  <si>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</si>
  <si>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</si>
  <si>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</si>
  <si>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</si>
  <si>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</si>
  <si>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</si>
  <si>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</si>
  <si>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</si>
  <si>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</si>
  <si>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</si>
  <si>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</si>
  <si>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</si>
  <si>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</si>
  <si>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</si>
  <si>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</si>
  <si>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</si>
  <si>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</si>
  <si>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</si>
  <si>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</si>
  <si>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</si>
  <si>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</si>
  <si>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</si>
  <si>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</si>
  <si>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</si>
  <si>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</si>
  <si>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</si>
  <si>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</si>
  <si>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</si>
  <si>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</si>
  <si>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</si>
  <si>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</si>
  <si>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</si>
  <si>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</si>
  <si>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</si>
  <si>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</si>
  <si>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</si>
  <si>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</si>
  <si>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</si>
  <si>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</si>
  <si>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</si>
  <si>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</si>
  <si>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</si>
  <si>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</si>
  <si>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</si>
  <si>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</si>
  <si>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</si>
  <si>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</si>
  <si>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</si>
  <si>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</si>
  <si>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</si>
  <si>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</si>
  <si>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</si>
  <si>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</si>
  <si>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</si>
  <si>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</si>
  <si>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</si>
  <si>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</si>
  <si>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</si>
  <si>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</si>
  <si>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</si>
  <si>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</si>
  <si>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</si>
  <si>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</si>
  <si>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</si>
  <si>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</si>
  <si>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</si>
  <si>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</si>
  <si>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</si>
  <si>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</si>
  <si>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</si>
  <si>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</si>
  <si>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</si>
  <si>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</si>
  <si>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</si>
  <si>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</si>
  <si>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</si>
  <si>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</si>
  <si>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</si>
  <si>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</si>
  <si>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</si>
  <si>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</si>
  <si>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</si>
  <si>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</si>
  <si>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</si>
  <si>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</si>
  <si>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</si>
  <si>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</si>
  <si>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</si>
  <si>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</si>
  <si>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</si>
  <si>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</si>
  <si>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</si>
  <si>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</si>
  <si>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</si>
  <si>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</si>
  <si>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</si>
  <si>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</si>
  <si>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</si>
  <si>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</si>
  <si>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</si>
  <si>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</si>
  <si>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</si>
  <si>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</si>
  <si>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</si>
  <si>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</si>
  <si>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</si>
  <si>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</si>
  <si>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</si>
  <si>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</si>
  <si>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</si>
  <si>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</si>
  <si>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</si>
  <si>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</si>
  <si>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</si>
  <si>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</si>
  <si>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</si>
  <si>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</si>
  <si>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</si>
  <si>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</si>
  <si>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</si>
  <si>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</si>
  <si>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</si>
  <si>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</si>
  <si>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</si>
  <si>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</si>
  <si>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</si>
  <si>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</si>
  <si>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</si>
  <si>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</si>
  <si>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</si>
  <si>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</si>
  <si>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</si>
  <si>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</si>
  <si>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</si>
  <si>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</si>
  <si>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</si>
  <si>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</si>
  <si>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</si>
  <si>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</si>
  <si>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</si>
  <si>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</si>
  <si>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</si>
  <si>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</si>
  <si>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</si>
  <si>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</si>
  <si>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</si>
  <si>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</si>
  <si>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</si>
  <si>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</si>
  <si>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</si>
  <si>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</si>
  <si>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</si>
  <si>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</si>
  <si>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</si>
  <si>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</si>
  <si>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</si>
  <si>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</si>
  <si>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</si>
  <si>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</si>
  <si>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</si>
  <si>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</si>
  <si>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</si>
  <si>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</si>
  <si>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</si>
  <si>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</si>
  <si>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</si>
  <si>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</si>
  <si>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</si>
  <si>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</si>
  <si>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</si>
  <si>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</si>
  <si>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</si>
  <si>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</si>
  <si>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</si>
  <si>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</si>
  <si>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</si>
  <si>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</si>
  <si>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</si>
  <si>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</si>
  <si>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</si>
  <si>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</si>
  <si>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</si>
  <si>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</si>
  <si>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</si>
  <si>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</si>
  <si>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</si>
  <si>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</si>
  <si>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</si>
  <si>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</si>
  <si>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</si>
  <si>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</si>
  <si>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</si>
  <si>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</si>
  <si>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</si>
  <si>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</si>
  <si>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</si>
  <si>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</si>
  <si>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</si>
  <si>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</si>
  <si>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</si>
  <si>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</si>
  <si>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</si>
  <si>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</si>
  <si>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</si>
  <si>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</si>
  <si>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</si>
  <si>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</si>
  <si>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</si>
  <si>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</si>
  <si>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</si>
  <si>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</si>
  <si>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</si>
  <si>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</si>
  <si>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</si>
  <si>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</si>
  <si>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</si>
  <si>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</si>
  <si>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</si>
  <si>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</si>
  <si>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</si>
  <si>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</si>
  <si>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</si>
  <si>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</si>
  <si>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</si>
  <si>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</si>
  <si>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</si>
  <si>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</si>
  <si>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</si>
  <si>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</si>
  <si>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</si>
  <si>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</si>
  <si>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</si>
  <si>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</si>
  <si>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</si>
  <si>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</si>
  <si>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</si>
  <si>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</si>
  <si>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</si>
  <si>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</si>
  <si>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</si>
  <si>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</si>
  <si>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</si>
  <si>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</si>
  <si>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</si>
  <si>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</si>
  <si>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</si>
  <si>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</si>
  <si>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</si>
  <si>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</si>
  <si>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</si>
  <si>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</si>
  <si>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</si>
  <si>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</si>
  <si>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</si>
  <si>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</si>
  <si>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</si>
  <si>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</si>
  <si>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</si>
  <si>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</si>
  <si>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</si>
  <si>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</si>
  <si>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</si>
  <si>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</si>
  <si>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</si>
  <si>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</si>
  <si>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</si>
  <si>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</si>
  <si>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</si>
  <si>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</si>
  <si>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</si>
  <si>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</si>
  <si>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</si>
  <si>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</si>
  <si>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</si>
  <si>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</si>
  <si>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</si>
  <si>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</si>
  <si>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</si>
  <si>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</si>
  <si>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</si>
  <si>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</si>
  <si>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</si>
  <si>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</si>
  <si>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</si>
  <si>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</si>
  <si>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</si>
  <si>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</si>
  <si>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</si>
  <si>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</si>
  <si>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</si>
  <si>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</si>
  <si>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</si>
  <si>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</si>
  <si>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</si>
  <si>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</si>
  <si>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</si>
  <si>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</si>
  <si>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</si>
  <si>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</si>
  <si>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</si>
  <si>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</si>
  <si>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</si>
  <si>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</si>
  <si>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</si>
  <si>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</si>
  <si>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</si>
  <si>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</si>
  <si>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</si>
  <si>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</si>
  <si>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</si>
  <si>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</si>
  <si>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</si>
  <si>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</si>
  <si>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</si>
  <si>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</si>
  <si>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</si>
  <si>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</si>
  <si>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</si>
  <si>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</si>
  <si>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</si>
  <si>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</si>
  <si>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</si>
  <si>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</si>
  <si>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</si>
  <si>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</si>
  <si>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</si>
  <si>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</si>
  <si>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</si>
  <si>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</si>
  <si>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</si>
  <si>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</si>
  <si>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</si>
  <si>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</si>
  <si>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</si>
  <si>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</si>
  <si>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</si>
  <si>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</si>
  <si>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</si>
  <si>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</si>
  <si>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</si>
  <si>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</si>
  <si>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</si>
  <si>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</si>
  <si>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</si>
  <si>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</si>
  <si>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</si>
  <si>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</si>
  <si>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</si>
  <si>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</si>
  <si>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</si>
  <si>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</si>
  <si>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</si>
  <si>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</si>
  <si>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</si>
  <si>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</si>
  <si>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</si>
  <si>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</si>
  <si>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</si>
  <si>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</si>
  <si>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</si>
  <si>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</si>
  <si>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</si>
  <si>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</si>
  <si>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</si>
  <si>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</si>
  <si>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</si>
  <si>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</si>
  <si>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</si>
  <si>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</si>
  <si>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</si>
  <si>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</si>
  <si>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</si>
  <si>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</si>
  <si>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</si>
  <si>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</si>
  <si>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</si>
  <si>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</si>
  <si>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</si>
  <si>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</si>
  <si>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</si>
  <si>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</si>
  <si>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</si>
  <si>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</si>
  <si>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</si>
  <si>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</si>
  <si>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</si>
  <si>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</si>
  <si>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</si>
  <si>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</si>
  <si>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</si>
  <si>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</si>
  <si>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</si>
  <si>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</si>
  <si>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</si>
  <si>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</si>
  <si>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</si>
  <si>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</si>
  <si>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</si>
  <si>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</si>
  <si>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</si>
  <si>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</si>
  <si>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</si>
  <si>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</si>
  <si>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</si>
  <si>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</si>
  <si>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</si>
  <si>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</si>
  <si>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</si>
  <si>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</si>
  <si>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</si>
  <si>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</si>
  <si>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</si>
  <si>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</si>
  <si>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</si>
  <si>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</si>
  <si>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</si>
  <si>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</si>
  <si>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</si>
  <si>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</si>
  <si>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</si>
  <si>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</si>
  <si>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</si>
  <si>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</si>
  <si>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</si>
  <si>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</si>
  <si>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</si>
  <si>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</si>
  <si>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</si>
  <si>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</si>
  <si>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</si>
  <si>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</si>
  <si>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</si>
  <si>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</si>
  <si>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</si>
  <si>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</si>
  <si>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</si>
  <si>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</si>
  <si>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</si>
  <si>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</si>
  <si>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</si>
  <si>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</si>
  <si>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</si>
  <si>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</si>
  <si>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</si>
  <si>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</si>
  <si>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</si>
  <si>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</si>
  <si>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</si>
  <si>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</si>
  <si>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</si>
  <si>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</si>
  <si>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</si>
  <si>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</si>
  <si>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</si>
  <si>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</si>
  <si>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</si>
  <si>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</si>
  <si>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</si>
  <si>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</si>
  <si>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</si>
  <si>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</si>
  <si>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</si>
  <si>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</si>
  <si>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</si>
  <si>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</si>
  <si>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</si>
  <si>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</si>
  <si>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</si>
  <si>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</si>
  <si>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</si>
  <si>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</si>
  <si>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</si>
  <si>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</si>
  <si>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</si>
  <si>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</si>
  <si>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</si>
  <si>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</si>
  <si>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</si>
  <si>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</si>
  <si>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</si>
  <si>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</si>
  <si>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</si>
  <si>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</si>
  <si>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</si>
  <si>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</si>
  <si>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</si>
  <si>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</si>
  <si>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</si>
  <si>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</si>
  <si>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</si>
  <si>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</si>
  <si>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</si>
  <si>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</si>
  <si>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</si>
  <si>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</si>
  <si>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</si>
  <si>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</si>
  <si>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</si>
  <si>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</si>
  <si>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</si>
  <si>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</si>
  <si>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</si>
  <si>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</si>
  <si>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</si>
  <si>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</si>
  <si>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</si>
  <si>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</si>
  <si>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</si>
  <si>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</si>
  <si>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</si>
  <si>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</si>
  <si>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</si>
  <si>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</si>
  <si>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</si>
  <si>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</si>
  <si>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</si>
  <si>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</si>
  <si>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</si>
  <si>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</si>
  <si>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</si>
  <si>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</si>
  <si>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</si>
  <si>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</si>
  <si>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</si>
  <si>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</si>
  <si>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</si>
  <si>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</si>
  <si>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</si>
  <si>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</si>
  <si>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</si>
  <si>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</si>
  <si>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</si>
  <si>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</si>
  <si>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</si>
  <si>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</si>
  <si>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</si>
  <si>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</si>
  <si>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</si>
  <si>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</si>
  <si>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</si>
  <si>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</si>
  <si>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</si>
  <si>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</si>
  <si>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</si>
  <si>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</si>
  <si>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</si>
  <si>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</si>
  <si>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</si>
  <si>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</si>
  <si>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</si>
  <si>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</si>
  <si>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</si>
  <si>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</si>
  <si>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</si>
  <si>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</si>
  <si>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</si>
  <si>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</si>
  <si>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</si>
  <si>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</si>
  <si>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</si>
  <si>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</si>
  <si>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</si>
  <si>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</si>
  <si>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</si>
  <si>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</si>
  <si>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</si>
  <si>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</si>
  <si>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</si>
  <si>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</si>
  <si>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</si>
  <si>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</si>
  <si>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</si>
  <si>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</si>
  <si>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</si>
  <si>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</si>
  <si>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</si>
  <si>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</si>
  <si>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</si>
  <si>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</si>
  <si>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</si>
  <si>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</si>
  <si>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</si>
  <si>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</si>
  <si>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</si>
  <si>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</si>
  <si>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</si>
  <si>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</si>
  <si>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</si>
  <si>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</si>
  <si>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</si>
  <si>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</si>
  <si>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</si>
  <si>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</si>
  <si>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</si>
  <si>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</si>
  <si>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</si>
  <si>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</si>
  <si>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</si>
  <si>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</si>
  <si>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</si>
  <si>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</si>
  <si>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</si>
  <si>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</si>
  <si>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</si>
  <si>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</si>
  <si>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</si>
  <si>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</si>
  <si>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</si>
  <si>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</si>
  <si>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</si>
  <si>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</si>
  <si>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</si>
  <si>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</si>
  <si>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</si>
  <si>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</si>
  <si>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</si>
  <si>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</si>
  <si>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</si>
  <si>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</si>
  <si>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</si>
  <si>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</si>
  <si>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</si>
  <si>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</si>
  <si>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</si>
  <si>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</si>
  <si>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</si>
  <si>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</si>
  <si>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</si>
  <si>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</si>
  <si>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</si>
  <si>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</si>
  <si>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</si>
  <si>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</si>
  <si>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</si>
  <si>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</si>
  <si>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</si>
  <si>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</si>
  <si>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</si>
  <si>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</si>
  <si>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</si>
  <si>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</si>
  <si>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</si>
  <si>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</si>
  <si>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</si>
  <si>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</si>
  <si>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</si>
  <si>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</si>
  <si>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</si>
  <si>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</si>
  <si>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</si>
  <si>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</si>
  <si>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</si>
  <si>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</si>
  <si>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</si>
  <si>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</si>
  <si>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</si>
  <si>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</si>
  <si>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</si>
  <si>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</si>
  <si>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</si>
  <si>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</si>
  <si>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</si>
  <si>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</si>
  <si>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</si>
  <si>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</si>
  <si>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</si>
  <si>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</si>
  <si>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</si>
  <si>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</si>
  <si>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</si>
  <si>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</si>
  <si>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</si>
  <si>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</si>
  <si>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</si>
  <si>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</si>
  <si>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</si>
  <si>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</si>
  <si>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</si>
  <si>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</si>
  <si>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</si>
  <si>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</si>
  <si>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</si>
  <si>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</si>
  <si>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</si>
  <si>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</si>
  <si>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</si>
  <si>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</si>
  <si>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</si>
  <si>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</si>
  <si>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</si>
  <si>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</si>
  <si>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</si>
  <si>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</si>
  <si>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</si>
  <si>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</si>
  <si>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</si>
  <si>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</si>
  <si>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</si>
  <si>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</si>
  <si>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</si>
  <si>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</si>
  <si>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</si>
  <si>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</si>
  <si>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</si>
  <si>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</si>
  <si>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</si>
  <si>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</si>
  <si>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</si>
  <si>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</si>
  <si>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</si>
  <si>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</si>
  <si>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</si>
  <si>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</si>
  <si>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</si>
  <si>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</si>
  <si>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</si>
  <si>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</si>
  <si>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</si>
  <si>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</si>
  <si>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</si>
  <si>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</si>
  <si>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</si>
  <si>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</si>
  <si>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</si>
  <si>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</si>
  <si>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</si>
  <si>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</si>
  <si>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</si>
  <si>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</si>
  <si>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</si>
  <si>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</si>
  <si>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</si>
  <si>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</si>
  <si>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</si>
  <si>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</si>
  <si>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</si>
  <si>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</si>
  <si>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</si>
  <si>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</si>
  <si>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</si>
  <si>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</si>
  <si>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</si>
  <si>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</si>
  <si>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</si>
  <si>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</si>
  <si>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</si>
  <si>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</si>
  <si>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</si>
  <si>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</si>
  <si>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</si>
  <si>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</si>
  <si>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</si>
  <si>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</si>
  <si>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</si>
  <si>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</si>
  <si>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</si>
  <si>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</si>
  <si>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</si>
  <si>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</si>
  <si>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</si>
  <si>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</si>
  <si>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</si>
  <si>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</si>
  <si>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</si>
  <si>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</si>
  <si>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</si>
  <si>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</si>
  <si>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</si>
  <si>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</si>
  <si>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</si>
  <si>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</si>
  <si>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</si>
  <si>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</si>
  <si>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</si>
  <si>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</si>
  <si>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</si>
  <si>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</si>
  <si>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</si>
  <si>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</si>
  <si>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</si>
  <si>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</si>
  <si>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</si>
  <si>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</si>
  <si>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</si>
  <si>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</si>
  <si>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</si>
  <si>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</si>
  <si>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</si>
  <si>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</si>
  <si>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</si>
  <si>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</si>
  <si>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</si>
  <si>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</si>
  <si>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</si>
  <si>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</si>
  <si>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</si>
  <si>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</si>
  <si>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</si>
  <si>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</si>
  <si>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</si>
  <si>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</si>
  <si>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</si>
  <si>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</si>
  <si>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</si>
  <si>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</si>
  <si>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</si>
  <si>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</si>
  <si>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</si>
  <si>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</si>
  <si>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</si>
  <si>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</si>
  <si>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</si>
  <si>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</si>
  <si>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</si>
  <si>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</si>
  <si>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</si>
  <si>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</si>
  <si>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</si>
  <si>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</si>
  <si>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</si>
  <si>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</si>
  <si>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</si>
  <si>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</si>
  <si>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</si>
  <si>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</si>
  <si>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</si>
  <si>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</si>
  <si>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</si>
  <si>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</si>
  <si>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</si>
  <si>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</si>
  <si>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</si>
  <si>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</si>
  <si>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</si>
  <si>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</si>
  <si>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</si>
  <si>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</si>
  <si>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</si>
  <si>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</si>
  <si>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</si>
  <si>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</si>
  <si>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</si>
  <si>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</si>
  <si>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</si>
  <si>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</si>
  <si>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</si>
  <si>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</si>
  <si>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</si>
  <si>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</si>
  <si>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</si>
  <si>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</si>
  <si>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</si>
  <si>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</si>
  <si>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</si>
  <si>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</si>
  <si>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</si>
  <si>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</si>
  <si>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</si>
  <si>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</si>
  <si>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</si>
  <si>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</si>
  <si>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</si>
  <si>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</si>
  <si>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</si>
  <si>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</si>
  <si>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</si>
  <si>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</si>
  <si>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</si>
  <si>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</si>
  <si>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</si>
  <si>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</si>
  <si>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</si>
  <si>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</si>
  <si>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</si>
  <si>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</si>
  <si>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</si>
  <si>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</si>
  <si>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</si>
  <si>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</si>
  <si>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</si>
  <si>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</si>
  <si>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</si>
  <si>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</si>
  <si>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</si>
  <si>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</si>
  <si>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</si>
  <si>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</si>
  <si>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</si>
  <si>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</si>
  <si>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</si>
  <si>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</si>
  <si>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</si>
  <si>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</si>
  <si>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</si>
  <si>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</si>
  <si>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</si>
  <si>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</si>
  <si>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</si>
  <si>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</si>
  <si>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</si>
  <si>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</si>
  <si>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</si>
  <si>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</si>
  <si>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</si>
  <si>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</si>
  <si>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</si>
  <si>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</si>
  <si>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</si>
  <si>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</si>
  <si>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</si>
  <si>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</si>
  <si>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</si>
  <si>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</si>
  <si>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</si>
  <si>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</si>
  <si>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</si>
  <si>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</si>
  <si>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</si>
  <si>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</si>
  <si>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</si>
  <si>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</si>
  <si>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</si>
  <si>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</si>
  <si>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</si>
  <si>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</si>
  <si>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</si>
  <si>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</si>
  <si>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</si>
  <si>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</si>
  <si>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</si>
  <si>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</si>
  <si>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</si>
  <si>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</si>
  <si>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</si>
  <si>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</si>
  <si>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</si>
  <si>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</si>
  <si>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</si>
  <si>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</si>
  <si>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</si>
  <si>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</si>
  <si>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</si>
  <si>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</si>
  <si>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</si>
  <si>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</si>
  <si>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</si>
  <si>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</si>
  <si>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</si>
  <si>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</si>
  <si>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</si>
  <si>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</si>
  <si>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</si>
  <si>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</si>
  <si>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</si>
  <si>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</si>
  <si>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</si>
  <si>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</si>
  <si>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</si>
  <si>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</si>
  <si>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</si>
  <si>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</si>
  <si>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</si>
  <si>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</si>
  <si>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</si>
  <si>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</si>
  <si>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</si>
  <si>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</si>
  <si>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</si>
  <si>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</si>
  <si>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</si>
  <si>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</si>
  <si>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</si>
  <si>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</si>
  <si>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</si>
  <si>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</si>
  <si>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</si>
  <si>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</si>
  <si>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</si>
  <si>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</si>
  <si>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</si>
  <si>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</si>
  <si>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</si>
  <si>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</si>
  <si>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</si>
  <si>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</si>
  <si>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</si>
  <si>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</si>
  <si>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</si>
  <si>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</si>
  <si>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</si>
  <si>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</si>
  <si>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</si>
  <si>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</si>
  <si>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</si>
  <si>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</si>
  <si>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</si>
  <si>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</si>
  <si>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</si>
  <si>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</si>
  <si>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</si>
  <si>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</si>
  <si>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</si>
  <si>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</si>
  <si>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</si>
  <si>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</si>
  <si>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</si>
  <si>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</si>
  <si>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</si>
  <si>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</si>
  <si>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</si>
  <si>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</si>
  <si>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</si>
  <si>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</si>
  <si>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</si>
  <si>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</si>
  <si>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</si>
  <si>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</si>
  <si>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</si>
  <si>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</si>
  <si>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</si>
  <si>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</si>
  <si>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</si>
  <si>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</si>
  <si>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</si>
  <si>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</si>
  <si>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</si>
  <si>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</si>
  <si>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</si>
  <si>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</si>
  <si>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</si>
  <si>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</si>
  <si>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</si>
  <si>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</si>
  <si>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</si>
  <si>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</si>
  <si>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</si>
  <si>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</si>
  <si>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</si>
  <si>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</si>
  <si>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</si>
  <si>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</si>
  <si>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</si>
  <si>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</si>
  <si>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</si>
  <si>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</si>
  <si>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</si>
  <si>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</si>
  <si>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</si>
  <si>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</si>
  <si>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</si>
  <si>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</si>
  <si>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</si>
  <si>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</si>
  <si>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</si>
  <si>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</si>
  <si>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</si>
  <si>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</si>
  <si>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</si>
  <si>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</si>
  <si>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</si>
  <si>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</si>
  <si>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</si>
  <si>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</si>
  <si>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</si>
  <si>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</si>
  <si>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</si>
  <si>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</si>
  <si>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</si>
  <si>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</si>
  <si>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</si>
  <si>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</si>
  <si>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</si>
  <si>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</si>
  <si>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</si>
  <si>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</si>
  <si>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</si>
  <si>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</si>
  <si>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</si>
  <si>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</si>
  <si>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</si>
  <si>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</si>
  <si>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</si>
  <si>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</si>
  <si>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</si>
  <si>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</si>
  <si>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</si>
  <si>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</si>
  <si>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</si>
  <si>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</si>
  <si>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</si>
  <si>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</si>
  <si>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</si>
  <si>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</si>
  <si>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</si>
  <si>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</si>
  <si>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</si>
  <si>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</si>
  <si>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</si>
  <si>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</si>
  <si>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</si>
  <si>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</si>
  <si>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</si>
  <si>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</si>
  <si>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</si>
  <si>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</si>
  <si>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</si>
  <si>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</si>
  <si>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</si>
  <si>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</si>
  <si>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</si>
  <si>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</si>
  <si>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</si>
  <si>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</si>
  <si>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</si>
  <si>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</si>
  <si>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</si>
  <si>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</si>
  <si>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</si>
  <si>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</si>
  <si>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</si>
  <si>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</si>
  <si>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</si>
  <si>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</si>
  <si>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</si>
  <si>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</si>
  <si>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</si>
  <si>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</si>
  <si>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</si>
  <si>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</si>
  <si>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</si>
  <si>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</si>
  <si>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</si>
  <si>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</si>
  <si>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</si>
  <si>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</si>
  <si>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</si>
  <si>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</si>
  <si>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</si>
  <si>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</si>
  <si>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</si>
  <si>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</si>
  <si>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</si>
  <si>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</si>
  <si>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</si>
  <si>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</si>
  <si>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</si>
  <si>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</si>
  <si>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</si>
  <si>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</si>
  <si>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</si>
  <si>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</si>
  <si>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</si>
  <si>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</si>
  <si>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</si>
  <si>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</si>
  <si>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</si>
  <si>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</si>
  <si>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</si>
  <si>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</si>
  <si>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</si>
  <si>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</si>
  <si>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</si>
  <si>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</si>
  <si>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</si>
  <si>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</si>
  <si>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</si>
  <si>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</si>
  <si>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</si>
  <si>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</si>
  <si>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</si>
  <si>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</si>
  <si>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</si>
  <si>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</si>
  <si>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</si>
  <si>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</si>
  <si>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</si>
  <si>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</si>
  <si>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</si>
  <si>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</si>
  <si>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</si>
  <si>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</si>
  <si>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</si>
  <si>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</si>
  <si>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</si>
  <si>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</si>
  <si>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</si>
  <si>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</si>
  <si>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</si>
  <si>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</si>
  <si>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</si>
  <si>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</si>
  <si>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</si>
  <si>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</si>
  <si>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</si>
  <si>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</si>
  <si>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</si>
  <si>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</si>
  <si>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</si>
  <si>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</si>
  <si>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</si>
  <si>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</si>
  <si>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</si>
  <si>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</si>
  <si>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</si>
  <si>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</si>
  <si>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</si>
  <si>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</si>
  <si>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</si>
  <si>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</si>
  <si>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</si>
  <si>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</si>
  <si>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</si>
  <si>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</si>
  <si>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</si>
  <si>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</si>
  <si>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</si>
  <si>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</si>
  <si>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</si>
  <si>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</si>
  <si>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</si>
  <si>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</si>
  <si>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</si>
  <si>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</si>
  <si>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</si>
  <si>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</si>
  <si>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</si>
  <si>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</si>
  <si>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</si>
  <si>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</si>
  <si>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</si>
  <si>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</si>
  <si>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</si>
  <si>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</si>
  <si>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</si>
  <si>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</si>
  <si>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</si>
  <si>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</si>
  <si>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</si>
  <si>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</si>
  <si>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</si>
  <si>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</si>
  <si>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</si>
  <si>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</si>
  <si>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</si>
  <si>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</si>
  <si>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</si>
  <si>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</si>
  <si>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</si>
  <si>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</si>
  <si>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</si>
  <si>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</si>
  <si>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</si>
  <si>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</si>
  <si>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</si>
  <si>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</si>
  <si>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</si>
  <si>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</si>
  <si>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</si>
  <si>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</si>
  <si>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</si>
  <si>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</si>
  <si>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</si>
  <si>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</si>
  <si>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</si>
  <si>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</si>
  <si>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</si>
  <si>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</si>
  <si>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</si>
  <si>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</si>
  <si>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</si>
  <si>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</si>
  <si>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</si>
  <si>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</si>
  <si>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</si>
  <si>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</si>
  <si>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</si>
  <si>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</si>
  <si>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</si>
  <si>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</si>
  <si>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</si>
  <si>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</si>
  <si>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</si>
  <si>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</si>
  <si>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</si>
  <si>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</si>
  <si>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</si>
  <si>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</si>
  <si>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</si>
  <si>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</si>
  <si>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</si>
  <si>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</si>
  <si>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</si>
  <si>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</si>
  <si>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</si>
  <si>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</si>
  <si>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</si>
  <si>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</si>
  <si>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</si>
  <si>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</si>
  <si>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</si>
  <si>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</si>
  <si>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</si>
  <si>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</si>
  <si>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</si>
  <si>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</si>
  <si>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</si>
  <si>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</si>
  <si>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</si>
  <si>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</si>
  <si>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</si>
  <si>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</si>
  <si>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</si>
  <si>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</si>
  <si>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</si>
  <si>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</si>
  <si>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</si>
  <si>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</si>
  <si>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</si>
  <si>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</si>
  <si>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</si>
  <si>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</si>
  <si>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</si>
  <si>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</si>
  <si>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</si>
  <si>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</si>
  <si>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</si>
  <si>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</si>
  <si>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</si>
  <si>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</si>
  <si>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</si>
  <si>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</si>
  <si>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</si>
  <si>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</si>
  <si>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</si>
  <si>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</si>
  <si>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</si>
  <si>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</si>
  <si>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</si>
  <si>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</si>
  <si>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</si>
  <si>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</si>
  <si>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</si>
  <si>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</si>
  <si>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</si>
  <si>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</si>
  <si>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</si>
  <si>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</si>
  <si>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</si>
  <si>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</si>
  <si>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</si>
  <si>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</si>
  <si>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</si>
  <si>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</si>
  <si>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</si>
  <si>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</si>
  <si>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</si>
  <si>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</si>
  <si>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</si>
  <si>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</si>
  <si>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</si>
  <si>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</si>
  <si>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</si>
  <si>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</si>
  <si>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</si>
  <si>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</si>
  <si>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</si>
  <si>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</si>
  <si>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</si>
  <si>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</si>
  <si>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</si>
  <si>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</si>
  <si>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</si>
  <si>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</si>
  <si>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</si>
  <si>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</si>
  <si>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</si>
  <si>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</si>
  <si>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</si>
  <si>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</si>
  <si>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</si>
  <si>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</si>
  <si>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</si>
  <si>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</si>
  <si>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</si>
  <si>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</si>
  <si>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</si>
  <si>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</si>
  <si>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</si>
  <si>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</si>
  <si>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</si>
  <si>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</si>
  <si>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</si>
  <si>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</si>
  <si>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</si>
  <si>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</si>
  <si>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</si>
  <si>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</si>
  <si>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</si>
  <si>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</si>
  <si>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</si>
  <si>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</si>
  <si>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</si>
  <si>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</si>
  <si>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</si>
  <si>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</si>
  <si>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</si>
  <si>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</si>
  <si>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</si>
  <si>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</si>
  <si>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</si>
  <si>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</si>
  <si>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</si>
  <si>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</si>
  <si>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</si>
  <si>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</si>
  <si>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</si>
  <si>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</si>
  <si>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</si>
  <si>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</si>
  <si>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</si>
  <si>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</si>
  <si>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</si>
  <si>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</si>
  <si>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</si>
  <si>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</si>
  <si>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</si>
  <si>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</si>
  <si>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</si>
  <si>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</si>
  <si>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</si>
  <si>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</si>
  <si>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</si>
  <si>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</si>
  <si>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</si>
  <si>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</si>
  <si>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</si>
  <si>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</si>
  <si>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</si>
  <si>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</si>
  <si>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</si>
  <si>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</si>
  <si>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</si>
  <si>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</si>
  <si>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</si>
  <si>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</si>
  <si>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</si>
  <si>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</si>
  <si>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</si>
  <si>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</si>
  <si>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</si>
  <si>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</si>
  <si>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</si>
  <si>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</si>
  <si>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</si>
  <si>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</si>
  <si>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</si>
  <si>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</si>
  <si>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</si>
  <si>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</si>
  <si>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</si>
  <si>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</si>
  <si>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</si>
  <si>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</si>
  <si>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</si>
  <si>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</si>
  <si>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</si>
  <si>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</si>
  <si>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</si>
  <si>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</si>
  <si>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</si>
  <si>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</si>
  <si>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</si>
  <si>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</si>
  <si>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</si>
  <si>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</si>
  <si>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</si>
  <si>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</si>
  <si>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</si>
  <si>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</si>
  <si>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</si>
  <si>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</si>
  <si>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</si>
  <si>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</si>
  <si>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</si>
  <si>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</si>
  <si>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</si>
  <si>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</si>
  <si>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</si>
  <si>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</si>
  <si>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</si>
  <si>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</si>
  <si>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</si>
  <si>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</si>
  <si>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</si>
  <si>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</si>
  <si>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</si>
  <si>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</si>
  <si>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</si>
  <si>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</si>
  <si>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</si>
  <si>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</si>
  <si>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</si>
  <si>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</si>
  <si>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</si>
  <si>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</si>
  <si>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</si>
  <si>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</si>
  <si>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</si>
  <si>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</si>
  <si>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</si>
  <si>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</si>
  <si>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</si>
  <si>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</si>
  <si>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</si>
  <si>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</si>
  <si>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</si>
  <si>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</si>
  <si>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</si>
  <si>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</si>
  <si>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</si>
  <si>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</si>
  <si>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</si>
  <si>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</si>
  <si>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</si>
  <si>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</si>
  <si>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</si>
  <si>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</si>
  <si>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</si>
  <si>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</si>
  <si>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</si>
  <si>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</si>
  <si>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</si>
  <si>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</si>
  <si>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</si>
  <si>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</si>
  <si>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</si>
  <si>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</si>
  <si>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</si>
  <si>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</si>
  <si>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</si>
  <si>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</si>
  <si>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</si>
  <si>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</si>
  <si>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</si>
  <si>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</si>
  <si>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</si>
  <si>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</si>
  <si>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</si>
  <si>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</si>
  <si>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</si>
  <si>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</si>
  <si>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</si>
  <si>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</si>
  <si>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</si>
  <si>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</si>
  <si>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</si>
  <si>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</si>
  <si>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</si>
  <si>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</si>
  <si>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</si>
  <si>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</si>
  <si>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</si>
  <si>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</si>
  <si>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</si>
  <si>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</si>
  <si>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</si>
  <si>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</si>
  <si>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</si>
  <si>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</si>
  <si>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</si>
  <si>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</si>
  <si>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</si>
  <si>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</si>
  <si>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</si>
  <si>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</si>
  <si>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</si>
  <si>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</si>
  <si>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</si>
  <si>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</si>
  <si>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</si>
  <si>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</si>
  <si>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</si>
  <si>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</si>
  <si>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</si>
  <si>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</si>
  <si>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</si>
  <si>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</si>
  <si>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</si>
  <si>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</si>
  <si>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</si>
  <si>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</si>
  <si>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</si>
  <si>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</si>
  <si>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</si>
  <si>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</si>
  <si>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</si>
  <si>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</si>
  <si>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</si>
  <si>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</si>
  <si>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</si>
  <si>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</si>
  <si>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</si>
  <si>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</si>
  <si>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</si>
  <si>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</si>
  <si>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</si>
  <si>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</si>
  <si>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</si>
  <si>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</si>
  <si>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</si>
  <si>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</si>
  <si>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</si>
  <si>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</si>
  <si>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</si>
  <si>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</si>
  <si>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</si>
  <si>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</si>
  <si>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</si>
  <si>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</si>
  <si>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</si>
  <si>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</si>
  <si>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</si>
  <si>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</si>
  <si>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</si>
  <si>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</si>
  <si>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</si>
  <si>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</si>
  <si>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</si>
  <si>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</si>
  <si>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</si>
  <si>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</si>
  <si>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</si>
  <si>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</si>
  <si>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</si>
  <si>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</si>
  <si>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</si>
  <si>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</si>
  <si>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</si>
  <si>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</si>
  <si>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</si>
  <si>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</si>
  <si>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</si>
  <si>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</si>
  <si>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</si>
  <si>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</si>
  <si>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</si>
  <si>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</si>
  <si>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</si>
  <si>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</si>
  <si>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</si>
  <si>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</si>
  <si>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</si>
  <si>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</si>
  <si>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</si>
  <si>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</si>
  <si>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</si>
  <si>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</si>
  <si>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</si>
  <si>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</si>
  <si>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</si>
  <si>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</si>
  <si>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</si>
  <si>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</si>
  <si>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</si>
  <si>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</si>
  <si>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</si>
  <si>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</si>
  <si>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</si>
  <si>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</si>
  <si>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</si>
  <si>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</si>
  <si>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</si>
  <si>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</si>
  <si>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</si>
  <si>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</si>
  <si>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</si>
  <si>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</si>
  <si>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</si>
  <si>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</si>
  <si>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</si>
  <si>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</si>
  <si>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</si>
  <si>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</si>
  <si>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</si>
  <si>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</si>
  <si>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</si>
  <si>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</si>
  <si>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</si>
  <si>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</si>
  <si>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</si>
  <si>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</si>
  <si>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</si>
  <si>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</si>
  <si>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</si>
  <si>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</si>
  <si>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</si>
  <si>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</si>
  <si>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</si>
  <si>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</si>
  <si>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</si>
  <si>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</si>
  <si>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</si>
  <si>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</si>
  <si>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</si>
  <si>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</si>
  <si>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</si>
  <si>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</si>
  <si>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</si>
  <si>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</si>
  <si>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</si>
  <si>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</si>
  <si>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</si>
  <si>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</si>
  <si>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</si>
  <si>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</si>
  <si>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</si>
  <si>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</si>
  <si>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</si>
  <si>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</si>
  <si>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</si>
  <si>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</si>
  <si>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</si>
  <si>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</si>
  <si>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</si>
  <si>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</si>
  <si>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</si>
  <si>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</si>
  <si>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</si>
  <si>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</si>
  <si>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</si>
  <si>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</si>
  <si>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</si>
  <si>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</si>
  <si>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</si>
  <si>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</si>
  <si>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</si>
  <si>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</si>
  <si>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</si>
  <si>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</si>
  <si>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</si>
  <si>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</si>
  <si>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</si>
  <si>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</si>
  <si>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</si>
  <si>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</si>
  <si>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</si>
  <si>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</si>
  <si>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</si>
  <si>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</si>
  <si>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</si>
  <si>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</si>
  <si>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</si>
  <si>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</si>
  <si>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</si>
  <si>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</si>
  <si>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</si>
  <si>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</si>
  <si>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</si>
  <si>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</si>
  <si>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</si>
  <si>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</si>
  <si>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</si>
  <si>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</si>
  <si>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</si>
  <si>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</si>
  <si>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</si>
  <si>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</si>
  <si>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</si>
  <si>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</si>
  <si>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</si>
  <si>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</si>
  <si>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</si>
  <si>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</si>
  <si>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</si>
  <si>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</si>
  <si>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</si>
  <si>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</si>
  <si>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</si>
  <si>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</si>
  <si>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</si>
  <si>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</si>
  <si>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</si>
  <si>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</si>
  <si>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</si>
  <si>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</si>
  <si>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</si>
  <si>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</si>
  <si>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</si>
  <si>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</si>
  <si>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</si>
  <si>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</si>
  <si>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</si>
  <si>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</si>
  <si>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</si>
  <si>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</si>
  <si>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</si>
  <si>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</si>
  <si>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</si>
  <si>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</si>
  <si>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</si>
  <si>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</si>
  <si>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</si>
  <si>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</si>
  <si>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</si>
  <si>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</si>
  <si>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</si>
  <si>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</si>
  <si>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</si>
  <si>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</si>
  <si>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</si>
  <si>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</si>
  <si>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</si>
  <si>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</si>
  <si>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</si>
  <si>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</si>
  <si>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</si>
  <si>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</si>
  <si>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</si>
  <si>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</si>
  <si>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</si>
  <si>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</si>
  <si>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</si>
  <si>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</si>
  <si>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</si>
  <si>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</si>
  <si>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</si>
  <si>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</si>
  <si>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</si>
  <si>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</si>
  <si>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</si>
  <si>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</si>
  <si>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</si>
  <si>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</si>
  <si>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</si>
  <si>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</si>
  <si>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</si>
  <si>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</si>
  <si>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</si>
  <si>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</si>
  <si>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</si>
  <si>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</si>
  <si>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</si>
  <si>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</si>
  <si>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</si>
  <si>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</si>
  <si>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</si>
  <si>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</si>
  <si>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</si>
  <si>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</si>
  <si>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</si>
  <si>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</si>
  <si>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</si>
  <si>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</si>
  <si>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</si>
  <si>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</si>
  <si>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</si>
  <si>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</si>
  <si>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</si>
  <si>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</si>
  <si>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</si>
  <si>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</si>
  <si>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</si>
  <si>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</si>
  <si>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</si>
  <si>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</si>
  <si>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</si>
  <si>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</si>
  <si>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</si>
  <si>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</si>
  <si>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</si>
  <si>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</si>
  <si>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</si>
  <si>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</si>
  <si>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</si>
  <si>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</si>
  <si>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</si>
  <si>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</si>
  <si>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</si>
  <si>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</si>
  <si>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</si>
  <si>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</si>
  <si>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</si>
  <si>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</si>
  <si>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</si>
  <si>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</si>
  <si>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</si>
  <si>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</si>
  <si>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</si>
  <si>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</si>
  <si>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</si>
  <si>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</si>
  <si>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</si>
  <si>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</si>
  <si>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</si>
  <si>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</si>
  <si>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</si>
  <si>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</si>
  <si>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</si>
  <si>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</si>
  <si>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</si>
  <si>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</si>
  <si>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</si>
  <si>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</si>
  <si>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</si>
  <si>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</si>
  <si>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</si>
  <si>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</si>
  <si>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</si>
  <si>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</si>
  <si>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</si>
  <si>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</si>
  <si>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</si>
  <si>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</si>
  <si>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</si>
  <si>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</si>
  <si>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</si>
  <si>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</si>
  <si>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</si>
  <si>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</si>
  <si>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</si>
  <si>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</si>
  <si>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</si>
  <si>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</si>
  <si>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</si>
  <si>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</si>
  <si>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</si>
  <si>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</si>
  <si>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</si>
  <si>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</si>
  <si>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</si>
  <si>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</si>
  <si>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</si>
  <si>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</si>
  <si>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</si>
  <si>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</si>
  <si>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</si>
  <si>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</si>
  <si>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</si>
  <si>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</si>
  <si>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</si>
  <si>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</si>
  <si>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</si>
  <si>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</si>
  <si>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</si>
  <si>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</si>
  <si>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</si>
  <si>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</si>
  <si>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</si>
  <si>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</si>
  <si>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</si>
  <si>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</si>
  <si>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</si>
  <si>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</si>
  <si>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</si>
  <si>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</si>
  <si>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</si>
  <si>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</si>
  <si>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</si>
  <si>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</si>
  <si>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</si>
  <si>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</si>
  <si>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</si>
  <si>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</si>
  <si>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</si>
  <si>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</si>
  <si>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Profit of Rs.22.5/-</t>
  </si>
  <si>
    <t>2010-2040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</si>
  <si>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</si>
  <si>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</si>
  <si>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</si>
  <si>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</si>
  <si>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</si>
  <si>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</si>
  <si>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</si>
  <si>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</si>
  <si>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</si>
  <si>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</si>
  <si>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</si>
  <si>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</si>
  <si>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</si>
  <si>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</si>
  <si>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</si>
  <si>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</si>
  <si>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</si>
  <si>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</si>
  <si>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</si>
  <si>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</si>
  <si>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</si>
  <si>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</si>
  <si>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</si>
  <si>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</si>
  <si>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</si>
  <si>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</si>
  <si>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</si>
  <si>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</si>
  <si>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</si>
  <si>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</si>
  <si>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</si>
  <si>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</si>
  <si>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</si>
  <si>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</si>
  <si>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</si>
  <si>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</si>
  <si>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</si>
  <si>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</si>
  <si>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</si>
  <si>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</si>
  <si>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</si>
  <si>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</si>
  <si>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</si>
  <si>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</si>
  <si>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</si>
  <si>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</si>
  <si>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</si>
  <si>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</si>
  <si>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</si>
  <si>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</si>
  <si>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</si>
  <si>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</si>
  <si>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</si>
  <si>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</si>
  <si>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</si>
  <si>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</si>
  <si>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</si>
  <si>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</si>
  <si>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</si>
  <si>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</si>
  <si>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</si>
  <si>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</si>
  <si>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</si>
  <si>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</si>
  <si>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</si>
  <si>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</si>
  <si>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</si>
  <si>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</si>
  <si>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</si>
  <si>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</si>
  <si>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</si>
  <si>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</si>
  <si>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</si>
  <si>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</si>
  <si>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>237.5-242.5</t>
  </si>
  <si>
    <t>132-135</t>
  </si>
  <si>
    <t xml:space="preserve">HINDUNILVR 2100 CE NOV </t>
  </si>
  <si>
    <t>168-170</t>
  </si>
  <si>
    <t>Profit of Rs.230/-</t>
  </si>
  <si>
    <t>Profit of Rs.7.5/-</t>
  </si>
  <si>
    <t>Profit of Rs.1.75/-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</si>
  <si>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</si>
  <si>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</si>
  <si>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</si>
  <si>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</si>
  <si>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</si>
  <si>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</si>
  <si>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</si>
  <si>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</si>
  <si>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</si>
  <si>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</si>
  <si>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</si>
  <si>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</si>
  <si>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</si>
  <si>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</si>
  <si>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</si>
  <si>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</si>
  <si>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</si>
  <si>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NIFTY 12450 PE 12-NOV</t>
  </si>
  <si>
    <t>Profit of Rs.14.5/-</t>
  </si>
  <si>
    <t>Loss of Rs.3.75/-</t>
  </si>
  <si>
    <t>Loss of Rs.225/-</t>
  </si>
  <si>
    <t>Profit of Rs.39.5/-</t>
  </si>
  <si>
    <t>HINDUNILVR 2120 CE NOV</t>
  </si>
  <si>
    <t>NIFTY 12650 PE 12-NOV</t>
  </si>
  <si>
    <t>Profit of Rs.12/-</t>
  </si>
  <si>
    <t>Profit of Rs.13.5/-</t>
  </si>
  <si>
    <t xml:space="preserve"> IPCALAB </t>
  </si>
  <si>
    <t>Profit of Rs.37.5/-</t>
  </si>
  <si>
    <t>3000-3050</t>
  </si>
  <si>
    <t>HDFCBANK NOV FUT</t>
  </si>
  <si>
    <t>HDFCBANK 1340 PE NOV</t>
  </si>
  <si>
    <t>NIFTY 13000 CE 26-NOV</t>
  </si>
  <si>
    <t>NIFTY 12700 PE 12-NOV</t>
  </si>
  <si>
    <t>70-80</t>
  </si>
  <si>
    <t>Profit of Rs.23/-</t>
  </si>
  <si>
    <t>Part Profit of Rs.80/-</t>
  </si>
  <si>
    <t>Profit of Rs.1.85/-</t>
  </si>
  <si>
    <t>LT 1060 PE NOV</t>
  </si>
  <si>
    <t>35-37</t>
  </si>
  <si>
    <t>1280-1290</t>
  </si>
  <si>
    <t>1230-1200</t>
  </si>
  <si>
    <t>Profit of Rs.3.6/-</t>
  </si>
  <si>
    <t>700-705</t>
  </si>
  <si>
    <t>730-740</t>
  </si>
  <si>
    <t>Profit of Rs.5.5/-</t>
  </si>
  <si>
    <t>ALPHA LEON ENTERPRISES LLP</t>
  </si>
  <si>
    <t>Profit of Rs.2.5/-</t>
  </si>
  <si>
    <t>BHARTIARTL NOV FUT</t>
  </si>
  <si>
    <t>EXIDEIND NOV FUT</t>
  </si>
  <si>
    <t xml:space="preserve">HINDUNILVR 2200 CE NOV </t>
  </si>
  <si>
    <t>BATAINDIA 1360 CE NOV</t>
  </si>
  <si>
    <t>HINDUNILVR 2200 CE NOV</t>
  </si>
  <si>
    <t>AXISBANK 620 CE NOV</t>
  </si>
  <si>
    <t>Profit of Rs.2/-</t>
  </si>
  <si>
    <t>Profit of Rs.9.5/-</t>
  </si>
  <si>
    <t>Profit of Rs.4/-</t>
  </si>
  <si>
    <t>63-67</t>
  </si>
  <si>
    <t>Loss of Rs.13/-</t>
  </si>
  <si>
    <t>Loss of Rs.7/-</t>
  </si>
  <si>
    <t>580-570</t>
  </si>
  <si>
    <t>230-228</t>
  </si>
  <si>
    <t>Loss of Rs.3.5/-</t>
  </si>
  <si>
    <t xml:space="preserve">VOLTAS NOV FUT </t>
  </si>
  <si>
    <t>40-45</t>
  </si>
  <si>
    <t>Profit of Rs.80/-</t>
  </si>
  <si>
    <t>Profit of Rs.33/-</t>
  </si>
  <si>
    <t>304-306</t>
  </si>
  <si>
    <t>NIFTY 12800 PE 19-NOV</t>
  </si>
  <si>
    <t>IBINFO</t>
  </si>
  <si>
    <t>RAJKUMAR SHYAMNARAYAN SINGH</t>
  </si>
  <si>
    <t>MONARCH</t>
  </si>
  <si>
    <t>METAPHOR REALTY INVESTMENTS PRIVATE LIMITED</t>
  </si>
  <si>
    <t>CARE WEALTH ADVISORS LLP</t>
  </si>
  <si>
    <t>RCL</t>
  </si>
  <si>
    <t>IDEAL PLYWOOD TRADERS PRIVATE LIMITED</t>
  </si>
  <si>
    <t>HSIL Limited</t>
  </si>
  <si>
    <t>HSIL LIMITED</t>
  </si>
  <si>
    <t>TOPGAIN FINANCE PRIVATE LIMITED</t>
  </si>
  <si>
    <t>Part Profit of Rs.189/-</t>
  </si>
  <si>
    <t>Profit of Rs.38/-</t>
  </si>
  <si>
    <t>Loss of Rs.19.5/-</t>
  </si>
  <si>
    <t xml:space="preserve">MARICO </t>
  </si>
  <si>
    <t>375-377</t>
  </si>
  <si>
    <t>Profit of Rs.0.5/-</t>
  </si>
  <si>
    <t>9+8r5yt</t>
  </si>
  <si>
    <t>Loss of Rs.32/-</t>
  </si>
  <si>
    <t>2130-2145</t>
  </si>
  <si>
    <t>2350-2400</t>
  </si>
  <si>
    <t>30-35</t>
  </si>
  <si>
    <t>Loss of Rs.9.5/-</t>
  </si>
  <si>
    <t>AFEL</t>
  </si>
  <si>
    <t>PAWAN KANSAL</t>
  </si>
  <si>
    <t>RITA KISHOR BHIMJIYANI</t>
  </si>
  <si>
    <t>SANJAY VERMA</t>
  </si>
  <si>
    <t>AKASHDEEP</t>
  </si>
  <si>
    <t>HKG LIMITED</t>
  </si>
  <si>
    <t>DHOOTIN</t>
  </si>
  <si>
    <t>DHOOT INSTRUMENTS PVT LTD</t>
  </si>
  <si>
    <t>GALADA</t>
  </si>
  <si>
    <t>SONA BISCUITS LIMITED</t>
  </si>
  <si>
    <t>VIVEK KUMAR BHAUKA</t>
  </si>
  <si>
    <t>IFINSER</t>
  </si>
  <si>
    <t>NABEDITA SAHU</t>
  </si>
  <si>
    <t>DIMPLE PRADEEP PANDEY</t>
  </si>
  <si>
    <t>UDAYAN KANUBHAI MANDAVIA</t>
  </si>
  <si>
    <t>CAPRI GLOBAL HOLDINGS PRIVATE LIMITED</t>
  </si>
  <si>
    <t>BESSEGGEN INFOTECH LLP</t>
  </si>
  <si>
    <t>LIMECHM</t>
  </si>
  <si>
    <t>NOORIN PARVEZ JUMANI</t>
  </si>
  <si>
    <t>AYAZ SHAMSHUDDIN THANAWALA</t>
  </si>
  <si>
    <t>LKPFIN</t>
  </si>
  <si>
    <t>SAUMIK KETAN DOSHI</t>
  </si>
  <si>
    <t>MEHAI</t>
  </si>
  <si>
    <t>LINKUP FINANCIAL CONSULTANTS PVT LTD02</t>
  </si>
  <si>
    <t>PARLEIND</t>
  </si>
  <si>
    <t>BRILLANT PROPERTIES PRIVATE LIMITED</t>
  </si>
  <si>
    <t>PIXTRANS</t>
  </si>
  <si>
    <t>CRESTA FUND LIMITED</t>
  </si>
  <si>
    <t>QGO</t>
  </si>
  <si>
    <t>SINGI</t>
  </si>
  <si>
    <t>VENKATESH P GUPTA</t>
  </si>
  <si>
    <t>NEETA RAJESH GOTHI</t>
  </si>
  <si>
    <t>SHREYANS EMBROIDERY MACHINE PRIVATE LIMITED</t>
  </si>
  <si>
    <t>SHUBHAM</t>
  </si>
  <si>
    <t>BIPINKUMAR KHODIDAS NADIYA</t>
  </si>
  <si>
    <t>STL</t>
  </si>
  <si>
    <t>NOPEA CAPITAL SERVICES PRIVATE LIMITED</t>
  </si>
  <si>
    <t>ARYAMAN BROKING LIMITED</t>
  </si>
  <si>
    <t>SUPREME</t>
  </si>
  <si>
    <t>NAMITA PRATEEK JATIA PRATEEK JATIA</t>
  </si>
  <si>
    <t>GOURISHANKAR JALAN(HUF)</t>
  </si>
  <si>
    <t>VEDIKA VANIJYA PRIVATE LIMITED</t>
  </si>
  <si>
    <t>VMV</t>
  </si>
  <si>
    <t>MAHESH PRATAP SINGH</t>
  </si>
  <si>
    <t>Aro Granite Industries Li</t>
  </si>
  <si>
    <t>VIJIT TRADING</t>
  </si>
  <si>
    <t>Harrisons  Malayalam Ltd</t>
  </si>
  <si>
    <t>THIMBRA POORNIMA</t>
  </si>
  <si>
    <t>RBL Bank Limited</t>
  </si>
  <si>
    <t>TOWER RESEARCH CAPITAL MARKETS INDIA PRIVATE LIMITED</t>
  </si>
  <si>
    <t>Refex Industries Limited</t>
  </si>
  <si>
    <t>SUBHASH PHOOTARMAL RATHOD</t>
  </si>
  <si>
    <t>MANGLA S. RATHOD</t>
  </si>
  <si>
    <t>TEJAS TRADEFIN LLP</t>
  </si>
  <si>
    <t>Skipper Limited</t>
  </si>
  <si>
    <t>MARYADA BARTER PVT LTD</t>
  </si>
  <si>
    <t>Trident Limited</t>
  </si>
  <si>
    <t>TRIDENT LIMITED EMPLOYEES WELFARE TRUST</t>
  </si>
  <si>
    <t>Vikas EcoTech Limited</t>
  </si>
  <si>
    <t>SUNAYANA INVESTMENT COMPANY LIMITED</t>
  </si>
  <si>
    <t>ALBULA INVESTMENT FUND LTD</t>
  </si>
  <si>
    <t>Compuage Infocom Ltd</t>
  </si>
  <si>
    <t>KITARA INDIA MICRO CAP GROWTH FUND</t>
  </si>
  <si>
    <t>Lakshmi Vilas Bank Ltd</t>
  </si>
  <si>
    <t>VORA PRITESH PRAVINCHANDRA (HUF)</t>
  </si>
  <si>
    <t>RAINBOW INTEGRATED TEXPARK LLP</t>
  </si>
  <si>
    <t>VIKAS GARG</t>
  </si>
  <si>
    <t>Profit of Rs.50/-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</si>
</sst>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9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4" fontId="8" fillId="60" borderId="37" xfId="160" applyFont="1" applyFill="1" applyBorder="1" applyAlignment="1">
      <alignment horizontal="left"/>
    </xf>
    <xf numFmtId="165" fontId="47" fillId="60" borderId="38" xfId="0" applyNumberFormat="1" applyFont="1" applyFill="1" applyBorder="1" applyAlignment="1">
      <alignment horizontal="center" vertical="center"/>
    </xf>
    <xf numFmtId="166" fontId="47" fillId="60" borderId="38" xfId="0" applyNumberFormat="1" applyFont="1" applyFill="1" applyBorder="1" applyAlignment="1">
      <alignment horizontal="center" vertical="center"/>
    </xf>
    <xf numFmtId="0" fontId="50" fillId="60" borderId="38" xfId="0" applyFont="1" applyFill="1" applyBorder="1"/>
    <xf numFmtId="0" fontId="8" fillId="60" borderId="38" xfId="0" applyFont="1" applyFill="1" applyBorder="1" applyAlignment="1">
      <alignment horizontal="center" vertical="center"/>
    </xf>
    <xf numFmtId="0" fontId="47" fillId="60" borderId="38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2" fontId="7" fillId="60" borderId="38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60" borderId="38" xfId="0" applyNumberFormat="1" applyFont="1" applyFill="1" applyBorder="1" applyAlignment="1">
      <alignment horizontal="center" vertical="center"/>
    </xf>
    <xf numFmtId="0" fontId="7" fillId="60" borderId="39" xfId="0" applyFont="1" applyFill="1" applyBorder="1" applyAlignment="1">
      <alignment horizontal="center" vertical="center"/>
    </xf>
    <xf numFmtId="0" fontId="7" fillId="60" borderId="38" xfId="0" applyFont="1" applyFill="1" applyBorder="1" applyAlignment="1">
      <alignment horizontal="center" vertical="center"/>
    </xf>
    <xf numFmtId="165" fontId="47" fillId="60" borderId="38" xfId="0" applyNumberFormat="1" applyFont="1" applyFill="1" applyBorder="1" applyAlignment="1">
      <alignment horizontal="center" vertical="center"/>
    </xf>
    <xf numFmtId="165" fontId="47" fillId="60" borderId="39" xfId="0" applyNumberFormat="1" applyFont="1" applyFill="1" applyBorder="1" applyAlignment="1">
      <alignment horizontal="center" vertical="center"/>
    </xf>
    <xf numFmtId="0" fontId="47" fillId="60" borderId="38" xfId="0" applyNumberFormat="1" applyFont="1" applyFill="1" applyBorder="1" applyAlignment="1">
      <alignment horizontal="center" vertical="center"/>
    </xf>
    <xf numFmtId="0" fontId="47" fillId="60" borderId="39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44154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44154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75" t="s">
        <v>16</v>
      </c>
      <c r="B9" s="577" t="s">
        <v>17</v>
      </c>
      <c r="C9" s="577" t="s">
        <v>18</v>
      </c>
      <c r="D9" s="273" t="s">
        <v>19</v>
      </c>
      <c r="E9" s="273" t="s">
        <v>20</v>
      </c>
      <c r="F9" s="572" t="s">
        <v>21</v>
      </c>
      <c r="G9" s="573"/>
      <c r="H9" s="574"/>
      <c r="I9" s="572" t="s">
        <v>22</v>
      </c>
      <c r="J9" s="573"/>
      <c r="K9" s="574"/>
      <c r="L9" s="273"/>
      <c r="M9" s="280"/>
      <c r="N9" s="280"/>
      <c r="O9" s="280"/>
    </row>
    <row r="10" spans="1:15" ht="59.25" customHeight="1">
      <c r="A10" s="576"/>
      <c r="B10" s="578" t="s">
        <v>17</v>
      </c>
      <c r="C10" s="578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29756.400000000001</v>
      </c>
      <c r="E11" s="302">
        <v>29527.8</v>
      </c>
      <c r="F11" s="314">
        <v>29265.599999999999</v>
      </c>
      <c r="G11" s="314">
        <v>28774.799999999999</v>
      </c>
      <c r="H11" s="314">
        <v>28512.6</v>
      </c>
      <c r="I11" s="314">
        <v>30018.6</v>
      </c>
      <c r="J11" s="314">
        <v>30280.800000000003</v>
      </c>
      <c r="K11" s="314">
        <v>30771.599999999999</v>
      </c>
      <c r="L11" s="301">
        <v>29790</v>
      </c>
      <c r="M11" s="301">
        <v>29037</v>
      </c>
      <c r="N11" s="318">
        <v>2105600</v>
      </c>
      <c r="O11" s="319">
        <v>3.6233221373294454E-2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12957.25</v>
      </c>
      <c r="E12" s="315">
        <v>12918.683333333334</v>
      </c>
      <c r="F12" s="316">
        <v>12871.566666666669</v>
      </c>
      <c r="G12" s="316">
        <v>12785.883333333335</v>
      </c>
      <c r="H12" s="316">
        <v>12738.76666666667</v>
      </c>
      <c r="I12" s="316">
        <v>13004.366666666669</v>
      </c>
      <c r="J12" s="316">
        <v>13051.483333333334</v>
      </c>
      <c r="K12" s="316">
        <v>13137.166666666668</v>
      </c>
      <c r="L12" s="303">
        <v>12965.8</v>
      </c>
      <c r="M12" s="303">
        <v>12833</v>
      </c>
      <c r="N12" s="318">
        <v>13690875</v>
      </c>
      <c r="O12" s="319">
        <v>4.761118450022017E-3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1690.1</v>
      </c>
      <c r="E13" s="315">
        <v>1691.3666666666668</v>
      </c>
      <c r="F13" s="316">
        <v>1671.7333333333336</v>
      </c>
      <c r="G13" s="316">
        <v>1653.3666666666668</v>
      </c>
      <c r="H13" s="316">
        <v>1633.7333333333336</v>
      </c>
      <c r="I13" s="316">
        <v>1709.7333333333336</v>
      </c>
      <c r="J13" s="316">
        <v>1729.3666666666668</v>
      </c>
      <c r="K13" s="316">
        <v>1747.7333333333336</v>
      </c>
      <c r="L13" s="303">
        <v>1711</v>
      </c>
      <c r="M13" s="303">
        <v>1673</v>
      </c>
      <c r="N13" s="318">
        <v>2047000</v>
      </c>
      <c r="O13" s="319">
        <v>-2.7553444180522565E-2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394.95</v>
      </c>
      <c r="E14" s="315">
        <v>395.91666666666669</v>
      </c>
      <c r="F14" s="316">
        <v>387.18333333333339</v>
      </c>
      <c r="G14" s="316">
        <v>379.41666666666669</v>
      </c>
      <c r="H14" s="316">
        <v>370.68333333333339</v>
      </c>
      <c r="I14" s="316">
        <v>403.68333333333339</v>
      </c>
      <c r="J14" s="316">
        <v>412.41666666666663</v>
      </c>
      <c r="K14" s="316">
        <v>420.18333333333339</v>
      </c>
      <c r="L14" s="303">
        <v>404.65</v>
      </c>
      <c r="M14" s="303">
        <v>388.15</v>
      </c>
      <c r="N14" s="318">
        <v>18920000</v>
      </c>
      <c r="O14" s="319">
        <v>6.2759280927560902E-3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391.35</v>
      </c>
      <c r="E15" s="315">
        <v>389.65000000000003</v>
      </c>
      <c r="F15" s="316">
        <v>383.65000000000009</v>
      </c>
      <c r="G15" s="316">
        <v>375.95000000000005</v>
      </c>
      <c r="H15" s="316">
        <v>369.9500000000001</v>
      </c>
      <c r="I15" s="316">
        <v>397.35000000000008</v>
      </c>
      <c r="J15" s="316">
        <v>403.34999999999997</v>
      </c>
      <c r="K15" s="316">
        <v>411.05000000000007</v>
      </c>
      <c r="L15" s="303">
        <v>395.65</v>
      </c>
      <c r="M15" s="303">
        <v>381.95</v>
      </c>
      <c r="N15" s="318">
        <v>51745000</v>
      </c>
      <c r="O15" s="319">
        <v>-1.1698419519648571E-2</v>
      </c>
    </row>
    <row r="16" spans="1:15" ht="15">
      <c r="A16" s="276">
        <v>6</v>
      </c>
      <c r="B16" s="386" t="s">
        <v>44</v>
      </c>
      <c r="C16" s="276" t="s">
        <v>45</v>
      </c>
      <c r="D16" s="315">
        <v>836.75</v>
      </c>
      <c r="E16" s="315">
        <v>836.76666666666677</v>
      </c>
      <c r="F16" s="316">
        <v>829.03333333333353</v>
      </c>
      <c r="G16" s="316">
        <v>821.31666666666672</v>
      </c>
      <c r="H16" s="316">
        <v>813.58333333333348</v>
      </c>
      <c r="I16" s="316">
        <v>844.48333333333358</v>
      </c>
      <c r="J16" s="316">
        <v>852.21666666666692</v>
      </c>
      <c r="K16" s="316">
        <v>859.93333333333362</v>
      </c>
      <c r="L16" s="303">
        <v>844.5</v>
      </c>
      <c r="M16" s="303">
        <v>829.05</v>
      </c>
      <c r="N16" s="318">
        <v>1101000</v>
      </c>
      <c r="O16" s="319">
        <v>3.3802816901408447E-2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262.8</v>
      </c>
      <c r="E17" s="315">
        <v>263.91666666666669</v>
      </c>
      <c r="F17" s="316">
        <v>260.23333333333335</v>
      </c>
      <c r="G17" s="316">
        <v>257.66666666666669</v>
      </c>
      <c r="H17" s="316">
        <v>253.98333333333335</v>
      </c>
      <c r="I17" s="316">
        <v>266.48333333333335</v>
      </c>
      <c r="J17" s="316">
        <v>270.16666666666663</v>
      </c>
      <c r="K17" s="316">
        <v>272.73333333333335</v>
      </c>
      <c r="L17" s="303">
        <v>267.60000000000002</v>
      </c>
      <c r="M17" s="303">
        <v>261.35000000000002</v>
      </c>
      <c r="N17" s="318">
        <v>14355000</v>
      </c>
      <c r="O17" s="319">
        <v>-5.3225168183616937E-2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2294.65</v>
      </c>
      <c r="E18" s="315">
        <v>2303.0833333333335</v>
      </c>
      <c r="F18" s="316">
        <v>2278.2166666666672</v>
      </c>
      <c r="G18" s="316">
        <v>2261.7833333333338</v>
      </c>
      <c r="H18" s="316">
        <v>2236.9166666666674</v>
      </c>
      <c r="I18" s="316">
        <v>2319.5166666666669</v>
      </c>
      <c r="J18" s="316">
        <v>2344.3833333333328</v>
      </c>
      <c r="K18" s="316">
        <v>2360.8166666666666</v>
      </c>
      <c r="L18" s="303">
        <v>2327.9499999999998</v>
      </c>
      <c r="M18" s="303">
        <v>2286.65</v>
      </c>
      <c r="N18" s="318">
        <v>1803500</v>
      </c>
      <c r="O18" s="319">
        <v>-3.966986155484558E-2</v>
      </c>
    </row>
    <row r="19" spans="1:15" ht="15">
      <c r="A19" s="276">
        <v>9</v>
      </c>
      <c r="B19" s="386" t="s">
        <v>44</v>
      </c>
      <c r="C19" s="276" t="s">
        <v>48</v>
      </c>
      <c r="D19" s="315">
        <v>174.75</v>
      </c>
      <c r="E19" s="315">
        <v>173.31666666666669</v>
      </c>
      <c r="F19" s="316">
        <v>170.73333333333338</v>
      </c>
      <c r="G19" s="316">
        <v>166.7166666666667</v>
      </c>
      <c r="H19" s="316">
        <v>164.13333333333338</v>
      </c>
      <c r="I19" s="316">
        <v>177.33333333333337</v>
      </c>
      <c r="J19" s="316">
        <v>179.91666666666669</v>
      </c>
      <c r="K19" s="316">
        <v>183.93333333333337</v>
      </c>
      <c r="L19" s="303">
        <v>175.9</v>
      </c>
      <c r="M19" s="303">
        <v>169.3</v>
      </c>
      <c r="N19" s="318">
        <v>8015000</v>
      </c>
      <c r="O19" s="319">
        <v>-4.9228944246737842E-2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95.5</v>
      </c>
      <c r="E20" s="315">
        <v>94.433333333333337</v>
      </c>
      <c r="F20" s="316">
        <v>92.51666666666668</v>
      </c>
      <c r="G20" s="316">
        <v>89.533333333333346</v>
      </c>
      <c r="H20" s="316">
        <v>87.616666666666688</v>
      </c>
      <c r="I20" s="316">
        <v>97.416666666666671</v>
      </c>
      <c r="J20" s="316">
        <v>99.333333333333329</v>
      </c>
      <c r="K20" s="316">
        <v>102.31666666666666</v>
      </c>
      <c r="L20" s="303">
        <v>96.35</v>
      </c>
      <c r="M20" s="303">
        <v>91.45</v>
      </c>
      <c r="N20" s="318">
        <v>35181000</v>
      </c>
      <c r="O20" s="319">
        <v>0.1184549356223176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2200.5500000000002</v>
      </c>
      <c r="E21" s="315">
        <v>2194.8333333333335</v>
      </c>
      <c r="F21" s="316">
        <v>2175.7166666666672</v>
      </c>
      <c r="G21" s="316">
        <v>2150.8833333333337</v>
      </c>
      <c r="H21" s="316">
        <v>2131.7666666666673</v>
      </c>
      <c r="I21" s="316">
        <v>2219.666666666667</v>
      </c>
      <c r="J21" s="316">
        <v>2238.7833333333328</v>
      </c>
      <c r="K21" s="316">
        <v>2263.6166666666668</v>
      </c>
      <c r="L21" s="303">
        <v>2213.9499999999998</v>
      </c>
      <c r="M21" s="303">
        <v>2170</v>
      </c>
      <c r="N21" s="318">
        <v>3520500</v>
      </c>
      <c r="O21" s="319">
        <v>3.0771860842807078E-3</v>
      </c>
    </row>
    <row r="22" spans="1:15" ht="15">
      <c r="A22" s="276">
        <v>12</v>
      </c>
      <c r="B22" s="386" t="s">
        <v>52</v>
      </c>
      <c r="C22" s="276" t="s">
        <v>53</v>
      </c>
      <c r="D22" s="315">
        <v>836.9</v>
      </c>
      <c r="E22" s="315">
        <v>842.91666666666663</v>
      </c>
      <c r="F22" s="316">
        <v>825.08333333333326</v>
      </c>
      <c r="G22" s="316">
        <v>813.26666666666665</v>
      </c>
      <c r="H22" s="316">
        <v>795.43333333333328</v>
      </c>
      <c r="I22" s="316">
        <v>854.73333333333323</v>
      </c>
      <c r="J22" s="316">
        <v>872.56666666666649</v>
      </c>
      <c r="K22" s="316">
        <v>884.38333333333321</v>
      </c>
      <c r="L22" s="303">
        <v>860.75</v>
      </c>
      <c r="M22" s="303">
        <v>831.1</v>
      </c>
      <c r="N22" s="318">
        <v>12708150</v>
      </c>
      <c r="O22" s="319">
        <v>1.1537665562913907E-2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636.9</v>
      </c>
      <c r="E23" s="315">
        <v>633.6</v>
      </c>
      <c r="F23" s="316">
        <v>626.45000000000005</v>
      </c>
      <c r="G23" s="316">
        <v>616</v>
      </c>
      <c r="H23" s="316">
        <v>608.85</v>
      </c>
      <c r="I23" s="316">
        <v>644.05000000000007</v>
      </c>
      <c r="J23" s="316">
        <v>651.19999999999993</v>
      </c>
      <c r="K23" s="316">
        <v>661.65000000000009</v>
      </c>
      <c r="L23" s="303">
        <v>640.75</v>
      </c>
      <c r="M23" s="303">
        <v>623.15</v>
      </c>
      <c r="N23" s="318">
        <v>59380800</v>
      </c>
      <c r="O23" s="319">
        <v>4.1192345934538662E-3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3043.25</v>
      </c>
      <c r="E24" s="315">
        <v>3032.9333333333329</v>
      </c>
      <c r="F24" s="316">
        <v>3015.3666666666659</v>
      </c>
      <c r="G24" s="316">
        <v>2987.4833333333331</v>
      </c>
      <c r="H24" s="316">
        <v>2969.9166666666661</v>
      </c>
      <c r="I24" s="316">
        <v>3060.8166666666657</v>
      </c>
      <c r="J24" s="316">
        <v>3078.3833333333323</v>
      </c>
      <c r="K24" s="316">
        <v>3106.2666666666655</v>
      </c>
      <c r="L24" s="303">
        <v>3050.5</v>
      </c>
      <c r="M24" s="303">
        <v>3005.05</v>
      </c>
      <c r="N24" s="318">
        <v>2084500</v>
      </c>
      <c r="O24" s="319">
        <v>-1.2670219064535228E-2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7805.35</v>
      </c>
      <c r="E25" s="315">
        <v>7669.4333333333334</v>
      </c>
      <c r="F25" s="316">
        <v>7477.416666666667</v>
      </c>
      <c r="G25" s="316">
        <v>7149.4833333333336</v>
      </c>
      <c r="H25" s="316">
        <v>6957.4666666666672</v>
      </c>
      <c r="I25" s="316">
        <v>7997.3666666666668</v>
      </c>
      <c r="J25" s="316">
        <v>8189.3833333333332</v>
      </c>
      <c r="K25" s="316">
        <v>8517.3166666666657</v>
      </c>
      <c r="L25" s="303">
        <v>7861.45</v>
      </c>
      <c r="M25" s="303">
        <v>7341.5</v>
      </c>
      <c r="N25" s="318">
        <v>1011125</v>
      </c>
      <c r="O25" s="319">
        <v>5.2569941444372152E-2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4654.8999999999996</v>
      </c>
      <c r="E26" s="315">
        <v>4591.7166666666662</v>
      </c>
      <c r="F26" s="316">
        <v>4511.8333333333321</v>
      </c>
      <c r="G26" s="316">
        <v>4368.7666666666655</v>
      </c>
      <c r="H26" s="316">
        <v>4288.8833333333314</v>
      </c>
      <c r="I26" s="316">
        <v>4734.7833333333328</v>
      </c>
      <c r="J26" s="316">
        <v>4814.6666666666661</v>
      </c>
      <c r="K26" s="316">
        <v>4957.7333333333336</v>
      </c>
      <c r="L26" s="303">
        <v>4671.6000000000004</v>
      </c>
      <c r="M26" s="303">
        <v>4448.6499999999996</v>
      </c>
      <c r="N26" s="318">
        <v>6022750</v>
      </c>
      <c r="O26" s="319">
        <v>-2.7883140989427811E-2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1649.45</v>
      </c>
      <c r="E27" s="315">
        <v>1643.6166666666668</v>
      </c>
      <c r="F27" s="316">
        <v>1622.2333333333336</v>
      </c>
      <c r="G27" s="316">
        <v>1595.0166666666669</v>
      </c>
      <c r="H27" s="316">
        <v>1573.6333333333337</v>
      </c>
      <c r="I27" s="316">
        <v>1670.8333333333335</v>
      </c>
      <c r="J27" s="316">
        <v>1692.2166666666667</v>
      </c>
      <c r="K27" s="316">
        <v>1719.4333333333334</v>
      </c>
      <c r="L27" s="303">
        <v>1665</v>
      </c>
      <c r="M27" s="303">
        <v>1616.4</v>
      </c>
      <c r="N27" s="318">
        <v>1732000</v>
      </c>
      <c r="O27" s="319">
        <v>-2.6090868196131354E-2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363.05</v>
      </c>
      <c r="E28" s="315">
        <v>359.0333333333333</v>
      </c>
      <c r="F28" s="316">
        <v>353.06666666666661</v>
      </c>
      <c r="G28" s="316">
        <v>343.08333333333331</v>
      </c>
      <c r="H28" s="316">
        <v>337.11666666666662</v>
      </c>
      <c r="I28" s="316">
        <v>369.01666666666659</v>
      </c>
      <c r="J28" s="316">
        <v>374.98333333333329</v>
      </c>
      <c r="K28" s="316">
        <v>384.96666666666658</v>
      </c>
      <c r="L28" s="303">
        <v>365</v>
      </c>
      <c r="M28" s="303">
        <v>349.05</v>
      </c>
      <c r="N28" s="318">
        <v>14403600</v>
      </c>
      <c r="O28" s="319">
        <v>5.303329385445453E-2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49.7</v>
      </c>
      <c r="E29" s="315">
        <v>48.983333333333341</v>
      </c>
      <c r="F29" s="316">
        <v>47.866666666666681</v>
      </c>
      <c r="G29" s="316">
        <v>46.033333333333339</v>
      </c>
      <c r="H29" s="316">
        <v>44.916666666666679</v>
      </c>
      <c r="I29" s="316">
        <v>50.816666666666684</v>
      </c>
      <c r="J29" s="316">
        <v>51.933333333333344</v>
      </c>
      <c r="K29" s="316">
        <v>53.766666666666687</v>
      </c>
      <c r="L29" s="303">
        <v>50.1</v>
      </c>
      <c r="M29" s="303">
        <v>47.15</v>
      </c>
      <c r="N29" s="318">
        <v>69651100</v>
      </c>
      <c r="O29" s="319">
        <v>0.19213120253587035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1437.2</v>
      </c>
      <c r="E30" s="315">
        <v>1422.1166666666668</v>
      </c>
      <c r="F30" s="316">
        <v>1391.5833333333335</v>
      </c>
      <c r="G30" s="316">
        <v>1345.9666666666667</v>
      </c>
      <c r="H30" s="316">
        <v>1315.4333333333334</v>
      </c>
      <c r="I30" s="316">
        <v>1467.7333333333336</v>
      </c>
      <c r="J30" s="316">
        <v>1498.2666666666669</v>
      </c>
      <c r="K30" s="316">
        <v>1543.8833333333337</v>
      </c>
      <c r="L30" s="303">
        <v>1452.65</v>
      </c>
      <c r="M30" s="303">
        <v>1376.5</v>
      </c>
      <c r="N30" s="318">
        <v>1471250</v>
      </c>
      <c r="O30" s="319">
        <v>0.23670827554322699</v>
      </c>
    </row>
    <row r="31" spans="1:15" ht="15">
      <c r="A31" s="276">
        <v>21</v>
      </c>
      <c r="B31" s="386" t="s">
        <v>64</v>
      </c>
      <c r="C31" s="276" t="s">
        <v>65</v>
      </c>
      <c r="D31" s="315">
        <v>96.95</v>
      </c>
      <c r="E31" s="315">
        <v>97.066666666666663</v>
      </c>
      <c r="F31" s="316">
        <v>95.633333333333326</v>
      </c>
      <c r="G31" s="316">
        <v>94.316666666666663</v>
      </c>
      <c r="H31" s="316">
        <v>92.883333333333326</v>
      </c>
      <c r="I31" s="316">
        <v>98.383333333333326</v>
      </c>
      <c r="J31" s="316">
        <v>99.816666666666663</v>
      </c>
      <c r="K31" s="316">
        <v>101.13333333333333</v>
      </c>
      <c r="L31" s="303">
        <v>98.5</v>
      </c>
      <c r="M31" s="303">
        <v>95.75</v>
      </c>
      <c r="N31" s="318">
        <v>36768800</v>
      </c>
      <c r="O31" s="319">
        <v>2.7394351242301974E-2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654</v>
      </c>
      <c r="E32" s="315">
        <v>649.81666666666661</v>
      </c>
      <c r="F32" s="316">
        <v>644.58333333333326</v>
      </c>
      <c r="G32" s="316">
        <v>635.16666666666663</v>
      </c>
      <c r="H32" s="316">
        <v>629.93333333333328</v>
      </c>
      <c r="I32" s="316">
        <v>659.23333333333323</v>
      </c>
      <c r="J32" s="316">
        <v>664.46666666666658</v>
      </c>
      <c r="K32" s="316">
        <v>673.88333333333321</v>
      </c>
      <c r="L32" s="303">
        <v>655.04999999999995</v>
      </c>
      <c r="M32" s="303">
        <v>640.4</v>
      </c>
      <c r="N32" s="318">
        <v>3351700</v>
      </c>
      <c r="O32" s="319">
        <v>-1.7096774193548388E-2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501.75</v>
      </c>
      <c r="E33" s="315">
        <v>500.34999999999997</v>
      </c>
      <c r="F33" s="316">
        <v>493.44999999999993</v>
      </c>
      <c r="G33" s="316">
        <v>485.15</v>
      </c>
      <c r="H33" s="316">
        <v>478.24999999999994</v>
      </c>
      <c r="I33" s="316">
        <v>508.64999999999992</v>
      </c>
      <c r="J33" s="316">
        <v>515.54999999999995</v>
      </c>
      <c r="K33" s="316">
        <v>523.84999999999991</v>
      </c>
      <c r="L33" s="303">
        <v>507.25</v>
      </c>
      <c r="M33" s="303">
        <v>492.05</v>
      </c>
      <c r="N33" s="318">
        <v>6558000</v>
      </c>
      <c r="O33" s="319">
        <v>-9.9637681159420281E-3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478.7</v>
      </c>
      <c r="E34" s="315">
        <v>478.85000000000008</v>
      </c>
      <c r="F34" s="316">
        <v>471.45000000000016</v>
      </c>
      <c r="G34" s="316">
        <v>464.2000000000001</v>
      </c>
      <c r="H34" s="316">
        <v>456.80000000000018</v>
      </c>
      <c r="I34" s="316">
        <v>486.10000000000014</v>
      </c>
      <c r="J34" s="316">
        <v>493.50000000000011</v>
      </c>
      <c r="K34" s="316">
        <v>500.75000000000011</v>
      </c>
      <c r="L34" s="303">
        <v>486.25</v>
      </c>
      <c r="M34" s="303">
        <v>471.6</v>
      </c>
      <c r="N34" s="318">
        <v>95108082</v>
      </c>
      <c r="O34" s="319">
        <v>-7.2837574141695165E-3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28.5</v>
      </c>
      <c r="E35" s="315">
        <v>28.433333333333334</v>
      </c>
      <c r="F35" s="316">
        <v>28.266666666666666</v>
      </c>
      <c r="G35" s="316">
        <v>28.033333333333331</v>
      </c>
      <c r="H35" s="316">
        <v>27.866666666666664</v>
      </c>
      <c r="I35" s="316">
        <v>28.666666666666668</v>
      </c>
      <c r="J35" s="316">
        <v>28.833333333333332</v>
      </c>
      <c r="K35" s="316">
        <v>29.06666666666667</v>
      </c>
      <c r="L35" s="303">
        <v>28.6</v>
      </c>
      <c r="M35" s="303">
        <v>28.2</v>
      </c>
      <c r="N35" s="318">
        <v>72534000</v>
      </c>
      <c r="O35" s="319">
        <v>-2.6219340287566957E-2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424.1</v>
      </c>
      <c r="E36" s="315">
        <v>424.65000000000003</v>
      </c>
      <c r="F36" s="316">
        <v>419.55000000000007</v>
      </c>
      <c r="G36" s="316">
        <v>415.00000000000006</v>
      </c>
      <c r="H36" s="316">
        <v>409.90000000000009</v>
      </c>
      <c r="I36" s="316">
        <v>429.20000000000005</v>
      </c>
      <c r="J36" s="316">
        <v>434.30000000000007</v>
      </c>
      <c r="K36" s="316">
        <v>438.85</v>
      </c>
      <c r="L36" s="303">
        <v>429.75</v>
      </c>
      <c r="M36" s="303">
        <v>420.1</v>
      </c>
      <c r="N36" s="318">
        <v>10846800</v>
      </c>
      <c r="O36" s="319">
        <v>8.9858793324775355E-3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11503.95</v>
      </c>
      <c r="E37" s="315">
        <v>11519.450000000003</v>
      </c>
      <c r="F37" s="316">
        <v>11316.050000000005</v>
      </c>
      <c r="G37" s="316">
        <v>11128.150000000001</v>
      </c>
      <c r="H37" s="316">
        <v>10924.750000000004</v>
      </c>
      <c r="I37" s="316">
        <v>11707.350000000006</v>
      </c>
      <c r="J37" s="316">
        <v>11910.750000000004</v>
      </c>
      <c r="K37" s="316">
        <v>12098.650000000007</v>
      </c>
      <c r="L37" s="303">
        <v>11722.85</v>
      </c>
      <c r="M37" s="303">
        <v>11331.55</v>
      </c>
      <c r="N37" s="318">
        <v>238600</v>
      </c>
      <c r="O37" s="319">
        <v>0.15237865249939628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384.6</v>
      </c>
      <c r="E38" s="315">
        <v>385.76666666666665</v>
      </c>
      <c r="F38" s="316">
        <v>376.5333333333333</v>
      </c>
      <c r="G38" s="316">
        <v>368.46666666666664</v>
      </c>
      <c r="H38" s="316">
        <v>359.23333333333329</v>
      </c>
      <c r="I38" s="316">
        <v>393.83333333333331</v>
      </c>
      <c r="J38" s="316">
        <v>403.06666666666666</v>
      </c>
      <c r="K38" s="316">
        <v>411.13333333333333</v>
      </c>
      <c r="L38" s="303">
        <v>395</v>
      </c>
      <c r="M38" s="303">
        <v>377.7</v>
      </c>
      <c r="N38" s="318">
        <v>23263200</v>
      </c>
      <c r="O38" s="319">
        <v>8.0060170483035265E-2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3500.9</v>
      </c>
      <c r="E39" s="315">
        <v>3489.2999999999997</v>
      </c>
      <c r="F39" s="316">
        <v>3461.5999999999995</v>
      </c>
      <c r="G39" s="316">
        <v>3422.2999999999997</v>
      </c>
      <c r="H39" s="316">
        <v>3394.5999999999995</v>
      </c>
      <c r="I39" s="316">
        <v>3528.5999999999995</v>
      </c>
      <c r="J39" s="316">
        <v>3556.2999999999993</v>
      </c>
      <c r="K39" s="316">
        <v>3595.5999999999995</v>
      </c>
      <c r="L39" s="303">
        <v>3517</v>
      </c>
      <c r="M39" s="303">
        <v>3450</v>
      </c>
      <c r="N39" s="318">
        <v>1654600</v>
      </c>
      <c r="O39" s="319">
        <v>1.8215384615384616E-2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430.5</v>
      </c>
      <c r="E40" s="315">
        <v>430.5333333333333</v>
      </c>
      <c r="F40" s="316">
        <v>425.46666666666658</v>
      </c>
      <c r="G40" s="316">
        <v>420.43333333333328</v>
      </c>
      <c r="H40" s="316">
        <v>415.36666666666656</v>
      </c>
      <c r="I40" s="316">
        <v>435.56666666666661</v>
      </c>
      <c r="J40" s="316">
        <v>440.63333333333333</v>
      </c>
      <c r="K40" s="316">
        <v>445.66666666666663</v>
      </c>
      <c r="L40" s="303">
        <v>435.6</v>
      </c>
      <c r="M40" s="303">
        <v>425.5</v>
      </c>
      <c r="N40" s="318">
        <v>6316200</v>
      </c>
      <c r="O40" s="319">
        <v>2.7942717429269995E-3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94.3</v>
      </c>
      <c r="E41" s="315">
        <v>92.583333333333329</v>
      </c>
      <c r="F41" s="316">
        <v>90.466666666666654</v>
      </c>
      <c r="G41" s="316">
        <v>86.633333333333326</v>
      </c>
      <c r="H41" s="316">
        <v>84.516666666666652</v>
      </c>
      <c r="I41" s="316">
        <v>96.416666666666657</v>
      </c>
      <c r="J41" s="316">
        <v>98.533333333333331</v>
      </c>
      <c r="K41" s="316">
        <v>102.36666666666666</v>
      </c>
      <c r="L41" s="303">
        <v>94.7</v>
      </c>
      <c r="M41" s="303">
        <v>88.75</v>
      </c>
      <c r="N41" s="318">
        <v>18174600</v>
      </c>
      <c r="O41" s="319">
        <v>-4.2666160993647485E-2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333.6</v>
      </c>
      <c r="E42" s="315">
        <v>330.15000000000003</v>
      </c>
      <c r="F42" s="316">
        <v>321.30000000000007</v>
      </c>
      <c r="G42" s="316">
        <v>309.00000000000006</v>
      </c>
      <c r="H42" s="316">
        <v>300.15000000000009</v>
      </c>
      <c r="I42" s="316">
        <v>342.45000000000005</v>
      </c>
      <c r="J42" s="316">
        <v>351.30000000000007</v>
      </c>
      <c r="K42" s="316">
        <v>363.6</v>
      </c>
      <c r="L42" s="303">
        <v>339</v>
      </c>
      <c r="M42" s="303">
        <v>317.85000000000002</v>
      </c>
      <c r="N42" s="318">
        <v>5410000</v>
      </c>
      <c r="O42" s="319">
        <v>8.907901358832411E-2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745.6</v>
      </c>
      <c r="E43" s="315">
        <v>744.5333333333333</v>
      </c>
      <c r="F43" s="316">
        <v>736.31666666666661</v>
      </c>
      <c r="G43" s="316">
        <v>727.0333333333333</v>
      </c>
      <c r="H43" s="316">
        <v>718.81666666666661</v>
      </c>
      <c r="I43" s="316">
        <v>753.81666666666661</v>
      </c>
      <c r="J43" s="316">
        <v>762.0333333333333</v>
      </c>
      <c r="K43" s="316">
        <v>771.31666666666661</v>
      </c>
      <c r="L43" s="303">
        <v>752.75</v>
      </c>
      <c r="M43" s="303">
        <v>735.25</v>
      </c>
      <c r="N43" s="318">
        <v>18985200</v>
      </c>
      <c r="O43" s="319">
        <v>4.9665780205563143E-2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128.30000000000001</v>
      </c>
      <c r="E44" s="315">
        <v>127.63333333333334</v>
      </c>
      <c r="F44" s="316">
        <v>126.46666666666667</v>
      </c>
      <c r="G44" s="316">
        <v>124.63333333333333</v>
      </c>
      <c r="H44" s="316">
        <v>123.46666666666665</v>
      </c>
      <c r="I44" s="316">
        <v>129.4666666666667</v>
      </c>
      <c r="J44" s="316">
        <v>130.63333333333333</v>
      </c>
      <c r="K44" s="316">
        <v>132.4666666666667</v>
      </c>
      <c r="L44" s="303">
        <v>128.80000000000001</v>
      </c>
      <c r="M44" s="303">
        <v>125.8</v>
      </c>
      <c r="N44" s="318">
        <v>33856400</v>
      </c>
      <c r="O44" s="319">
        <v>5.398727824532437E-3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2326.8000000000002</v>
      </c>
      <c r="E45" s="315">
        <v>2322.5666666666671</v>
      </c>
      <c r="F45" s="316">
        <v>2302.1333333333341</v>
      </c>
      <c r="G45" s="316">
        <v>2277.4666666666672</v>
      </c>
      <c r="H45" s="316">
        <v>2257.0333333333342</v>
      </c>
      <c r="I45" s="316">
        <v>2347.233333333334</v>
      </c>
      <c r="J45" s="316">
        <v>2367.6666666666674</v>
      </c>
      <c r="K45" s="316">
        <v>2392.3333333333339</v>
      </c>
      <c r="L45" s="303">
        <v>2343</v>
      </c>
      <c r="M45" s="303">
        <v>2297.9</v>
      </c>
      <c r="N45" s="318">
        <v>597375</v>
      </c>
      <c r="O45" s="319">
        <v>8.2278481012658233E-3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1522.95</v>
      </c>
      <c r="E46" s="315">
        <v>1521.2166666666665</v>
      </c>
      <c r="F46" s="316">
        <v>1509.9833333333329</v>
      </c>
      <c r="G46" s="316">
        <v>1497.0166666666664</v>
      </c>
      <c r="H46" s="316">
        <v>1485.7833333333328</v>
      </c>
      <c r="I46" s="316">
        <v>1534.1833333333329</v>
      </c>
      <c r="J46" s="316">
        <v>1545.4166666666665</v>
      </c>
      <c r="K46" s="316">
        <v>1558.383333333333</v>
      </c>
      <c r="L46" s="303">
        <v>1532.45</v>
      </c>
      <c r="M46" s="303">
        <v>1508.25</v>
      </c>
      <c r="N46" s="318">
        <v>2669800</v>
      </c>
      <c r="O46" s="319">
        <v>-2.1800461656835086E-2</v>
      </c>
    </row>
    <row r="47" spans="1:15" ht="15">
      <c r="A47" s="276">
        <v>37</v>
      </c>
      <c r="B47" s="386" t="s">
        <v>39</v>
      </c>
      <c r="C47" s="276" t="s">
        <v>86</v>
      </c>
      <c r="D47" s="315">
        <v>408.45</v>
      </c>
      <c r="E47" s="315">
        <v>404.59999999999997</v>
      </c>
      <c r="F47" s="316">
        <v>399.79999999999995</v>
      </c>
      <c r="G47" s="316">
        <v>391.15</v>
      </c>
      <c r="H47" s="316">
        <v>386.34999999999997</v>
      </c>
      <c r="I47" s="316">
        <v>413.24999999999994</v>
      </c>
      <c r="J47" s="316">
        <v>418.05</v>
      </c>
      <c r="K47" s="316">
        <v>426.69999999999993</v>
      </c>
      <c r="L47" s="303">
        <v>409.4</v>
      </c>
      <c r="M47" s="303">
        <v>395.95</v>
      </c>
      <c r="N47" s="318">
        <v>5940963</v>
      </c>
      <c r="O47" s="319">
        <v>-3.2824427480916032E-2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496.5</v>
      </c>
      <c r="E48" s="315">
        <v>493.90000000000003</v>
      </c>
      <c r="F48" s="316">
        <v>488.85000000000008</v>
      </c>
      <c r="G48" s="316">
        <v>481.20000000000005</v>
      </c>
      <c r="H48" s="316">
        <v>476.15000000000009</v>
      </c>
      <c r="I48" s="316">
        <v>501.55000000000007</v>
      </c>
      <c r="J48" s="316">
        <v>506.6</v>
      </c>
      <c r="K48" s="316">
        <v>514.25</v>
      </c>
      <c r="L48" s="303">
        <v>498.95</v>
      </c>
      <c r="M48" s="303">
        <v>486.25</v>
      </c>
      <c r="N48" s="318">
        <v>2031600</v>
      </c>
      <c r="O48" s="319">
        <v>-1.7981438515081206E-2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506.45</v>
      </c>
      <c r="E49" s="315">
        <v>508.89999999999992</v>
      </c>
      <c r="F49" s="316">
        <v>502.89999999999986</v>
      </c>
      <c r="G49" s="316">
        <v>499.34999999999997</v>
      </c>
      <c r="H49" s="316">
        <v>493.34999999999991</v>
      </c>
      <c r="I49" s="316">
        <v>512.44999999999982</v>
      </c>
      <c r="J49" s="316">
        <v>518.44999999999993</v>
      </c>
      <c r="K49" s="316">
        <v>521.99999999999977</v>
      </c>
      <c r="L49" s="303">
        <v>514.9</v>
      </c>
      <c r="M49" s="303">
        <v>505.35</v>
      </c>
      <c r="N49" s="318">
        <v>15347500</v>
      </c>
      <c r="O49" s="319">
        <v>3.4111008169797022E-2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3454</v>
      </c>
      <c r="E50" s="315">
        <v>3443.2833333333333</v>
      </c>
      <c r="F50" s="316">
        <v>3421.8666666666668</v>
      </c>
      <c r="G50" s="316">
        <v>3389.7333333333336</v>
      </c>
      <c r="H50" s="316">
        <v>3368.3166666666671</v>
      </c>
      <c r="I50" s="316">
        <v>3475.4166666666665</v>
      </c>
      <c r="J50" s="316">
        <v>3496.8333333333335</v>
      </c>
      <c r="K50" s="316">
        <v>3528.9666666666662</v>
      </c>
      <c r="L50" s="303">
        <v>3464.7</v>
      </c>
      <c r="M50" s="303">
        <v>3411.15</v>
      </c>
      <c r="N50" s="318">
        <v>2635400</v>
      </c>
      <c r="O50" s="319">
        <v>-2.3274775776443556E-2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191.1</v>
      </c>
      <c r="E51" s="315">
        <v>190.56666666666669</v>
      </c>
      <c r="F51" s="316">
        <v>186.83333333333337</v>
      </c>
      <c r="G51" s="316">
        <v>182.56666666666669</v>
      </c>
      <c r="H51" s="316">
        <v>178.83333333333337</v>
      </c>
      <c r="I51" s="316">
        <v>194.83333333333337</v>
      </c>
      <c r="J51" s="316">
        <v>198.56666666666666</v>
      </c>
      <c r="K51" s="316">
        <v>202.83333333333337</v>
      </c>
      <c r="L51" s="303">
        <v>194.3</v>
      </c>
      <c r="M51" s="303">
        <v>186.3</v>
      </c>
      <c r="N51" s="318">
        <v>31706400</v>
      </c>
      <c r="O51" s="319">
        <v>2.2998296422487224E-2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4721.1499999999996</v>
      </c>
      <c r="E52" s="315">
        <v>4737.3666666666659</v>
      </c>
      <c r="F52" s="316">
        <v>4665.7833333333319</v>
      </c>
      <c r="G52" s="316">
        <v>4610.4166666666661</v>
      </c>
      <c r="H52" s="316">
        <v>4538.8333333333321</v>
      </c>
      <c r="I52" s="316">
        <v>4792.7333333333318</v>
      </c>
      <c r="J52" s="316">
        <v>4864.3166666666657</v>
      </c>
      <c r="K52" s="316">
        <v>4919.6833333333316</v>
      </c>
      <c r="L52" s="303">
        <v>4808.95</v>
      </c>
      <c r="M52" s="303">
        <v>4682</v>
      </c>
      <c r="N52" s="318">
        <v>3777625</v>
      </c>
      <c r="O52" s="319">
        <v>3.1011189956331876E-2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2622.65</v>
      </c>
      <c r="E53" s="315">
        <v>2594.7000000000003</v>
      </c>
      <c r="F53" s="316">
        <v>2550.1000000000004</v>
      </c>
      <c r="G53" s="316">
        <v>2477.5500000000002</v>
      </c>
      <c r="H53" s="316">
        <v>2432.9500000000003</v>
      </c>
      <c r="I53" s="316">
        <v>2667.2500000000005</v>
      </c>
      <c r="J53" s="316">
        <v>2711.85</v>
      </c>
      <c r="K53" s="316">
        <v>2784.4000000000005</v>
      </c>
      <c r="L53" s="303">
        <v>2639.3</v>
      </c>
      <c r="M53" s="303">
        <v>2522.15</v>
      </c>
      <c r="N53" s="318">
        <v>2631650</v>
      </c>
      <c r="O53" s="319">
        <v>1.5943791379543305E-2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1429.9</v>
      </c>
      <c r="E54" s="315">
        <v>1427.8500000000001</v>
      </c>
      <c r="F54" s="316">
        <v>1414.1000000000004</v>
      </c>
      <c r="G54" s="316">
        <v>1398.3000000000002</v>
      </c>
      <c r="H54" s="316">
        <v>1384.5500000000004</v>
      </c>
      <c r="I54" s="316">
        <v>1443.6500000000003</v>
      </c>
      <c r="J54" s="316">
        <v>1457.3999999999999</v>
      </c>
      <c r="K54" s="316">
        <v>1473.2000000000003</v>
      </c>
      <c r="L54" s="303">
        <v>1441.6</v>
      </c>
      <c r="M54" s="303">
        <v>1412.05</v>
      </c>
      <c r="N54" s="318">
        <v>2567950</v>
      </c>
      <c r="O54" s="319">
        <v>1.6989762578958831E-2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171.05</v>
      </c>
      <c r="E55" s="315">
        <v>170.9</v>
      </c>
      <c r="F55" s="316">
        <v>169</v>
      </c>
      <c r="G55" s="316">
        <v>166.95</v>
      </c>
      <c r="H55" s="316">
        <v>165.04999999999998</v>
      </c>
      <c r="I55" s="316">
        <v>172.95000000000002</v>
      </c>
      <c r="J55" s="316">
        <v>174.85000000000005</v>
      </c>
      <c r="K55" s="316">
        <v>176.90000000000003</v>
      </c>
      <c r="L55" s="303">
        <v>172.8</v>
      </c>
      <c r="M55" s="303">
        <v>168.85</v>
      </c>
      <c r="N55" s="318">
        <v>14569200</v>
      </c>
      <c r="O55" s="319">
        <v>-3.4589694656488548E-2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62.2</v>
      </c>
      <c r="E56" s="315">
        <v>60.833333333333336</v>
      </c>
      <c r="F56" s="316">
        <v>58.866666666666674</v>
      </c>
      <c r="G56" s="316">
        <v>55.533333333333339</v>
      </c>
      <c r="H56" s="316">
        <v>53.566666666666677</v>
      </c>
      <c r="I56" s="316">
        <v>64.166666666666671</v>
      </c>
      <c r="J56" s="316">
        <v>66.133333333333326</v>
      </c>
      <c r="K56" s="316">
        <v>69.466666666666669</v>
      </c>
      <c r="L56" s="303">
        <v>62.8</v>
      </c>
      <c r="M56" s="303">
        <v>57.5</v>
      </c>
      <c r="N56" s="318">
        <v>129618500</v>
      </c>
      <c r="O56" s="319">
        <v>0.14264746070506096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94.35</v>
      </c>
      <c r="E57" s="315">
        <v>94.116666666666674</v>
      </c>
      <c r="F57" s="316">
        <v>93.333333333333343</v>
      </c>
      <c r="G57" s="316">
        <v>92.316666666666663</v>
      </c>
      <c r="H57" s="316">
        <v>91.533333333333331</v>
      </c>
      <c r="I57" s="316">
        <v>95.133333333333354</v>
      </c>
      <c r="J57" s="316">
        <v>95.916666666666686</v>
      </c>
      <c r="K57" s="316">
        <v>96.933333333333366</v>
      </c>
      <c r="L57" s="303">
        <v>94.9</v>
      </c>
      <c r="M57" s="303">
        <v>93.1</v>
      </c>
      <c r="N57" s="318">
        <v>23680200</v>
      </c>
      <c r="O57" s="319">
        <v>1.0411244143675169E-2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483.8</v>
      </c>
      <c r="E58" s="315">
        <v>483.98333333333335</v>
      </c>
      <c r="F58" s="316">
        <v>478.16666666666669</v>
      </c>
      <c r="G58" s="316">
        <v>472.53333333333336</v>
      </c>
      <c r="H58" s="316">
        <v>466.7166666666667</v>
      </c>
      <c r="I58" s="316">
        <v>489.61666666666667</v>
      </c>
      <c r="J58" s="316">
        <v>495.43333333333328</v>
      </c>
      <c r="K58" s="316">
        <v>501.06666666666666</v>
      </c>
      <c r="L58" s="303">
        <v>489.8</v>
      </c>
      <c r="M58" s="303">
        <v>478.35</v>
      </c>
      <c r="N58" s="318">
        <v>6302000</v>
      </c>
      <c r="O58" s="319">
        <v>-5.9858516234355163E-3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25.65</v>
      </c>
      <c r="E59" s="315">
        <v>25.366666666666664</v>
      </c>
      <c r="F59" s="316">
        <v>24.833333333333329</v>
      </c>
      <c r="G59" s="316">
        <v>24.016666666666666</v>
      </c>
      <c r="H59" s="316">
        <v>23.483333333333331</v>
      </c>
      <c r="I59" s="316">
        <v>26.183333333333326</v>
      </c>
      <c r="J59" s="316">
        <v>26.716666666666665</v>
      </c>
      <c r="K59" s="316">
        <v>27.533333333333324</v>
      </c>
      <c r="L59" s="303">
        <v>25.9</v>
      </c>
      <c r="M59" s="303">
        <v>24.55</v>
      </c>
      <c r="N59" s="318">
        <v>73687500</v>
      </c>
      <c r="O59" s="319">
        <v>5.102695763799743E-2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683.5</v>
      </c>
      <c r="E60" s="315">
        <v>680.63333333333333</v>
      </c>
      <c r="F60" s="316">
        <v>676.36666666666667</v>
      </c>
      <c r="G60" s="316">
        <v>669.23333333333335</v>
      </c>
      <c r="H60" s="316">
        <v>664.9666666666667</v>
      </c>
      <c r="I60" s="316">
        <v>687.76666666666665</v>
      </c>
      <c r="J60" s="316">
        <v>692.0333333333333</v>
      </c>
      <c r="K60" s="316">
        <v>699.16666666666663</v>
      </c>
      <c r="L60" s="303">
        <v>684.9</v>
      </c>
      <c r="M60" s="303">
        <v>673.5</v>
      </c>
      <c r="N60" s="318">
        <v>4489000</v>
      </c>
      <c r="O60" s="319">
        <v>-2.2004357298474945E-2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1066.55</v>
      </c>
      <c r="E61" s="315">
        <v>1055.9833333333333</v>
      </c>
      <c r="F61" s="316">
        <v>1039.3166666666666</v>
      </c>
      <c r="G61" s="316">
        <v>1012.0833333333333</v>
      </c>
      <c r="H61" s="316">
        <v>995.41666666666652</v>
      </c>
      <c r="I61" s="316">
        <v>1083.2166666666667</v>
      </c>
      <c r="J61" s="316">
        <v>1099.8833333333332</v>
      </c>
      <c r="K61" s="316">
        <v>1127.1166666666668</v>
      </c>
      <c r="L61" s="303">
        <v>1072.6500000000001</v>
      </c>
      <c r="M61" s="303">
        <v>1028.75</v>
      </c>
      <c r="N61" s="318">
        <v>1733550</v>
      </c>
      <c r="O61" s="319">
        <v>-7.4934432371674784E-4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851.1</v>
      </c>
      <c r="E62" s="315">
        <v>848.71666666666658</v>
      </c>
      <c r="F62" s="316">
        <v>843.43333333333317</v>
      </c>
      <c r="G62" s="316">
        <v>835.76666666666654</v>
      </c>
      <c r="H62" s="316">
        <v>830.48333333333312</v>
      </c>
      <c r="I62" s="316">
        <v>856.38333333333321</v>
      </c>
      <c r="J62" s="316">
        <v>861.66666666666674</v>
      </c>
      <c r="K62" s="316">
        <v>869.33333333333326</v>
      </c>
      <c r="L62" s="303">
        <v>854</v>
      </c>
      <c r="M62" s="303">
        <v>841.05</v>
      </c>
      <c r="N62" s="318">
        <v>20078250</v>
      </c>
      <c r="O62" s="319">
        <v>-3.9587162448748766E-3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841.55</v>
      </c>
      <c r="E63" s="315">
        <v>840.23333333333323</v>
      </c>
      <c r="F63" s="316">
        <v>835.56666666666649</v>
      </c>
      <c r="G63" s="316">
        <v>829.58333333333326</v>
      </c>
      <c r="H63" s="316">
        <v>824.91666666666652</v>
      </c>
      <c r="I63" s="316">
        <v>846.21666666666647</v>
      </c>
      <c r="J63" s="316">
        <v>850.88333333333321</v>
      </c>
      <c r="K63" s="316">
        <v>856.86666666666645</v>
      </c>
      <c r="L63" s="303">
        <v>844.9</v>
      </c>
      <c r="M63" s="303">
        <v>834.25</v>
      </c>
      <c r="N63" s="318">
        <v>4999000</v>
      </c>
      <c r="O63" s="319">
        <v>-4.5628102329133259E-2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816.3</v>
      </c>
      <c r="E64" s="315">
        <v>813.08333333333337</v>
      </c>
      <c r="F64" s="316">
        <v>805.16666666666674</v>
      </c>
      <c r="G64" s="316">
        <v>794.03333333333342</v>
      </c>
      <c r="H64" s="316">
        <v>786.11666666666679</v>
      </c>
      <c r="I64" s="316">
        <v>824.2166666666667</v>
      </c>
      <c r="J64" s="316">
        <v>832.13333333333344</v>
      </c>
      <c r="K64" s="316">
        <v>843.26666666666665</v>
      </c>
      <c r="L64" s="303">
        <v>821</v>
      </c>
      <c r="M64" s="303">
        <v>801.95</v>
      </c>
      <c r="N64" s="318">
        <v>19590900</v>
      </c>
      <c r="O64" s="319">
        <v>2.972883476213253E-2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2370.8000000000002</v>
      </c>
      <c r="E65" s="315">
        <v>2358.1</v>
      </c>
      <c r="F65" s="316">
        <v>2340.1999999999998</v>
      </c>
      <c r="G65" s="316">
        <v>2309.6</v>
      </c>
      <c r="H65" s="316">
        <v>2291.6999999999998</v>
      </c>
      <c r="I65" s="316">
        <v>2388.6999999999998</v>
      </c>
      <c r="J65" s="316">
        <v>2406.6000000000004</v>
      </c>
      <c r="K65" s="316">
        <v>2437.1999999999998</v>
      </c>
      <c r="L65" s="303">
        <v>2376</v>
      </c>
      <c r="M65" s="303">
        <v>2327.5</v>
      </c>
      <c r="N65" s="318">
        <v>26740500</v>
      </c>
      <c r="O65" s="319">
        <v>4.7795651046657122E-3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1410.45</v>
      </c>
      <c r="E66" s="315">
        <v>1407.95</v>
      </c>
      <c r="F66" s="316">
        <v>1398.25</v>
      </c>
      <c r="G66" s="316">
        <v>1386.05</v>
      </c>
      <c r="H66" s="316">
        <v>1376.35</v>
      </c>
      <c r="I66" s="316">
        <v>1420.15</v>
      </c>
      <c r="J66" s="316">
        <v>1429.8500000000004</v>
      </c>
      <c r="K66" s="316">
        <v>1442.0500000000002</v>
      </c>
      <c r="L66" s="303">
        <v>1417.65</v>
      </c>
      <c r="M66" s="303">
        <v>1395.75</v>
      </c>
      <c r="N66" s="318">
        <v>35643300</v>
      </c>
      <c r="O66" s="319">
        <v>-5.0357724076519174E-3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666.85</v>
      </c>
      <c r="E67" s="315">
        <v>668.58333333333337</v>
      </c>
      <c r="F67" s="316">
        <v>660.7166666666667</v>
      </c>
      <c r="G67" s="316">
        <v>654.58333333333337</v>
      </c>
      <c r="H67" s="316">
        <v>646.7166666666667</v>
      </c>
      <c r="I67" s="316">
        <v>674.7166666666667</v>
      </c>
      <c r="J67" s="316">
        <v>682.58333333333326</v>
      </c>
      <c r="K67" s="316">
        <v>688.7166666666667</v>
      </c>
      <c r="L67" s="303">
        <v>676.45</v>
      </c>
      <c r="M67" s="303">
        <v>662.45</v>
      </c>
      <c r="N67" s="318">
        <v>10558900</v>
      </c>
      <c r="O67" s="319">
        <v>-2.3300773300773302E-2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2987.9</v>
      </c>
      <c r="E68" s="315">
        <v>2984.5833333333335</v>
      </c>
      <c r="F68" s="316">
        <v>2934.3166666666671</v>
      </c>
      <c r="G68" s="316">
        <v>2880.7333333333336</v>
      </c>
      <c r="H68" s="316">
        <v>2830.4666666666672</v>
      </c>
      <c r="I68" s="316">
        <v>3038.166666666667</v>
      </c>
      <c r="J68" s="316">
        <v>3088.4333333333334</v>
      </c>
      <c r="K68" s="316">
        <v>3142.0166666666669</v>
      </c>
      <c r="L68" s="303">
        <v>3034.85</v>
      </c>
      <c r="M68" s="303">
        <v>2931</v>
      </c>
      <c r="N68" s="318">
        <v>3638700</v>
      </c>
      <c r="O68" s="319">
        <v>5.2590471231450144E-2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219.5</v>
      </c>
      <c r="E69" s="315">
        <v>216.94999999999996</v>
      </c>
      <c r="F69" s="316">
        <v>213.74999999999991</v>
      </c>
      <c r="G69" s="316">
        <v>207.99999999999994</v>
      </c>
      <c r="H69" s="316">
        <v>204.7999999999999</v>
      </c>
      <c r="I69" s="316">
        <v>222.69999999999993</v>
      </c>
      <c r="J69" s="316">
        <v>225.89999999999998</v>
      </c>
      <c r="K69" s="316">
        <v>231.64999999999995</v>
      </c>
      <c r="L69" s="303">
        <v>220.15</v>
      </c>
      <c r="M69" s="303">
        <v>211.2</v>
      </c>
      <c r="N69" s="318">
        <v>31342700</v>
      </c>
      <c r="O69" s="319">
        <v>4.892790329543819E-2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214.05</v>
      </c>
      <c r="E70" s="315">
        <v>214.36666666666665</v>
      </c>
      <c r="F70" s="316">
        <v>211.3833333333333</v>
      </c>
      <c r="G70" s="316">
        <v>208.71666666666664</v>
      </c>
      <c r="H70" s="316">
        <v>205.73333333333329</v>
      </c>
      <c r="I70" s="316">
        <v>217.0333333333333</v>
      </c>
      <c r="J70" s="316">
        <v>220.01666666666665</v>
      </c>
      <c r="K70" s="316">
        <v>222.68333333333331</v>
      </c>
      <c r="L70" s="303">
        <v>217.35</v>
      </c>
      <c r="M70" s="303">
        <v>211.7</v>
      </c>
      <c r="N70" s="318">
        <v>26365500</v>
      </c>
      <c r="O70" s="319">
        <v>-5.5609284332688587E-2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2139.85</v>
      </c>
      <c r="E71" s="315">
        <v>2149.0333333333333</v>
      </c>
      <c r="F71" s="316">
        <v>2123.1166666666668</v>
      </c>
      <c r="G71" s="316">
        <v>2106.3833333333337</v>
      </c>
      <c r="H71" s="316">
        <v>2080.4666666666672</v>
      </c>
      <c r="I71" s="316">
        <v>2165.7666666666664</v>
      </c>
      <c r="J71" s="316">
        <v>2191.6833333333334</v>
      </c>
      <c r="K71" s="316">
        <v>2208.4166666666661</v>
      </c>
      <c r="L71" s="303">
        <v>2174.9499999999998</v>
      </c>
      <c r="M71" s="303">
        <v>2132.3000000000002</v>
      </c>
      <c r="N71" s="318">
        <v>5679300</v>
      </c>
      <c r="O71" s="319">
        <v>-2.4765517968173673E-3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181.65</v>
      </c>
      <c r="E72" s="315">
        <v>179.88333333333333</v>
      </c>
      <c r="F72" s="316">
        <v>174.76666666666665</v>
      </c>
      <c r="G72" s="316">
        <v>167.88333333333333</v>
      </c>
      <c r="H72" s="316">
        <v>162.76666666666665</v>
      </c>
      <c r="I72" s="316">
        <v>186.76666666666665</v>
      </c>
      <c r="J72" s="316">
        <v>191.88333333333333</v>
      </c>
      <c r="K72" s="316">
        <v>198.76666666666665</v>
      </c>
      <c r="L72" s="303">
        <v>185</v>
      </c>
      <c r="M72" s="303">
        <v>173</v>
      </c>
      <c r="N72" s="318">
        <v>17273200</v>
      </c>
      <c r="O72" s="319">
        <v>-2.8591352859135284E-2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498.9</v>
      </c>
      <c r="E73" s="315">
        <v>495.5333333333333</v>
      </c>
      <c r="F73" s="316">
        <v>490.66666666666663</v>
      </c>
      <c r="G73" s="316">
        <v>482.43333333333334</v>
      </c>
      <c r="H73" s="316">
        <v>477.56666666666666</v>
      </c>
      <c r="I73" s="316">
        <v>503.76666666666659</v>
      </c>
      <c r="J73" s="316">
        <v>508.63333333333327</v>
      </c>
      <c r="K73" s="316">
        <v>516.86666666666656</v>
      </c>
      <c r="L73" s="303">
        <v>500.4</v>
      </c>
      <c r="M73" s="303">
        <v>487.3</v>
      </c>
      <c r="N73" s="318">
        <v>125382125</v>
      </c>
      <c r="O73" s="319">
        <v>6.9903041279236701E-3</v>
      </c>
    </row>
    <row r="74" spans="1:15" ht="15">
      <c r="A74" s="276">
        <v>64</v>
      </c>
      <c r="B74" s="417" t="s">
        <v>57</v>
      </c>
      <c r="C74" t="s">
        <v>256</v>
      </c>
      <c r="D74" s="511">
        <v>1313.9</v>
      </c>
      <c r="E74" s="511">
        <v>1310.0833333333333</v>
      </c>
      <c r="F74" s="512">
        <v>1285.1666666666665</v>
      </c>
      <c r="G74" s="512">
        <v>1256.4333333333332</v>
      </c>
      <c r="H74" s="512">
        <v>1231.5166666666664</v>
      </c>
      <c r="I74" s="512">
        <v>1338.8166666666666</v>
      </c>
      <c r="J74" s="512">
        <v>1363.7333333333331</v>
      </c>
      <c r="K74" s="512">
        <v>1392.4666666666667</v>
      </c>
      <c r="L74" s="513">
        <v>1335</v>
      </c>
      <c r="M74" s="513">
        <v>1281.3499999999999</v>
      </c>
      <c r="N74" s="514">
        <v>461125</v>
      </c>
      <c r="O74" s="515">
        <v>3.7002775208140612E-3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456.65</v>
      </c>
      <c r="E75" s="315">
        <v>453.33333333333331</v>
      </c>
      <c r="F75" s="316">
        <v>448.31666666666661</v>
      </c>
      <c r="G75" s="316">
        <v>439.98333333333329</v>
      </c>
      <c r="H75" s="316">
        <v>434.96666666666658</v>
      </c>
      <c r="I75" s="316">
        <v>461.66666666666663</v>
      </c>
      <c r="J75" s="316">
        <v>466.68333333333339</v>
      </c>
      <c r="K75" s="316">
        <v>475.01666666666665</v>
      </c>
      <c r="L75" s="303">
        <v>458.35</v>
      </c>
      <c r="M75" s="303">
        <v>445</v>
      </c>
      <c r="N75" s="318">
        <v>8257500</v>
      </c>
      <c r="O75" s="319">
        <v>-3.5901926444833622E-2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9.25</v>
      </c>
      <c r="E76" s="315">
        <v>9.2333333333333343</v>
      </c>
      <c r="F76" s="316">
        <v>8.8666666666666689</v>
      </c>
      <c r="G76" s="316">
        <v>8.4833333333333343</v>
      </c>
      <c r="H76" s="316">
        <v>8.1166666666666689</v>
      </c>
      <c r="I76" s="316">
        <v>9.6166666666666689</v>
      </c>
      <c r="J76" s="316">
        <v>9.9833333333333361</v>
      </c>
      <c r="K76" s="316">
        <v>10.366666666666669</v>
      </c>
      <c r="L76" s="303">
        <v>9.6</v>
      </c>
      <c r="M76" s="303">
        <v>8.85</v>
      </c>
      <c r="N76" s="318">
        <v>537880000</v>
      </c>
      <c r="O76" s="319">
        <v>2.5490457760576537E-2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34.35</v>
      </c>
      <c r="E77" s="315">
        <v>34.166666666666664</v>
      </c>
      <c r="F77" s="316">
        <v>33.533333333333331</v>
      </c>
      <c r="G77" s="316">
        <v>32.716666666666669</v>
      </c>
      <c r="H77" s="316">
        <v>32.083333333333336</v>
      </c>
      <c r="I77" s="316">
        <v>34.983333333333327</v>
      </c>
      <c r="J77" s="316">
        <v>35.616666666666667</v>
      </c>
      <c r="K77" s="316">
        <v>36.433333333333323</v>
      </c>
      <c r="L77" s="303">
        <v>34.799999999999997</v>
      </c>
      <c r="M77" s="303">
        <v>33.35</v>
      </c>
      <c r="N77" s="318">
        <v>137256000</v>
      </c>
      <c r="O77" s="319">
        <v>1.789488516274482E-2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450.45</v>
      </c>
      <c r="E78" s="315">
        <v>448.7833333333333</v>
      </c>
      <c r="F78" s="316">
        <v>443.21666666666658</v>
      </c>
      <c r="G78" s="316">
        <v>435.98333333333329</v>
      </c>
      <c r="H78" s="316">
        <v>430.41666666666657</v>
      </c>
      <c r="I78" s="316">
        <v>456.01666666666659</v>
      </c>
      <c r="J78" s="316">
        <v>461.58333333333331</v>
      </c>
      <c r="K78" s="316">
        <v>468.81666666666661</v>
      </c>
      <c r="L78" s="303">
        <v>454.35</v>
      </c>
      <c r="M78" s="303">
        <v>441.55</v>
      </c>
      <c r="N78" s="318">
        <v>4382125</v>
      </c>
      <c r="O78" s="319">
        <v>-4.7804003585300271E-2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1699.75</v>
      </c>
      <c r="E79" s="315">
        <v>1678.6000000000001</v>
      </c>
      <c r="F79" s="316">
        <v>1649.2000000000003</v>
      </c>
      <c r="G79" s="316">
        <v>1598.65</v>
      </c>
      <c r="H79" s="316">
        <v>1569.2500000000002</v>
      </c>
      <c r="I79" s="316">
        <v>1729.1500000000003</v>
      </c>
      <c r="J79" s="316">
        <v>1758.5500000000004</v>
      </c>
      <c r="K79" s="316">
        <v>1809.1000000000004</v>
      </c>
      <c r="L79" s="303">
        <v>1708</v>
      </c>
      <c r="M79" s="303">
        <v>1628.05</v>
      </c>
      <c r="N79" s="318">
        <v>2866500</v>
      </c>
      <c r="O79" s="319">
        <v>2.02883075280299E-2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828.55</v>
      </c>
      <c r="E80" s="315">
        <v>812.35</v>
      </c>
      <c r="F80" s="316">
        <v>792.7</v>
      </c>
      <c r="G80" s="316">
        <v>756.85</v>
      </c>
      <c r="H80" s="316">
        <v>737.2</v>
      </c>
      <c r="I80" s="316">
        <v>848.2</v>
      </c>
      <c r="J80" s="316">
        <v>867.84999999999991</v>
      </c>
      <c r="K80" s="316">
        <v>903.7</v>
      </c>
      <c r="L80" s="303">
        <v>832</v>
      </c>
      <c r="M80" s="303">
        <v>776.5</v>
      </c>
      <c r="N80" s="318">
        <v>21168600</v>
      </c>
      <c r="O80" s="319">
        <v>-1.615069645521261E-2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190</v>
      </c>
      <c r="E81" s="315">
        <v>188.53333333333333</v>
      </c>
      <c r="F81" s="316">
        <v>186.21666666666667</v>
      </c>
      <c r="G81" s="316">
        <v>182.43333333333334</v>
      </c>
      <c r="H81" s="316">
        <v>180.11666666666667</v>
      </c>
      <c r="I81" s="316">
        <v>192.31666666666666</v>
      </c>
      <c r="J81" s="316">
        <v>194.63333333333333</v>
      </c>
      <c r="K81" s="316">
        <v>198.41666666666666</v>
      </c>
      <c r="L81" s="303">
        <v>190.85</v>
      </c>
      <c r="M81" s="303">
        <v>184.75</v>
      </c>
      <c r="N81" s="318">
        <v>13515600</v>
      </c>
      <c r="O81" s="319">
        <v>-6.8865740740740741E-2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1114.9000000000001</v>
      </c>
      <c r="E82" s="315">
        <v>1118.4666666666667</v>
      </c>
      <c r="F82" s="316">
        <v>1101.9333333333334</v>
      </c>
      <c r="G82" s="316">
        <v>1088.9666666666667</v>
      </c>
      <c r="H82" s="316">
        <v>1072.4333333333334</v>
      </c>
      <c r="I82" s="316">
        <v>1131.4333333333334</v>
      </c>
      <c r="J82" s="316">
        <v>1147.9666666666667</v>
      </c>
      <c r="K82" s="316">
        <v>1160.9333333333334</v>
      </c>
      <c r="L82" s="303">
        <v>1135</v>
      </c>
      <c r="M82" s="303">
        <v>1105.5</v>
      </c>
      <c r="N82" s="318">
        <v>36417600</v>
      </c>
      <c r="O82" s="319">
        <v>9.4129386329619164E-3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85.5</v>
      </c>
      <c r="E83" s="315">
        <v>85.166666666666671</v>
      </c>
      <c r="F83" s="316">
        <v>84.683333333333337</v>
      </c>
      <c r="G83" s="316">
        <v>83.86666666666666</v>
      </c>
      <c r="H83" s="316">
        <v>83.383333333333326</v>
      </c>
      <c r="I83" s="316">
        <v>85.983333333333348</v>
      </c>
      <c r="J83" s="316">
        <v>86.466666666666669</v>
      </c>
      <c r="K83" s="316">
        <v>87.28333333333336</v>
      </c>
      <c r="L83" s="303">
        <v>85.65</v>
      </c>
      <c r="M83" s="303">
        <v>84.35</v>
      </c>
      <c r="N83" s="318">
        <v>47130900</v>
      </c>
      <c r="O83" s="319">
        <v>-1.1634515169117786E-2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184.7</v>
      </c>
      <c r="E84" s="315">
        <v>185.26666666666665</v>
      </c>
      <c r="F84" s="316">
        <v>181.83333333333331</v>
      </c>
      <c r="G84" s="316">
        <v>178.96666666666667</v>
      </c>
      <c r="H84" s="316">
        <v>175.53333333333333</v>
      </c>
      <c r="I84" s="316">
        <v>188.1333333333333</v>
      </c>
      <c r="J84" s="316">
        <v>191.56666666666663</v>
      </c>
      <c r="K84" s="316">
        <v>194.43333333333328</v>
      </c>
      <c r="L84" s="303">
        <v>188.7</v>
      </c>
      <c r="M84" s="303">
        <v>182.4</v>
      </c>
      <c r="N84" s="318">
        <v>92307200</v>
      </c>
      <c r="O84" s="319">
        <v>1.7603273715031571E-2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228.2</v>
      </c>
      <c r="E85" s="315">
        <v>227.26666666666665</v>
      </c>
      <c r="F85" s="316">
        <v>225.0333333333333</v>
      </c>
      <c r="G85" s="316">
        <v>221.86666666666665</v>
      </c>
      <c r="H85" s="316">
        <v>219.6333333333333</v>
      </c>
      <c r="I85" s="316">
        <v>230.43333333333331</v>
      </c>
      <c r="J85" s="316">
        <v>232.66666666666666</v>
      </c>
      <c r="K85" s="316">
        <v>235.83333333333331</v>
      </c>
      <c r="L85" s="303">
        <v>229.5</v>
      </c>
      <c r="M85" s="303">
        <v>224.1</v>
      </c>
      <c r="N85" s="318">
        <v>25630000</v>
      </c>
      <c r="O85" s="319">
        <v>-5.4326736515327902E-3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343.45</v>
      </c>
      <c r="E86" s="315">
        <v>343.25</v>
      </c>
      <c r="F86" s="316">
        <v>339.7</v>
      </c>
      <c r="G86" s="316">
        <v>335.95</v>
      </c>
      <c r="H86" s="316">
        <v>332.4</v>
      </c>
      <c r="I86" s="316">
        <v>347</v>
      </c>
      <c r="J86" s="316">
        <v>350.54999999999995</v>
      </c>
      <c r="K86" s="316">
        <v>354.3</v>
      </c>
      <c r="L86" s="303">
        <v>346.8</v>
      </c>
      <c r="M86" s="303">
        <v>339.5</v>
      </c>
      <c r="N86" s="318">
        <v>37681200</v>
      </c>
      <c r="O86" s="319">
        <v>-2.0425352705832806E-2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2591.25</v>
      </c>
      <c r="E87" s="315">
        <v>2564.65</v>
      </c>
      <c r="F87" s="316">
        <v>2529.3500000000004</v>
      </c>
      <c r="G87" s="316">
        <v>2467.4500000000003</v>
      </c>
      <c r="H87" s="316">
        <v>2432.1500000000005</v>
      </c>
      <c r="I87" s="316">
        <v>2626.55</v>
      </c>
      <c r="J87" s="316">
        <v>2661.8500000000004</v>
      </c>
      <c r="K87" s="316">
        <v>2723.75</v>
      </c>
      <c r="L87" s="303">
        <v>2599.9499999999998</v>
      </c>
      <c r="M87" s="303">
        <v>2502.75</v>
      </c>
      <c r="N87" s="318">
        <v>2064750</v>
      </c>
      <c r="O87" s="319">
        <v>-3.154315196998124E-2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1824.6</v>
      </c>
      <c r="E88" s="315">
        <v>1816</v>
      </c>
      <c r="F88" s="316">
        <v>1789.2</v>
      </c>
      <c r="G88" s="316">
        <v>1753.8</v>
      </c>
      <c r="H88" s="316">
        <v>1727</v>
      </c>
      <c r="I88" s="316">
        <v>1851.4</v>
      </c>
      <c r="J88" s="316">
        <v>1878.2000000000003</v>
      </c>
      <c r="K88" s="316">
        <v>1913.6000000000001</v>
      </c>
      <c r="L88" s="303">
        <v>1842.8</v>
      </c>
      <c r="M88" s="303">
        <v>1780.6</v>
      </c>
      <c r="N88" s="318">
        <v>16738000</v>
      </c>
      <c r="O88" s="319">
        <v>1.8275173991336935E-2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74.45</v>
      </c>
      <c r="E89" s="315">
        <v>73.183333333333337</v>
      </c>
      <c r="F89" s="316">
        <v>71.666666666666671</v>
      </c>
      <c r="G89" s="316">
        <v>68.88333333333334</v>
      </c>
      <c r="H89" s="316">
        <v>67.366666666666674</v>
      </c>
      <c r="I89" s="316">
        <v>75.966666666666669</v>
      </c>
      <c r="J89" s="316">
        <v>77.48333333333332</v>
      </c>
      <c r="K89" s="316">
        <v>80.266666666666666</v>
      </c>
      <c r="L89" s="303">
        <v>74.7</v>
      </c>
      <c r="M89" s="303">
        <v>70.400000000000006</v>
      </c>
      <c r="N89" s="318">
        <v>41673100</v>
      </c>
      <c r="O89" s="319">
        <v>0.13066375090891333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328.45</v>
      </c>
      <c r="E90" s="315">
        <v>324.5</v>
      </c>
      <c r="F90" s="316">
        <v>318</v>
      </c>
      <c r="G90" s="316">
        <v>307.55</v>
      </c>
      <c r="H90" s="316">
        <v>301.05</v>
      </c>
      <c r="I90" s="316">
        <v>334.95</v>
      </c>
      <c r="J90" s="316">
        <v>341.45</v>
      </c>
      <c r="K90" s="316">
        <v>351.9</v>
      </c>
      <c r="L90" s="303">
        <v>331</v>
      </c>
      <c r="M90" s="303">
        <v>314.05</v>
      </c>
      <c r="N90" s="318">
        <v>11886000</v>
      </c>
      <c r="O90" s="319">
        <v>-9.1284403669724776E-2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1148.05</v>
      </c>
      <c r="E91" s="315">
        <v>1128.8999999999999</v>
      </c>
      <c r="F91" s="316">
        <v>1100.4499999999998</v>
      </c>
      <c r="G91" s="316">
        <v>1052.8499999999999</v>
      </c>
      <c r="H91" s="316">
        <v>1024.3999999999999</v>
      </c>
      <c r="I91" s="316">
        <v>1176.4999999999998</v>
      </c>
      <c r="J91" s="316">
        <v>1204.95</v>
      </c>
      <c r="K91" s="316">
        <v>1252.5499999999997</v>
      </c>
      <c r="L91" s="303">
        <v>1157.3499999999999</v>
      </c>
      <c r="M91" s="303">
        <v>1081.3</v>
      </c>
      <c r="N91" s="318">
        <v>13265400</v>
      </c>
      <c r="O91" s="319">
        <v>4.6691363577185736E-2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887.05</v>
      </c>
      <c r="E92" s="315">
        <v>882.9</v>
      </c>
      <c r="F92" s="316">
        <v>876.8</v>
      </c>
      <c r="G92" s="316">
        <v>866.55</v>
      </c>
      <c r="H92" s="316">
        <v>860.44999999999993</v>
      </c>
      <c r="I92" s="316">
        <v>893.15</v>
      </c>
      <c r="J92" s="316">
        <v>899.25000000000011</v>
      </c>
      <c r="K92" s="316">
        <v>909.5</v>
      </c>
      <c r="L92" s="303">
        <v>889</v>
      </c>
      <c r="M92" s="303">
        <v>872.65</v>
      </c>
      <c r="N92" s="318">
        <v>9252250</v>
      </c>
      <c r="O92" s="319">
        <v>-1.0095447870778268E-3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706.25</v>
      </c>
      <c r="E93" s="315">
        <v>685.21666666666658</v>
      </c>
      <c r="F93" s="316">
        <v>660.58333333333314</v>
      </c>
      <c r="G93" s="316">
        <v>614.91666666666652</v>
      </c>
      <c r="H93" s="316">
        <v>590.28333333333308</v>
      </c>
      <c r="I93" s="316">
        <v>730.88333333333321</v>
      </c>
      <c r="J93" s="316">
        <v>755.51666666666665</v>
      </c>
      <c r="K93" s="316">
        <v>801.18333333333328</v>
      </c>
      <c r="L93" s="303">
        <v>709.85</v>
      </c>
      <c r="M93" s="303">
        <v>639.54999999999995</v>
      </c>
      <c r="N93" s="318">
        <v>16965200</v>
      </c>
      <c r="O93" s="319">
        <v>3.1319148936170216E-2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156.94999999999999</v>
      </c>
      <c r="E94" s="315">
        <v>153.58333333333334</v>
      </c>
      <c r="F94" s="316">
        <v>148.26666666666668</v>
      </c>
      <c r="G94" s="316">
        <v>139.58333333333334</v>
      </c>
      <c r="H94" s="316">
        <v>134.26666666666668</v>
      </c>
      <c r="I94" s="316">
        <v>162.26666666666668</v>
      </c>
      <c r="J94" s="316">
        <v>167.58333333333334</v>
      </c>
      <c r="K94" s="316">
        <v>176.26666666666668</v>
      </c>
      <c r="L94" s="303">
        <v>158.9</v>
      </c>
      <c r="M94" s="303">
        <v>144.9</v>
      </c>
      <c r="N94" s="318">
        <v>24008356</v>
      </c>
      <c r="O94" s="319">
        <v>7.3670368765063055E-2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165.55</v>
      </c>
      <c r="E95" s="315">
        <v>165.06666666666669</v>
      </c>
      <c r="F95" s="316">
        <v>164.08333333333337</v>
      </c>
      <c r="G95" s="316">
        <v>162.61666666666667</v>
      </c>
      <c r="H95" s="316">
        <v>161.63333333333335</v>
      </c>
      <c r="I95" s="316">
        <v>166.53333333333339</v>
      </c>
      <c r="J95" s="316">
        <v>167.51666666666668</v>
      </c>
      <c r="K95" s="316">
        <v>168.98333333333341</v>
      </c>
      <c r="L95" s="303">
        <v>166.05</v>
      </c>
      <c r="M95" s="303">
        <v>163.6</v>
      </c>
      <c r="N95" s="318">
        <v>20070000</v>
      </c>
      <c r="O95" s="319">
        <v>-2.0210896309314587E-2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377.35</v>
      </c>
      <c r="E96" s="315">
        <v>375.68333333333334</v>
      </c>
      <c r="F96" s="316">
        <v>372.36666666666667</v>
      </c>
      <c r="G96" s="316">
        <v>367.38333333333333</v>
      </c>
      <c r="H96" s="316">
        <v>364.06666666666666</v>
      </c>
      <c r="I96" s="316">
        <v>380.66666666666669</v>
      </c>
      <c r="J96" s="316">
        <v>383.98333333333341</v>
      </c>
      <c r="K96" s="316">
        <v>388.9666666666667</v>
      </c>
      <c r="L96" s="303">
        <v>379</v>
      </c>
      <c r="M96" s="303">
        <v>370.7</v>
      </c>
      <c r="N96" s="318">
        <v>9846000</v>
      </c>
      <c r="O96" s="319">
        <v>-1.5006002400960384E-2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7082.75</v>
      </c>
      <c r="E97" s="315">
        <v>7047.0999999999995</v>
      </c>
      <c r="F97" s="316">
        <v>6996.6999999999989</v>
      </c>
      <c r="G97" s="316">
        <v>6910.65</v>
      </c>
      <c r="H97" s="316">
        <v>6860.2499999999991</v>
      </c>
      <c r="I97" s="316">
        <v>7133.1499999999987</v>
      </c>
      <c r="J97" s="316">
        <v>7183.5499999999984</v>
      </c>
      <c r="K97" s="316">
        <v>7269.5999999999985</v>
      </c>
      <c r="L97" s="303">
        <v>7097.5</v>
      </c>
      <c r="M97" s="303">
        <v>6961.05</v>
      </c>
      <c r="N97" s="318">
        <v>3344200</v>
      </c>
      <c r="O97" s="319">
        <v>5.0187828700225395E-3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565.70000000000005</v>
      </c>
      <c r="E98" s="315">
        <v>562.51666666666665</v>
      </c>
      <c r="F98" s="316">
        <v>558.23333333333335</v>
      </c>
      <c r="G98" s="316">
        <v>550.76666666666665</v>
      </c>
      <c r="H98" s="316">
        <v>546.48333333333335</v>
      </c>
      <c r="I98" s="316">
        <v>569.98333333333335</v>
      </c>
      <c r="J98" s="316">
        <v>574.26666666666665</v>
      </c>
      <c r="K98" s="316">
        <v>581.73333333333335</v>
      </c>
      <c r="L98" s="303">
        <v>566.79999999999995</v>
      </c>
      <c r="M98" s="303">
        <v>555.04999999999995</v>
      </c>
      <c r="N98" s="318">
        <v>12351250</v>
      </c>
      <c r="O98" s="319">
        <v>1.1671956588512337E-2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621.79999999999995</v>
      </c>
      <c r="E99" s="315">
        <v>623.73333333333323</v>
      </c>
      <c r="F99" s="316">
        <v>613.96666666666647</v>
      </c>
      <c r="G99" s="316">
        <v>606.13333333333321</v>
      </c>
      <c r="H99" s="316">
        <v>596.36666666666645</v>
      </c>
      <c r="I99" s="316">
        <v>631.56666666666649</v>
      </c>
      <c r="J99" s="316">
        <v>641.33333333333314</v>
      </c>
      <c r="K99" s="316">
        <v>649.16666666666652</v>
      </c>
      <c r="L99" s="303">
        <v>633.5</v>
      </c>
      <c r="M99" s="303">
        <v>615.9</v>
      </c>
      <c r="N99" s="318">
        <v>4754100</v>
      </c>
      <c r="O99" s="319">
        <v>0.61957484499557125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908.65</v>
      </c>
      <c r="E100" s="315">
        <v>900.51666666666677</v>
      </c>
      <c r="F100" s="316">
        <v>889.83333333333348</v>
      </c>
      <c r="G100" s="316">
        <v>871.01666666666677</v>
      </c>
      <c r="H100" s="316">
        <v>860.33333333333348</v>
      </c>
      <c r="I100" s="316">
        <v>919.33333333333348</v>
      </c>
      <c r="J100" s="316">
        <v>930.01666666666665</v>
      </c>
      <c r="K100" s="316">
        <v>948.83333333333348</v>
      </c>
      <c r="L100" s="303">
        <v>911.2</v>
      </c>
      <c r="M100" s="303">
        <v>881.7</v>
      </c>
      <c r="N100" s="318">
        <v>1866000</v>
      </c>
      <c r="O100" s="319">
        <v>-9.5541401273885346E-3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1338.75</v>
      </c>
      <c r="E101" s="315">
        <v>1334.6666666666667</v>
      </c>
      <c r="F101" s="316">
        <v>1324.3333333333335</v>
      </c>
      <c r="G101" s="316">
        <v>1309.9166666666667</v>
      </c>
      <c r="H101" s="316">
        <v>1299.5833333333335</v>
      </c>
      <c r="I101" s="316">
        <v>1349.0833333333335</v>
      </c>
      <c r="J101" s="316">
        <v>1359.416666666667</v>
      </c>
      <c r="K101" s="316">
        <v>1373.8333333333335</v>
      </c>
      <c r="L101" s="303">
        <v>1345</v>
      </c>
      <c r="M101" s="303">
        <v>1320.25</v>
      </c>
      <c r="N101" s="318">
        <v>1434400</v>
      </c>
      <c r="O101" s="319">
        <v>2.8686173264486518E-2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137.25</v>
      </c>
      <c r="E102" s="315">
        <v>135.43333333333334</v>
      </c>
      <c r="F102" s="316">
        <v>131.51666666666668</v>
      </c>
      <c r="G102" s="316">
        <v>125.78333333333333</v>
      </c>
      <c r="H102" s="316">
        <v>121.86666666666667</v>
      </c>
      <c r="I102" s="316">
        <v>141.16666666666669</v>
      </c>
      <c r="J102" s="316">
        <v>145.08333333333331</v>
      </c>
      <c r="K102" s="316">
        <v>150.81666666666669</v>
      </c>
      <c r="L102" s="303">
        <v>139.35</v>
      </c>
      <c r="M102" s="303">
        <v>129.69999999999999</v>
      </c>
      <c r="N102" s="318">
        <v>22337000</v>
      </c>
      <c r="O102" s="319">
        <v>-2.1465808034345293E-2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75040.850000000006</v>
      </c>
      <c r="E103" s="315">
        <v>74323.616666666669</v>
      </c>
      <c r="F103" s="316">
        <v>73217.233333333337</v>
      </c>
      <c r="G103" s="316">
        <v>71393.616666666669</v>
      </c>
      <c r="H103" s="316">
        <v>70287.233333333337</v>
      </c>
      <c r="I103" s="316">
        <v>76147.233333333337</v>
      </c>
      <c r="J103" s="316">
        <v>77253.616666666669</v>
      </c>
      <c r="K103" s="316">
        <v>79077.233333333337</v>
      </c>
      <c r="L103" s="303">
        <v>75430</v>
      </c>
      <c r="M103" s="303">
        <v>72500</v>
      </c>
      <c r="N103" s="318">
        <v>37980</v>
      </c>
      <c r="O103" s="319">
        <v>-3.1122448979591835E-2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1180.3499999999999</v>
      </c>
      <c r="E104" s="315">
        <v>1177.3</v>
      </c>
      <c r="F104" s="316">
        <v>1166.6999999999998</v>
      </c>
      <c r="G104" s="316">
        <v>1153.05</v>
      </c>
      <c r="H104" s="316">
        <v>1142.4499999999998</v>
      </c>
      <c r="I104" s="316">
        <v>1190.9499999999998</v>
      </c>
      <c r="J104" s="316">
        <v>1201.5499999999997</v>
      </c>
      <c r="K104" s="316">
        <v>1215.1999999999998</v>
      </c>
      <c r="L104" s="303">
        <v>1187.9000000000001</v>
      </c>
      <c r="M104" s="303">
        <v>1163.6500000000001</v>
      </c>
      <c r="N104" s="318">
        <v>4620000</v>
      </c>
      <c r="O104" s="319">
        <v>-4.1245136186770427E-2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36.049999999999997</v>
      </c>
      <c r="E105" s="315">
        <v>36.35</v>
      </c>
      <c r="F105" s="316">
        <v>35.450000000000003</v>
      </c>
      <c r="G105" s="316">
        <v>34.85</v>
      </c>
      <c r="H105" s="316">
        <v>33.950000000000003</v>
      </c>
      <c r="I105" s="316">
        <v>36.950000000000003</v>
      </c>
      <c r="J105" s="316">
        <v>37.849999999999994</v>
      </c>
      <c r="K105" s="316">
        <v>38.450000000000003</v>
      </c>
      <c r="L105" s="303">
        <v>37.25</v>
      </c>
      <c r="M105" s="303">
        <v>35.75</v>
      </c>
      <c r="N105" s="318">
        <v>51561000</v>
      </c>
      <c r="O105" s="319">
        <v>-6.8762278978389E-3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3970.05</v>
      </c>
      <c r="E106" s="315">
        <v>3946.7166666666667</v>
      </c>
      <c r="F106" s="316">
        <v>3903.4333333333334</v>
      </c>
      <c r="G106" s="316">
        <v>3836.8166666666666</v>
      </c>
      <c r="H106" s="316">
        <v>3793.5333333333333</v>
      </c>
      <c r="I106" s="316">
        <v>4013.3333333333335</v>
      </c>
      <c r="J106" s="316">
        <v>4056.6166666666672</v>
      </c>
      <c r="K106" s="316">
        <v>4123.2333333333336</v>
      </c>
      <c r="L106" s="303">
        <v>3990</v>
      </c>
      <c r="M106" s="303">
        <v>3880.1</v>
      </c>
      <c r="N106" s="318">
        <v>777750</v>
      </c>
      <c r="O106" s="319">
        <v>0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16874.099999999999</v>
      </c>
      <c r="E107" s="315">
        <v>16847.249999999996</v>
      </c>
      <c r="F107" s="316">
        <v>16701.699999999993</v>
      </c>
      <c r="G107" s="316">
        <v>16529.299999999996</v>
      </c>
      <c r="H107" s="316">
        <v>16383.749999999993</v>
      </c>
      <c r="I107" s="316">
        <v>17019.649999999994</v>
      </c>
      <c r="J107" s="316">
        <v>17165.199999999997</v>
      </c>
      <c r="K107" s="316">
        <v>17337.599999999995</v>
      </c>
      <c r="L107" s="303">
        <v>16992.8</v>
      </c>
      <c r="M107" s="303">
        <v>16674.849999999999</v>
      </c>
      <c r="N107" s="318">
        <v>433850</v>
      </c>
      <c r="O107" s="319">
        <v>-8.0027437978735568E-3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97.4</v>
      </c>
      <c r="E108" s="315">
        <v>96.616666666666674</v>
      </c>
      <c r="F108" s="316">
        <v>95.383333333333354</v>
      </c>
      <c r="G108" s="316">
        <v>93.366666666666674</v>
      </c>
      <c r="H108" s="316">
        <v>92.133333333333354</v>
      </c>
      <c r="I108" s="316">
        <v>98.633333333333354</v>
      </c>
      <c r="J108" s="316">
        <v>99.866666666666674</v>
      </c>
      <c r="K108" s="316">
        <v>101.88333333333335</v>
      </c>
      <c r="L108" s="303">
        <v>97.85</v>
      </c>
      <c r="M108" s="303">
        <v>94.6</v>
      </c>
      <c r="N108" s="318">
        <v>28776500</v>
      </c>
      <c r="O108" s="319">
        <v>-5.2085632310748177E-2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88.7</v>
      </c>
      <c r="E109" s="315">
        <v>89.016666666666666</v>
      </c>
      <c r="F109" s="316">
        <v>88.183333333333337</v>
      </c>
      <c r="G109" s="316">
        <v>87.666666666666671</v>
      </c>
      <c r="H109" s="316">
        <v>86.833333333333343</v>
      </c>
      <c r="I109" s="316">
        <v>89.533333333333331</v>
      </c>
      <c r="J109" s="316">
        <v>90.366666666666674</v>
      </c>
      <c r="K109" s="316">
        <v>90.883333333333326</v>
      </c>
      <c r="L109" s="303">
        <v>89.85</v>
      </c>
      <c r="M109" s="303">
        <v>88.5</v>
      </c>
      <c r="N109" s="318">
        <v>56202000</v>
      </c>
      <c r="O109" s="319">
        <v>3.3542976939203356E-2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72.099999999999994</v>
      </c>
      <c r="E110" s="315">
        <v>71.8</v>
      </c>
      <c r="F110" s="316">
        <v>71.349999999999994</v>
      </c>
      <c r="G110" s="316">
        <v>70.599999999999994</v>
      </c>
      <c r="H110" s="316">
        <v>70.149999999999991</v>
      </c>
      <c r="I110" s="316">
        <v>72.55</v>
      </c>
      <c r="J110" s="316">
        <v>73.000000000000014</v>
      </c>
      <c r="K110" s="316">
        <v>73.75</v>
      </c>
      <c r="L110" s="303">
        <v>72.25</v>
      </c>
      <c r="M110" s="303">
        <v>71.05</v>
      </c>
      <c r="N110" s="318">
        <v>48379100</v>
      </c>
      <c r="O110" s="319">
        <v>6.4374047094697615E-2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22408.400000000001</v>
      </c>
      <c r="E111" s="315">
        <v>22535.366666666669</v>
      </c>
      <c r="F111" s="316">
        <v>22193.033333333336</v>
      </c>
      <c r="G111" s="316">
        <v>21977.666666666668</v>
      </c>
      <c r="H111" s="316">
        <v>21635.333333333336</v>
      </c>
      <c r="I111" s="316">
        <v>22750.733333333337</v>
      </c>
      <c r="J111" s="316">
        <v>23093.066666666666</v>
      </c>
      <c r="K111" s="316">
        <v>23308.433333333338</v>
      </c>
      <c r="L111" s="303">
        <v>22877.7</v>
      </c>
      <c r="M111" s="303">
        <v>22320</v>
      </c>
      <c r="N111" s="318">
        <v>113040</v>
      </c>
      <c r="O111" s="319">
        <v>2.9278679797710939E-3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1438.4</v>
      </c>
      <c r="E112" s="315">
        <v>1428.1333333333332</v>
      </c>
      <c r="F112" s="316">
        <v>1410.6166666666663</v>
      </c>
      <c r="G112" s="316">
        <v>1382.833333333333</v>
      </c>
      <c r="H112" s="316">
        <v>1365.3166666666662</v>
      </c>
      <c r="I112" s="316">
        <v>1455.9166666666665</v>
      </c>
      <c r="J112" s="316">
        <v>1473.4333333333334</v>
      </c>
      <c r="K112" s="316">
        <v>1501.2166666666667</v>
      </c>
      <c r="L112" s="303">
        <v>1445.65</v>
      </c>
      <c r="M112" s="303">
        <v>1400.35</v>
      </c>
      <c r="N112" s="318">
        <v>3026650</v>
      </c>
      <c r="O112" s="319">
        <v>-1.8898199322517382E-2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250.8</v>
      </c>
      <c r="E113" s="315">
        <v>251.48333333333335</v>
      </c>
      <c r="F113" s="316">
        <v>248.1166666666667</v>
      </c>
      <c r="G113" s="316">
        <v>245.43333333333337</v>
      </c>
      <c r="H113" s="316">
        <v>242.06666666666672</v>
      </c>
      <c r="I113" s="316">
        <v>254.16666666666669</v>
      </c>
      <c r="J113" s="316">
        <v>257.53333333333336</v>
      </c>
      <c r="K113" s="316">
        <v>260.2166666666667</v>
      </c>
      <c r="L113" s="303">
        <v>254.85</v>
      </c>
      <c r="M113" s="303">
        <v>248.8</v>
      </c>
      <c r="N113" s="318">
        <v>12366000</v>
      </c>
      <c r="O113" s="319">
        <v>3.8025686225132208E-2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104.95</v>
      </c>
      <c r="E114" s="315">
        <v>104.78333333333335</v>
      </c>
      <c r="F114" s="316">
        <v>103.36666666666669</v>
      </c>
      <c r="G114" s="316">
        <v>101.78333333333335</v>
      </c>
      <c r="H114" s="316">
        <v>100.36666666666669</v>
      </c>
      <c r="I114" s="316">
        <v>106.36666666666669</v>
      </c>
      <c r="J114" s="316">
        <v>107.78333333333335</v>
      </c>
      <c r="K114" s="316">
        <v>109.36666666666669</v>
      </c>
      <c r="L114" s="303">
        <v>106.2</v>
      </c>
      <c r="M114" s="303">
        <v>103.2</v>
      </c>
      <c r="N114" s="318">
        <v>46921600</v>
      </c>
      <c r="O114" s="319">
        <v>7.8572379810893586E-3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1567.5</v>
      </c>
      <c r="E115" s="315">
        <v>1567.0833333333333</v>
      </c>
      <c r="F115" s="316">
        <v>1556.1666666666665</v>
      </c>
      <c r="G115" s="316">
        <v>1544.8333333333333</v>
      </c>
      <c r="H115" s="316">
        <v>1533.9166666666665</v>
      </c>
      <c r="I115" s="316">
        <v>1578.4166666666665</v>
      </c>
      <c r="J115" s="316">
        <v>1589.333333333333</v>
      </c>
      <c r="K115" s="316">
        <v>1600.6666666666665</v>
      </c>
      <c r="L115" s="303">
        <v>1578</v>
      </c>
      <c r="M115" s="303">
        <v>1555.75</v>
      </c>
      <c r="N115" s="318">
        <v>3099500</v>
      </c>
      <c r="O115" s="319">
        <v>2.1015195602974456E-3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30.85</v>
      </c>
      <c r="E116" s="315">
        <v>30.616666666666664</v>
      </c>
      <c r="F116" s="316">
        <v>29.883333333333326</v>
      </c>
      <c r="G116" s="316">
        <v>28.916666666666661</v>
      </c>
      <c r="H116" s="316">
        <v>28.183333333333323</v>
      </c>
      <c r="I116" s="316">
        <v>31.583333333333329</v>
      </c>
      <c r="J116" s="316">
        <v>32.31666666666667</v>
      </c>
      <c r="K116" s="316">
        <v>33.283333333333331</v>
      </c>
      <c r="L116" s="303">
        <v>31.35</v>
      </c>
      <c r="M116" s="303">
        <v>29.65</v>
      </c>
      <c r="N116" s="318">
        <v>84282000</v>
      </c>
      <c r="O116" s="319">
        <v>5.8367029158399676E-2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186</v>
      </c>
      <c r="E117" s="315">
        <v>187.25</v>
      </c>
      <c r="F117" s="316">
        <v>184.3</v>
      </c>
      <c r="G117" s="316">
        <v>182.60000000000002</v>
      </c>
      <c r="H117" s="316">
        <v>179.65000000000003</v>
      </c>
      <c r="I117" s="316">
        <v>188.95</v>
      </c>
      <c r="J117" s="316">
        <v>191.89999999999998</v>
      </c>
      <c r="K117" s="316">
        <v>193.59999999999997</v>
      </c>
      <c r="L117" s="303">
        <v>190.2</v>
      </c>
      <c r="M117" s="303">
        <v>185.55</v>
      </c>
      <c r="N117" s="318">
        <v>16188000</v>
      </c>
      <c r="O117" s="319">
        <v>-1.0997067448680353E-2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1302.3499999999999</v>
      </c>
      <c r="E118" s="315">
        <v>1296.8333333333333</v>
      </c>
      <c r="F118" s="316">
        <v>1278.6666666666665</v>
      </c>
      <c r="G118" s="316">
        <v>1254.9833333333333</v>
      </c>
      <c r="H118" s="316">
        <v>1236.8166666666666</v>
      </c>
      <c r="I118" s="316">
        <v>1320.5166666666664</v>
      </c>
      <c r="J118" s="316">
        <v>1338.6833333333329</v>
      </c>
      <c r="K118" s="316">
        <v>1362.3666666666663</v>
      </c>
      <c r="L118" s="303">
        <v>1315</v>
      </c>
      <c r="M118" s="303">
        <v>1273.1500000000001</v>
      </c>
      <c r="N118" s="318">
        <v>1736669</v>
      </c>
      <c r="O118" s="319">
        <v>1.0897891494906419E-2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871.1</v>
      </c>
      <c r="E119" s="315">
        <v>869.73333333333346</v>
      </c>
      <c r="F119" s="316">
        <v>862.01666666666688</v>
      </c>
      <c r="G119" s="316">
        <v>852.93333333333339</v>
      </c>
      <c r="H119" s="316">
        <v>845.21666666666681</v>
      </c>
      <c r="I119" s="316">
        <v>878.81666666666695</v>
      </c>
      <c r="J119" s="316">
        <v>886.53333333333342</v>
      </c>
      <c r="K119" s="316">
        <v>895.61666666666702</v>
      </c>
      <c r="L119" s="303">
        <v>877.45</v>
      </c>
      <c r="M119" s="303">
        <v>860.65</v>
      </c>
      <c r="N119" s="318">
        <v>1347250</v>
      </c>
      <c r="O119" s="319">
        <v>-3.235653235653236E-2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221.5</v>
      </c>
      <c r="E120" s="315">
        <v>218.78333333333333</v>
      </c>
      <c r="F120" s="316">
        <v>213.81666666666666</v>
      </c>
      <c r="G120" s="316">
        <v>206.13333333333333</v>
      </c>
      <c r="H120" s="316">
        <v>201.16666666666666</v>
      </c>
      <c r="I120" s="316">
        <v>226.46666666666667</v>
      </c>
      <c r="J120" s="316">
        <v>231.43333333333331</v>
      </c>
      <c r="K120" s="316">
        <v>239.11666666666667</v>
      </c>
      <c r="L120" s="303">
        <v>223.75</v>
      </c>
      <c r="M120" s="303">
        <v>211.1</v>
      </c>
      <c r="N120" s="318">
        <v>26334800</v>
      </c>
      <c r="O120" s="319">
        <v>0.10126164101148732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116.75</v>
      </c>
      <c r="E121" s="315">
        <v>116.14999999999999</v>
      </c>
      <c r="F121" s="316">
        <v>115.04999999999998</v>
      </c>
      <c r="G121" s="316">
        <v>113.35</v>
      </c>
      <c r="H121" s="316">
        <v>112.24999999999999</v>
      </c>
      <c r="I121" s="316">
        <v>117.84999999999998</v>
      </c>
      <c r="J121" s="316">
        <v>118.94999999999997</v>
      </c>
      <c r="K121" s="316">
        <v>120.64999999999998</v>
      </c>
      <c r="L121" s="303">
        <v>117.25</v>
      </c>
      <c r="M121" s="303">
        <v>114.45</v>
      </c>
      <c r="N121" s="318">
        <v>26358000</v>
      </c>
      <c r="O121" s="319">
        <v>-7.231638418079096E-3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1993</v>
      </c>
      <c r="E122" s="315">
        <v>1988.6666666666667</v>
      </c>
      <c r="F122" s="316">
        <v>1968.6833333333334</v>
      </c>
      <c r="G122" s="316">
        <v>1944.3666666666666</v>
      </c>
      <c r="H122" s="316">
        <v>1924.3833333333332</v>
      </c>
      <c r="I122" s="316">
        <v>2012.9833333333336</v>
      </c>
      <c r="J122" s="316">
        <v>2032.9666666666667</v>
      </c>
      <c r="K122" s="316">
        <v>2057.2833333333338</v>
      </c>
      <c r="L122" s="303">
        <v>2008.65</v>
      </c>
      <c r="M122" s="303">
        <v>1964.35</v>
      </c>
      <c r="N122" s="318">
        <v>36298730</v>
      </c>
      <c r="O122" s="319">
        <v>3.0010052954378103E-4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40</v>
      </c>
      <c r="E123" s="315">
        <v>40.116666666666667</v>
      </c>
      <c r="F123" s="316">
        <v>39.683333333333337</v>
      </c>
      <c r="G123" s="316">
        <v>39.366666666666667</v>
      </c>
      <c r="H123" s="316">
        <v>38.933333333333337</v>
      </c>
      <c r="I123" s="316">
        <v>40.433333333333337</v>
      </c>
      <c r="J123" s="316">
        <v>40.86666666666666</v>
      </c>
      <c r="K123" s="316">
        <v>41.183333333333337</v>
      </c>
      <c r="L123" s="303">
        <v>40.549999999999997</v>
      </c>
      <c r="M123" s="303">
        <v>39.799999999999997</v>
      </c>
      <c r="N123" s="318">
        <v>53048000</v>
      </c>
      <c r="O123" s="319">
        <v>-5.7711778602767466E-2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858.35</v>
      </c>
      <c r="E124" s="315">
        <v>858.43333333333339</v>
      </c>
      <c r="F124" s="316">
        <v>847.91666666666674</v>
      </c>
      <c r="G124" s="316">
        <v>837.48333333333335</v>
      </c>
      <c r="H124" s="316">
        <v>826.9666666666667</v>
      </c>
      <c r="I124" s="316">
        <v>868.86666666666679</v>
      </c>
      <c r="J124" s="316">
        <v>879.38333333333344</v>
      </c>
      <c r="K124" s="316">
        <v>889.81666666666683</v>
      </c>
      <c r="L124" s="303">
        <v>868.95</v>
      </c>
      <c r="M124" s="303">
        <v>848</v>
      </c>
      <c r="N124" s="318">
        <v>5229750</v>
      </c>
      <c r="O124" s="319">
        <v>-2.717391304347826E-3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252.2</v>
      </c>
      <c r="E125" s="315">
        <v>247.91666666666666</v>
      </c>
      <c r="F125" s="316">
        <v>242.83333333333331</v>
      </c>
      <c r="G125" s="316">
        <v>233.46666666666667</v>
      </c>
      <c r="H125" s="316">
        <v>228.38333333333333</v>
      </c>
      <c r="I125" s="316">
        <v>257.2833333333333</v>
      </c>
      <c r="J125" s="316">
        <v>262.36666666666662</v>
      </c>
      <c r="K125" s="316">
        <v>271.73333333333329</v>
      </c>
      <c r="L125" s="303">
        <v>253</v>
      </c>
      <c r="M125" s="303">
        <v>238.55</v>
      </c>
      <c r="N125" s="318">
        <v>112791000</v>
      </c>
      <c r="O125" s="319">
        <v>-5.3282300506131496E-2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24143.8</v>
      </c>
      <c r="E126" s="315">
        <v>24050.316666666666</v>
      </c>
      <c r="F126" s="316">
        <v>23920.48333333333</v>
      </c>
      <c r="G126" s="316">
        <v>23697.166666666664</v>
      </c>
      <c r="H126" s="316">
        <v>23567.333333333328</v>
      </c>
      <c r="I126" s="316">
        <v>24273.633333333331</v>
      </c>
      <c r="J126" s="316">
        <v>24403.466666666667</v>
      </c>
      <c r="K126" s="316">
        <v>24626.783333333333</v>
      </c>
      <c r="L126" s="303">
        <v>24180.15</v>
      </c>
      <c r="M126" s="303">
        <v>23827</v>
      </c>
      <c r="N126" s="318">
        <v>130900</v>
      </c>
      <c r="O126" s="319">
        <v>-1.5255530129672007E-3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1425.6</v>
      </c>
      <c r="E127" s="315">
        <v>1415.3166666666666</v>
      </c>
      <c r="F127" s="316">
        <v>1397.7333333333331</v>
      </c>
      <c r="G127" s="316">
        <v>1369.8666666666666</v>
      </c>
      <c r="H127" s="316">
        <v>1352.2833333333331</v>
      </c>
      <c r="I127" s="316">
        <v>1443.1833333333332</v>
      </c>
      <c r="J127" s="316">
        <v>1460.7666666666667</v>
      </c>
      <c r="K127" s="316">
        <v>1488.6333333333332</v>
      </c>
      <c r="L127" s="303">
        <v>1432.9</v>
      </c>
      <c r="M127" s="303">
        <v>1387.45</v>
      </c>
      <c r="N127" s="318">
        <v>1773750</v>
      </c>
      <c r="O127" s="319">
        <v>2.6743075453677174E-2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5048.45</v>
      </c>
      <c r="E128" s="315">
        <v>5058.5166666666664</v>
      </c>
      <c r="F128" s="316">
        <v>5017.083333333333</v>
      </c>
      <c r="G128" s="316">
        <v>4985.7166666666662</v>
      </c>
      <c r="H128" s="316">
        <v>4944.2833333333328</v>
      </c>
      <c r="I128" s="316">
        <v>5089.8833333333332</v>
      </c>
      <c r="J128" s="316">
        <v>5131.3166666666675</v>
      </c>
      <c r="K128" s="316">
        <v>5162.6833333333334</v>
      </c>
      <c r="L128" s="303">
        <v>5099.95</v>
      </c>
      <c r="M128" s="303">
        <v>5027.1499999999996</v>
      </c>
      <c r="N128" s="318">
        <v>559625</v>
      </c>
      <c r="O128" s="319">
        <v>6.7054090299508275E-4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928.15</v>
      </c>
      <c r="E129" s="315">
        <v>904.48333333333323</v>
      </c>
      <c r="F129" s="316">
        <v>875.21666666666647</v>
      </c>
      <c r="G129" s="316">
        <v>822.28333333333319</v>
      </c>
      <c r="H129" s="316">
        <v>793.01666666666642</v>
      </c>
      <c r="I129" s="316">
        <v>957.41666666666652</v>
      </c>
      <c r="J129" s="316">
        <v>986.68333333333317</v>
      </c>
      <c r="K129" s="316">
        <v>1039.6166666666666</v>
      </c>
      <c r="L129" s="303">
        <v>933.75</v>
      </c>
      <c r="M129" s="303">
        <v>851.55</v>
      </c>
      <c r="N129" s="318">
        <v>3952374</v>
      </c>
      <c r="O129" s="319">
        <v>-5.838636115531144E-3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514.25</v>
      </c>
      <c r="E130" s="315">
        <v>514.81666666666672</v>
      </c>
      <c r="F130" s="316">
        <v>508.68333333333339</v>
      </c>
      <c r="G130" s="316">
        <v>503.11666666666667</v>
      </c>
      <c r="H130" s="316">
        <v>496.98333333333335</v>
      </c>
      <c r="I130" s="316">
        <v>520.38333333333344</v>
      </c>
      <c r="J130" s="316">
        <v>526.51666666666688</v>
      </c>
      <c r="K130" s="316">
        <v>532.08333333333348</v>
      </c>
      <c r="L130" s="303">
        <v>520.95000000000005</v>
      </c>
      <c r="M130" s="303">
        <v>509.25</v>
      </c>
      <c r="N130" s="318">
        <v>41983200</v>
      </c>
      <c r="O130" s="319">
        <v>1.9930616964832323E-2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417.4</v>
      </c>
      <c r="E131" s="315">
        <v>417.93333333333339</v>
      </c>
      <c r="F131" s="316">
        <v>413.56666666666678</v>
      </c>
      <c r="G131" s="316">
        <v>409.73333333333341</v>
      </c>
      <c r="H131" s="316">
        <v>405.36666666666679</v>
      </c>
      <c r="I131" s="316">
        <v>421.76666666666677</v>
      </c>
      <c r="J131" s="316">
        <v>426.13333333333333</v>
      </c>
      <c r="K131" s="316">
        <v>429.96666666666675</v>
      </c>
      <c r="L131" s="303">
        <v>422.3</v>
      </c>
      <c r="M131" s="303">
        <v>414.1</v>
      </c>
      <c r="N131" s="318">
        <v>5838000</v>
      </c>
      <c r="O131" s="319">
        <v>-1.8163471241170535E-2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328.65</v>
      </c>
      <c r="E132" s="315">
        <v>327.68333333333334</v>
      </c>
      <c r="F132" s="316">
        <v>322.61666666666667</v>
      </c>
      <c r="G132" s="316">
        <v>316.58333333333331</v>
      </c>
      <c r="H132" s="316">
        <v>311.51666666666665</v>
      </c>
      <c r="I132" s="316">
        <v>333.7166666666667</v>
      </c>
      <c r="J132" s="316">
        <v>338.78333333333342</v>
      </c>
      <c r="K132" s="316">
        <v>344.81666666666672</v>
      </c>
      <c r="L132" s="303">
        <v>332.75</v>
      </c>
      <c r="M132" s="303">
        <v>321.64999999999998</v>
      </c>
      <c r="N132" s="318">
        <v>4846000</v>
      </c>
      <c r="O132" s="319">
        <v>1.763964720705586E-2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517.1</v>
      </c>
      <c r="E133" s="315">
        <v>518.80000000000007</v>
      </c>
      <c r="F133" s="316">
        <v>513.65000000000009</v>
      </c>
      <c r="G133" s="316">
        <v>510.20000000000005</v>
      </c>
      <c r="H133" s="316">
        <v>505.05000000000007</v>
      </c>
      <c r="I133" s="316">
        <v>522.25000000000011</v>
      </c>
      <c r="J133" s="316">
        <v>527.4</v>
      </c>
      <c r="K133" s="316">
        <v>530.85000000000014</v>
      </c>
      <c r="L133" s="303">
        <v>523.95000000000005</v>
      </c>
      <c r="M133" s="303">
        <v>515.35</v>
      </c>
      <c r="N133" s="318">
        <v>17193600</v>
      </c>
      <c r="O133" s="319">
        <v>-2.1511985248924399E-2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174.15</v>
      </c>
      <c r="E134" s="315">
        <v>169.43333333333334</v>
      </c>
      <c r="F134" s="316">
        <v>163.51666666666668</v>
      </c>
      <c r="G134" s="316">
        <v>152.88333333333335</v>
      </c>
      <c r="H134" s="316">
        <v>146.9666666666667</v>
      </c>
      <c r="I134" s="316">
        <v>180.06666666666666</v>
      </c>
      <c r="J134" s="316">
        <v>185.98333333333329</v>
      </c>
      <c r="K134" s="316">
        <v>196.61666666666665</v>
      </c>
      <c r="L134" s="303">
        <v>175.35</v>
      </c>
      <c r="M134" s="303">
        <v>158.80000000000001</v>
      </c>
      <c r="N134" s="318">
        <v>93172200</v>
      </c>
      <c r="O134" s="319">
        <v>0.12189430336307482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60.75</v>
      </c>
      <c r="E135" s="315">
        <v>60.1</v>
      </c>
      <c r="F135" s="316">
        <v>58.75</v>
      </c>
      <c r="G135" s="316">
        <v>56.75</v>
      </c>
      <c r="H135" s="316">
        <v>55.4</v>
      </c>
      <c r="I135" s="316">
        <v>62.1</v>
      </c>
      <c r="J135" s="316">
        <v>63.45000000000001</v>
      </c>
      <c r="K135" s="316">
        <v>65.45</v>
      </c>
      <c r="L135" s="303">
        <v>61.45</v>
      </c>
      <c r="M135" s="303">
        <v>58.1</v>
      </c>
      <c r="N135" s="318">
        <v>98199000</v>
      </c>
      <c r="O135" s="319">
        <v>6.2207943925233648E-2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523.45000000000005</v>
      </c>
      <c r="E136" s="315">
        <v>521</v>
      </c>
      <c r="F136" s="316">
        <v>517.45000000000005</v>
      </c>
      <c r="G136" s="316">
        <v>511.45000000000005</v>
      </c>
      <c r="H136" s="316">
        <v>507.90000000000009</v>
      </c>
      <c r="I136" s="316">
        <v>527</v>
      </c>
      <c r="J136" s="316">
        <v>530.54999999999995</v>
      </c>
      <c r="K136" s="316">
        <v>536.54999999999995</v>
      </c>
      <c r="L136" s="303">
        <v>524.54999999999995</v>
      </c>
      <c r="M136" s="303">
        <v>515</v>
      </c>
      <c r="N136" s="318">
        <v>36706400</v>
      </c>
      <c r="O136" s="319">
        <v>-7.4734316078162499E-2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2636.45</v>
      </c>
      <c r="E137" s="315">
        <v>2638.7999999999997</v>
      </c>
      <c r="F137" s="316">
        <v>2609.3499999999995</v>
      </c>
      <c r="G137" s="316">
        <v>2582.2499999999995</v>
      </c>
      <c r="H137" s="316">
        <v>2552.7999999999993</v>
      </c>
      <c r="I137" s="316">
        <v>2665.8999999999996</v>
      </c>
      <c r="J137" s="316">
        <v>2695.3499999999995</v>
      </c>
      <c r="K137" s="316">
        <v>2722.45</v>
      </c>
      <c r="L137" s="303">
        <v>2668.25</v>
      </c>
      <c r="M137" s="303">
        <v>2611.6999999999998</v>
      </c>
      <c r="N137" s="318">
        <v>7354500</v>
      </c>
      <c r="O137" s="319">
        <v>4.6844307797420791E-2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838.55</v>
      </c>
      <c r="E138" s="315">
        <v>838.19999999999993</v>
      </c>
      <c r="F138" s="316">
        <v>831.39999999999986</v>
      </c>
      <c r="G138" s="316">
        <v>824.24999999999989</v>
      </c>
      <c r="H138" s="316">
        <v>817.44999999999982</v>
      </c>
      <c r="I138" s="316">
        <v>845.34999999999991</v>
      </c>
      <c r="J138" s="316">
        <v>852.14999999999986</v>
      </c>
      <c r="K138" s="316">
        <v>859.3</v>
      </c>
      <c r="L138" s="303">
        <v>845</v>
      </c>
      <c r="M138" s="303">
        <v>831.05</v>
      </c>
      <c r="N138" s="318">
        <v>9858000</v>
      </c>
      <c r="O138" s="319">
        <v>4.1559711526708227E-3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1285.25</v>
      </c>
      <c r="E139" s="315">
        <v>1286.5833333333333</v>
      </c>
      <c r="F139" s="316">
        <v>1269.6666666666665</v>
      </c>
      <c r="G139" s="316">
        <v>1254.0833333333333</v>
      </c>
      <c r="H139" s="316">
        <v>1237.1666666666665</v>
      </c>
      <c r="I139" s="316">
        <v>1302.1666666666665</v>
      </c>
      <c r="J139" s="316">
        <v>1319.083333333333</v>
      </c>
      <c r="K139" s="316">
        <v>1334.6666666666665</v>
      </c>
      <c r="L139" s="303">
        <v>1303.5</v>
      </c>
      <c r="M139" s="303">
        <v>1271</v>
      </c>
      <c r="N139" s="318">
        <v>5653500</v>
      </c>
      <c r="O139" s="319">
        <v>-3.7007665873645254E-3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2677.55</v>
      </c>
      <c r="E140" s="315">
        <v>2652.1166666666668</v>
      </c>
      <c r="F140" s="316">
        <v>2619.2333333333336</v>
      </c>
      <c r="G140" s="316">
        <v>2560.916666666667</v>
      </c>
      <c r="H140" s="316">
        <v>2528.0333333333338</v>
      </c>
      <c r="I140" s="316">
        <v>2710.4333333333334</v>
      </c>
      <c r="J140" s="316">
        <v>2743.3166666666666</v>
      </c>
      <c r="K140" s="316">
        <v>2801.6333333333332</v>
      </c>
      <c r="L140" s="303">
        <v>2685</v>
      </c>
      <c r="M140" s="303">
        <v>2593.8000000000002</v>
      </c>
      <c r="N140" s="318">
        <v>895000</v>
      </c>
      <c r="O140" s="319">
        <v>3.8885664538595474E-2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306.05</v>
      </c>
      <c r="E141" s="315">
        <v>306.48333333333335</v>
      </c>
      <c r="F141" s="316">
        <v>303.56666666666672</v>
      </c>
      <c r="G141" s="316">
        <v>301.08333333333337</v>
      </c>
      <c r="H141" s="316">
        <v>298.16666666666674</v>
      </c>
      <c r="I141" s="316">
        <v>308.9666666666667</v>
      </c>
      <c r="J141" s="316">
        <v>311.88333333333333</v>
      </c>
      <c r="K141" s="316">
        <v>314.36666666666667</v>
      </c>
      <c r="L141" s="303">
        <v>309.39999999999998</v>
      </c>
      <c r="M141" s="303">
        <v>304</v>
      </c>
      <c r="N141" s="318">
        <v>2973000</v>
      </c>
      <c r="O141" s="319">
        <v>9.3818984547461362E-2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481.45</v>
      </c>
      <c r="E142" s="315">
        <v>480.98333333333335</v>
      </c>
      <c r="F142" s="316">
        <v>474.26666666666671</v>
      </c>
      <c r="G142" s="316">
        <v>467.08333333333337</v>
      </c>
      <c r="H142" s="316">
        <v>460.36666666666673</v>
      </c>
      <c r="I142" s="316">
        <v>488.16666666666669</v>
      </c>
      <c r="J142" s="316">
        <v>494.88333333333338</v>
      </c>
      <c r="K142" s="316">
        <v>502.06666666666666</v>
      </c>
      <c r="L142" s="303">
        <v>487.7</v>
      </c>
      <c r="M142" s="303">
        <v>473.8</v>
      </c>
      <c r="N142" s="318">
        <v>5709200</v>
      </c>
      <c r="O142" s="319">
        <v>9.4177622752884355E-2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1032.95</v>
      </c>
      <c r="E143" s="315">
        <v>1035.5833333333335</v>
      </c>
      <c r="F143" s="316">
        <v>1022.7666666666669</v>
      </c>
      <c r="G143" s="316">
        <v>1012.5833333333335</v>
      </c>
      <c r="H143" s="316">
        <v>999.76666666666688</v>
      </c>
      <c r="I143" s="316">
        <v>1045.7666666666669</v>
      </c>
      <c r="J143" s="316">
        <v>1058.5833333333335</v>
      </c>
      <c r="K143" s="316">
        <v>1068.7666666666669</v>
      </c>
      <c r="L143" s="303">
        <v>1048.4000000000001</v>
      </c>
      <c r="M143" s="303">
        <v>1025.4000000000001</v>
      </c>
      <c r="N143" s="318">
        <v>1582700</v>
      </c>
      <c r="O143" s="319">
        <v>2.4003623188405796E-2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4930.05</v>
      </c>
      <c r="E144" s="315">
        <v>4912.8166666666666</v>
      </c>
      <c r="F144" s="316">
        <v>4882.333333333333</v>
      </c>
      <c r="G144" s="316">
        <v>4834.6166666666668</v>
      </c>
      <c r="H144" s="316">
        <v>4804.1333333333332</v>
      </c>
      <c r="I144" s="316">
        <v>4960.5333333333328</v>
      </c>
      <c r="J144" s="316">
        <v>4991.0166666666664</v>
      </c>
      <c r="K144" s="316">
        <v>5038.7333333333327</v>
      </c>
      <c r="L144" s="303">
        <v>4943.3</v>
      </c>
      <c r="M144" s="303">
        <v>4865.1000000000004</v>
      </c>
      <c r="N144" s="318">
        <v>1831400</v>
      </c>
      <c r="O144" s="319">
        <v>-2.7299766305502442E-2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427.7</v>
      </c>
      <c r="E145" s="315">
        <v>427.86666666666662</v>
      </c>
      <c r="F145" s="316">
        <v>424.23333333333323</v>
      </c>
      <c r="G145" s="316">
        <v>420.76666666666659</v>
      </c>
      <c r="H145" s="316">
        <v>417.13333333333321</v>
      </c>
      <c r="I145" s="316">
        <v>431.33333333333326</v>
      </c>
      <c r="J145" s="316">
        <v>434.96666666666658</v>
      </c>
      <c r="K145" s="316">
        <v>438.43333333333328</v>
      </c>
      <c r="L145" s="303">
        <v>431.5</v>
      </c>
      <c r="M145" s="303">
        <v>424.4</v>
      </c>
      <c r="N145" s="318">
        <v>21303100</v>
      </c>
      <c r="O145" s="319">
        <v>1.858528095474888E-2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109.3</v>
      </c>
      <c r="E146" s="315">
        <v>108.7</v>
      </c>
      <c r="F146" s="316">
        <v>107.15</v>
      </c>
      <c r="G146" s="316">
        <v>105</v>
      </c>
      <c r="H146" s="316">
        <v>103.45</v>
      </c>
      <c r="I146" s="316">
        <v>110.85000000000001</v>
      </c>
      <c r="J146" s="316">
        <v>112.39999999999999</v>
      </c>
      <c r="K146" s="316">
        <v>114.55000000000001</v>
      </c>
      <c r="L146" s="303">
        <v>110.25</v>
      </c>
      <c r="M146" s="303">
        <v>106.55</v>
      </c>
      <c r="N146" s="318">
        <v>84543200</v>
      </c>
      <c r="O146" s="319">
        <v>8.0579581577585567E-3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773.4</v>
      </c>
      <c r="E147" s="315">
        <v>774.88333333333321</v>
      </c>
      <c r="F147" s="316">
        <v>767.06666666666638</v>
      </c>
      <c r="G147" s="316">
        <v>760.73333333333312</v>
      </c>
      <c r="H147" s="316">
        <v>752.91666666666629</v>
      </c>
      <c r="I147" s="316">
        <v>781.21666666666647</v>
      </c>
      <c r="J147" s="316">
        <v>789.0333333333333</v>
      </c>
      <c r="K147" s="316">
        <v>795.36666666666656</v>
      </c>
      <c r="L147" s="303">
        <v>782.7</v>
      </c>
      <c r="M147" s="303">
        <v>768.55</v>
      </c>
      <c r="N147" s="318">
        <v>3324000</v>
      </c>
      <c r="O147" s="319">
        <v>-9.2399403874813719E-3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346.65</v>
      </c>
      <c r="E148" s="315">
        <v>347.86666666666662</v>
      </c>
      <c r="F148" s="316">
        <v>340.98333333333323</v>
      </c>
      <c r="G148" s="316">
        <v>335.31666666666661</v>
      </c>
      <c r="H148" s="316">
        <v>328.43333333333322</v>
      </c>
      <c r="I148" s="316">
        <v>353.53333333333325</v>
      </c>
      <c r="J148" s="316">
        <v>360.41666666666657</v>
      </c>
      <c r="K148" s="316">
        <v>366.08333333333326</v>
      </c>
      <c r="L148" s="303">
        <v>354.75</v>
      </c>
      <c r="M148" s="303">
        <v>342.2</v>
      </c>
      <c r="N148" s="318">
        <v>29859200</v>
      </c>
      <c r="O148" s="319">
        <v>8.0226904376012972E-2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191.3</v>
      </c>
      <c r="E149" s="315">
        <v>189.91666666666666</v>
      </c>
      <c r="F149" s="316">
        <v>187.0333333333333</v>
      </c>
      <c r="G149" s="316">
        <v>182.76666666666665</v>
      </c>
      <c r="H149" s="316">
        <v>179.8833333333333</v>
      </c>
      <c r="I149" s="316">
        <v>194.18333333333331</v>
      </c>
      <c r="J149" s="316">
        <v>197.06666666666669</v>
      </c>
      <c r="K149" s="316">
        <v>201.33333333333331</v>
      </c>
      <c r="L149" s="303">
        <v>192.8</v>
      </c>
      <c r="M149" s="303">
        <v>185.65</v>
      </c>
      <c r="N149" s="318">
        <v>32967000</v>
      </c>
      <c r="O149" s="319">
        <v>8.812999173781328E-3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44154</v>
      </c>
    </row>
    <row r="7" spans="1:15">
      <c r="A7"/>
    </row>
    <row r="8" spans="1:15" ht="28.5" customHeight="1">
      <c r="A8" s="580" t="s">
        <v>16</v>
      </c>
      <c r="B8" s="581" t="s">
        <v>18</v>
      </c>
      <c r="C8" s="579" t="s">
        <v>19</v>
      </c>
      <c r="D8" s="579" t="s">
        <v>20</v>
      </c>
      <c r="E8" s="579" t="s">
        <v>21</v>
      </c>
      <c r="F8" s="579"/>
      <c r="G8" s="579"/>
      <c r="H8" s="579" t="s">
        <v>22</v>
      </c>
      <c r="I8" s="579"/>
      <c r="J8" s="579"/>
      <c r="K8" s="273"/>
      <c r="L8" s="281"/>
      <c r="M8" s="281"/>
    </row>
    <row r="9" spans="1:15" ht="36" customHeight="1">
      <c r="A9" s="575"/>
      <c r="B9" s="577"/>
      <c r="C9" s="582" t="s">
        <v>23</v>
      </c>
      <c r="D9" s="582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12938.25</v>
      </c>
      <c r="D10" s="302">
        <v>12902.15</v>
      </c>
      <c r="E10" s="302">
        <v>12855.449999999999</v>
      </c>
      <c r="F10" s="302">
        <v>12772.65</v>
      </c>
      <c r="G10" s="302">
        <v>12725.949999999999</v>
      </c>
      <c r="H10" s="302">
        <v>12984.949999999999</v>
      </c>
      <c r="I10" s="302">
        <v>13031.65</v>
      </c>
      <c r="J10" s="302">
        <v>13114.449999999999</v>
      </c>
      <c r="K10" s="301">
        <v>12948.85</v>
      </c>
      <c r="L10" s="301">
        <v>12819.35</v>
      </c>
      <c r="M10" s="306"/>
    </row>
    <row r="11" spans="1:15">
      <c r="A11" s="300">
        <v>2</v>
      </c>
      <c r="B11" s="276" t="s">
        <v>220</v>
      </c>
      <c r="C11" s="303">
        <v>29749.85</v>
      </c>
      <c r="D11" s="278">
        <v>29530.45</v>
      </c>
      <c r="E11" s="278">
        <v>29276.15</v>
      </c>
      <c r="F11" s="278">
        <v>28802.45</v>
      </c>
      <c r="G11" s="278">
        <v>28548.15</v>
      </c>
      <c r="H11" s="278">
        <v>30004.15</v>
      </c>
      <c r="I11" s="278">
        <v>30258.449999999997</v>
      </c>
      <c r="J11" s="278">
        <v>30732.15</v>
      </c>
      <c r="K11" s="303">
        <v>29784.75</v>
      </c>
      <c r="L11" s="303">
        <v>29056.75</v>
      </c>
      <c r="M11" s="306"/>
    </row>
    <row r="12" spans="1:15">
      <c r="A12" s="300">
        <v>3</v>
      </c>
      <c r="B12" s="284" t="s">
        <v>221</v>
      </c>
      <c r="C12" s="303">
        <v>1421.75</v>
      </c>
      <c r="D12" s="278">
        <v>1423.4833333333333</v>
      </c>
      <c r="E12" s="278">
        <v>1415.2666666666667</v>
      </c>
      <c r="F12" s="278">
        <v>1408.7833333333333</v>
      </c>
      <c r="G12" s="278">
        <v>1400.5666666666666</v>
      </c>
      <c r="H12" s="278">
        <v>1429.9666666666667</v>
      </c>
      <c r="I12" s="278">
        <v>1438.1833333333334</v>
      </c>
      <c r="J12" s="278">
        <v>1444.6666666666667</v>
      </c>
      <c r="K12" s="303">
        <v>1431.7</v>
      </c>
      <c r="L12" s="303">
        <v>1417</v>
      </c>
      <c r="M12" s="306"/>
    </row>
    <row r="13" spans="1:15">
      <c r="A13" s="300">
        <v>4</v>
      </c>
      <c r="B13" s="276" t="s">
        <v>222</v>
      </c>
      <c r="C13" s="303">
        <v>3421.5</v>
      </c>
      <c r="D13" s="278">
        <v>3410.6333333333337</v>
      </c>
      <c r="E13" s="278">
        <v>3395.4166666666674</v>
      </c>
      <c r="F13" s="278">
        <v>3369.3333333333339</v>
      </c>
      <c r="G13" s="278">
        <v>3354.1166666666677</v>
      </c>
      <c r="H13" s="278">
        <v>3436.7166666666672</v>
      </c>
      <c r="I13" s="278">
        <v>3451.9333333333334</v>
      </c>
      <c r="J13" s="278">
        <v>3478.0166666666669</v>
      </c>
      <c r="K13" s="303">
        <v>3425.85</v>
      </c>
      <c r="L13" s="303">
        <v>3384.55</v>
      </c>
      <c r="M13" s="306"/>
    </row>
    <row r="14" spans="1:15">
      <c r="A14" s="300">
        <v>5</v>
      </c>
      <c r="B14" s="276" t="s">
        <v>223</v>
      </c>
      <c r="C14" s="303">
        <v>21314.85</v>
      </c>
      <c r="D14" s="278">
        <v>21341.933333333331</v>
      </c>
      <c r="E14" s="278">
        <v>21126.766666666663</v>
      </c>
      <c r="F14" s="278">
        <v>20938.683333333331</v>
      </c>
      <c r="G14" s="278">
        <v>20723.516666666663</v>
      </c>
      <c r="H14" s="278">
        <v>21530.016666666663</v>
      </c>
      <c r="I14" s="278">
        <v>21745.183333333327</v>
      </c>
      <c r="J14" s="278">
        <v>21933.266666666663</v>
      </c>
      <c r="K14" s="303">
        <v>21557.1</v>
      </c>
      <c r="L14" s="303">
        <v>21153.85</v>
      </c>
      <c r="M14" s="306"/>
    </row>
    <row r="15" spans="1:15">
      <c r="A15" s="300">
        <v>6</v>
      </c>
      <c r="B15" s="276" t="s">
        <v>224</v>
      </c>
      <c r="C15" s="303">
        <v>2489.3000000000002</v>
      </c>
      <c r="D15" s="278">
        <v>2490.8666666666668</v>
      </c>
      <c r="E15" s="278">
        <v>2476.0333333333338</v>
      </c>
      <c r="F15" s="278">
        <v>2462.7666666666669</v>
      </c>
      <c r="G15" s="278">
        <v>2447.9333333333338</v>
      </c>
      <c r="H15" s="278">
        <v>2504.1333333333337</v>
      </c>
      <c r="I15" s="278">
        <v>2518.9666666666667</v>
      </c>
      <c r="J15" s="278">
        <v>2532.2333333333336</v>
      </c>
      <c r="K15" s="303">
        <v>2505.6999999999998</v>
      </c>
      <c r="L15" s="303">
        <v>2477.6</v>
      </c>
      <c r="M15" s="306"/>
    </row>
    <row r="16" spans="1:15">
      <c r="A16" s="300">
        <v>7</v>
      </c>
      <c r="B16" s="276" t="s">
        <v>225</v>
      </c>
      <c r="C16" s="303">
        <v>5275.95</v>
      </c>
      <c r="D16" s="278">
        <v>5243.2666666666664</v>
      </c>
      <c r="E16" s="278">
        <v>5203.9833333333327</v>
      </c>
      <c r="F16" s="278">
        <v>5132.0166666666664</v>
      </c>
      <c r="G16" s="278">
        <v>5092.7333333333327</v>
      </c>
      <c r="H16" s="278">
        <v>5315.2333333333327</v>
      </c>
      <c r="I16" s="278">
        <v>5354.5166666666655</v>
      </c>
      <c r="J16" s="278">
        <v>5426.4833333333327</v>
      </c>
      <c r="K16" s="303">
        <v>5282.55</v>
      </c>
      <c r="L16" s="303">
        <v>5171.3</v>
      </c>
      <c r="M16" s="306"/>
    </row>
    <row r="17" spans="1:13">
      <c r="A17" s="300">
        <v>8</v>
      </c>
      <c r="B17" s="276" t="s">
        <v>802</v>
      </c>
      <c r="C17" s="276">
        <v>1145.45</v>
      </c>
      <c r="D17" s="278">
        <v>1134.75</v>
      </c>
      <c r="E17" s="278">
        <v>1114.55</v>
      </c>
      <c r="F17" s="278">
        <v>1083.6499999999999</v>
      </c>
      <c r="G17" s="278">
        <v>1063.4499999999998</v>
      </c>
      <c r="H17" s="278">
        <v>1165.6500000000001</v>
      </c>
      <c r="I17" s="278">
        <v>1185.8499999999999</v>
      </c>
      <c r="J17" s="278">
        <v>1216.7500000000002</v>
      </c>
      <c r="K17" s="276">
        <v>1154.95</v>
      </c>
      <c r="L17" s="276">
        <v>1103.8499999999999</v>
      </c>
      <c r="M17" s="276">
        <v>3.47906</v>
      </c>
    </row>
    <row r="18" spans="1:13">
      <c r="A18" s="300">
        <v>9</v>
      </c>
      <c r="B18" s="276" t="s">
        <v>295</v>
      </c>
      <c r="C18" s="276">
        <v>15096.2</v>
      </c>
      <c r="D18" s="278">
        <v>15190.4</v>
      </c>
      <c r="E18" s="278">
        <v>14955.8</v>
      </c>
      <c r="F18" s="278">
        <v>14815.4</v>
      </c>
      <c r="G18" s="278">
        <v>14580.8</v>
      </c>
      <c r="H18" s="278">
        <v>15330.8</v>
      </c>
      <c r="I18" s="278">
        <v>15565.400000000001</v>
      </c>
      <c r="J18" s="278">
        <v>15705.8</v>
      </c>
      <c r="K18" s="276">
        <v>15425</v>
      </c>
      <c r="L18" s="276">
        <v>15050</v>
      </c>
      <c r="M18" s="276">
        <v>0.15922</v>
      </c>
    </row>
    <row r="19" spans="1:13">
      <c r="A19" s="300">
        <v>10</v>
      </c>
      <c r="B19" s="276" t="s">
        <v>227</v>
      </c>
      <c r="C19" s="276">
        <v>83.05</v>
      </c>
      <c r="D19" s="278">
        <v>83.7</v>
      </c>
      <c r="E19" s="278">
        <v>80.400000000000006</v>
      </c>
      <c r="F19" s="278">
        <v>77.75</v>
      </c>
      <c r="G19" s="278">
        <v>74.45</v>
      </c>
      <c r="H19" s="278">
        <v>86.350000000000009</v>
      </c>
      <c r="I19" s="278">
        <v>89.649999999999991</v>
      </c>
      <c r="J19" s="278">
        <v>92.300000000000011</v>
      </c>
      <c r="K19" s="276">
        <v>87</v>
      </c>
      <c r="L19" s="276">
        <v>81.05</v>
      </c>
      <c r="M19" s="276">
        <v>56.69999</v>
      </c>
    </row>
    <row r="20" spans="1:13">
      <c r="A20" s="300">
        <v>11</v>
      </c>
      <c r="B20" s="276" t="s">
        <v>228</v>
      </c>
      <c r="C20" s="276">
        <v>159.44999999999999</v>
      </c>
      <c r="D20" s="278">
        <v>158.58333333333334</v>
      </c>
      <c r="E20" s="278">
        <v>156.41666666666669</v>
      </c>
      <c r="F20" s="278">
        <v>153.38333333333335</v>
      </c>
      <c r="G20" s="278">
        <v>151.2166666666667</v>
      </c>
      <c r="H20" s="278">
        <v>161.61666666666667</v>
      </c>
      <c r="I20" s="278">
        <v>163.78333333333336</v>
      </c>
      <c r="J20" s="278">
        <v>166.81666666666666</v>
      </c>
      <c r="K20" s="276">
        <v>160.75</v>
      </c>
      <c r="L20" s="276">
        <v>155.55000000000001</v>
      </c>
      <c r="M20" s="276">
        <v>14.46618</v>
      </c>
    </row>
    <row r="21" spans="1:13">
      <c r="A21" s="300">
        <v>12</v>
      </c>
      <c r="B21" s="276" t="s">
        <v>38</v>
      </c>
      <c r="C21" s="276">
        <v>1686.3</v>
      </c>
      <c r="D21" s="278">
        <v>1689.4166666666667</v>
      </c>
      <c r="E21" s="278">
        <v>1669.0333333333335</v>
      </c>
      <c r="F21" s="278">
        <v>1651.7666666666669</v>
      </c>
      <c r="G21" s="278">
        <v>1631.3833333333337</v>
      </c>
      <c r="H21" s="278">
        <v>1706.6833333333334</v>
      </c>
      <c r="I21" s="278">
        <v>1727.0666666666666</v>
      </c>
      <c r="J21" s="278">
        <v>1744.3333333333333</v>
      </c>
      <c r="K21" s="276">
        <v>1709.8</v>
      </c>
      <c r="L21" s="276">
        <v>1672.15</v>
      </c>
      <c r="M21" s="276">
        <v>18.17408</v>
      </c>
    </row>
    <row r="22" spans="1:13">
      <c r="A22" s="300">
        <v>13</v>
      </c>
      <c r="B22" s="276" t="s">
        <v>296</v>
      </c>
      <c r="C22" s="276">
        <v>345.1</v>
      </c>
      <c r="D22" s="278">
        <v>332.28333333333336</v>
      </c>
      <c r="E22" s="278">
        <v>313.81666666666672</v>
      </c>
      <c r="F22" s="278">
        <v>282.53333333333336</v>
      </c>
      <c r="G22" s="278">
        <v>264.06666666666672</v>
      </c>
      <c r="H22" s="278">
        <v>363.56666666666672</v>
      </c>
      <c r="I22" s="278">
        <v>382.0333333333333</v>
      </c>
      <c r="J22" s="278">
        <v>413.31666666666672</v>
      </c>
      <c r="K22" s="276">
        <v>350.75</v>
      </c>
      <c r="L22" s="276">
        <v>301</v>
      </c>
      <c r="M22" s="276">
        <v>266.47167999999999</v>
      </c>
    </row>
    <row r="23" spans="1:13">
      <c r="A23" s="300">
        <v>14</v>
      </c>
      <c r="B23" s="276" t="s">
        <v>41</v>
      </c>
      <c r="C23" s="276">
        <v>391.1</v>
      </c>
      <c r="D23" s="278">
        <v>389.43333333333334</v>
      </c>
      <c r="E23" s="278">
        <v>383.66666666666669</v>
      </c>
      <c r="F23" s="278">
        <v>376.23333333333335</v>
      </c>
      <c r="G23" s="278">
        <v>370.4666666666667</v>
      </c>
      <c r="H23" s="278">
        <v>396.86666666666667</v>
      </c>
      <c r="I23" s="278">
        <v>402.63333333333333</v>
      </c>
      <c r="J23" s="278">
        <v>410.06666666666666</v>
      </c>
      <c r="K23" s="276">
        <v>395.2</v>
      </c>
      <c r="L23" s="276">
        <v>382</v>
      </c>
      <c r="M23" s="276">
        <v>155.14329000000001</v>
      </c>
    </row>
    <row r="24" spans="1:13">
      <c r="A24" s="300">
        <v>15</v>
      </c>
      <c r="B24" s="276" t="s">
        <v>43</v>
      </c>
      <c r="C24" s="276">
        <v>39.4</v>
      </c>
      <c r="D24" s="278">
        <v>38.949999999999996</v>
      </c>
      <c r="E24" s="278">
        <v>37.949999999999989</v>
      </c>
      <c r="F24" s="278">
        <v>36.499999999999993</v>
      </c>
      <c r="G24" s="278">
        <v>35.499999999999986</v>
      </c>
      <c r="H24" s="278">
        <v>40.399999999999991</v>
      </c>
      <c r="I24" s="278">
        <v>41.400000000000006</v>
      </c>
      <c r="J24" s="278">
        <v>42.849999999999994</v>
      </c>
      <c r="K24" s="276">
        <v>39.950000000000003</v>
      </c>
      <c r="L24" s="276">
        <v>37.5</v>
      </c>
      <c r="M24" s="276">
        <v>177.09977000000001</v>
      </c>
    </row>
    <row r="25" spans="1:13">
      <c r="A25" s="300">
        <v>16</v>
      </c>
      <c r="B25" s="276" t="s">
        <v>298</v>
      </c>
      <c r="C25" s="276">
        <v>387.05</v>
      </c>
      <c r="D25" s="278">
        <v>388.25</v>
      </c>
      <c r="E25" s="278">
        <v>368.8</v>
      </c>
      <c r="F25" s="278">
        <v>350.55</v>
      </c>
      <c r="G25" s="278">
        <v>331.1</v>
      </c>
      <c r="H25" s="278">
        <v>406.5</v>
      </c>
      <c r="I25" s="278">
        <v>425.95000000000005</v>
      </c>
      <c r="J25" s="278">
        <v>444.2</v>
      </c>
      <c r="K25" s="276">
        <v>407.7</v>
      </c>
      <c r="L25" s="276">
        <v>370</v>
      </c>
      <c r="M25" s="276">
        <v>35.776699999999998</v>
      </c>
    </row>
    <row r="26" spans="1:13">
      <c r="A26" s="300">
        <v>17</v>
      </c>
      <c r="B26" s="276" t="s">
        <v>229</v>
      </c>
      <c r="C26" s="276">
        <v>1548.9</v>
      </c>
      <c r="D26" s="278">
        <v>1553.3666666666668</v>
      </c>
      <c r="E26" s="278">
        <v>1527.9333333333336</v>
      </c>
      <c r="F26" s="278">
        <v>1506.9666666666669</v>
      </c>
      <c r="G26" s="278">
        <v>1481.5333333333338</v>
      </c>
      <c r="H26" s="278">
        <v>1574.3333333333335</v>
      </c>
      <c r="I26" s="278">
        <v>1599.7666666666669</v>
      </c>
      <c r="J26" s="278">
        <v>1620.7333333333333</v>
      </c>
      <c r="K26" s="276">
        <v>1578.8</v>
      </c>
      <c r="L26" s="276">
        <v>1532.4</v>
      </c>
      <c r="M26" s="276">
        <v>1.0844400000000001</v>
      </c>
    </row>
    <row r="27" spans="1:13">
      <c r="A27" s="300">
        <v>18</v>
      </c>
      <c r="B27" s="276" t="s">
        <v>230</v>
      </c>
      <c r="C27" s="276">
        <v>2695.3</v>
      </c>
      <c r="D27" s="278">
        <v>2694.1</v>
      </c>
      <c r="E27" s="278">
        <v>2678.2</v>
      </c>
      <c r="F27" s="278">
        <v>2661.1</v>
      </c>
      <c r="G27" s="278">
        <v>2645.2</v>
      </c>
      <c r="H27" s="278">
        <v>2711.2</v>
      </c>
      <c r="I27" s="278">
        <v>2727.1000000000004</v>
      </c>
      <c r="J27" s="278">
        <v>2744.2</v>
      </c>
      <c r="K27" s="276">
        <v>2710</v>
      </c>
      <c r="L27" s="276">
        <v>2677</v>
      </c>
      <c r="M27" s="276">
        <v>0.51761000000000001</v>
      </c>
    </row>
    <row r="28" spans="1:13">
      <c r="A28" s="300">
        <v>19</v>
      </c>
      <c r="B28" s="276" t="s">
        <v>45</v>
      </c>
      <c r="C28" s="276">
        <v>834.55</v>
      </c>
      <c r="D28" s="278">
        <v>835.18333333333339</v>
      </c>
      <c r="E28" s="278">
        <v>826.16666666666674</v>
      </c>
      <c r="F28" s="278">
        <v>817.7833333333333</v>
      </c>
      <c r="G28" s="278">
        <v>808.76666666666665</v>
      </c>
      <c r="H28" s="278">
        <v>843.56666666666683</v>
      </c>
      <c r="I28" s="278">
        <v>852.58333333333348</v>
      </c>
      <c r="J28" s="278">
        <v>860.96666666666692</v>
      </c>
      <c r="K28" s="276">
        <v>844.2</v>
      </c>
      <c r="L28" s="276">
        <v>826.8</v>
      </c>
      <c r="M28" s="276">
        <v>6.41587</v>
      </c>
    </row>
    <row r="29" spans="1:13">
      <c r="A29" s="300">
        <v>20</v>
      </c>
      <c r="B29" s="276" t="s">
        <v>46</v>
      </c>
      <c r="C29" s="276">
        <v>262</v>
      </c>
      <c r="D29" s="278">
        <v>263.45</v>
      </c>
      <c r="E29" s="278">
        <v>259.2</v>
      </c>
      <c r="F29" s="278">
        <v>256.39999999999998</v>
      </c>
      <c r="G29" s="278">
        <v>252.14999999999998</v>
      </c>
      <c r="H29" s="278">
        <v>266.25</v>
      </c>
      <c r="I29" s="278">
        <v>270.5</v>
      </c>
      <c r="J29" s="278">
        <v>273.3</v>
      </c>
      <c r="K29" s="276">
        <v>267.7</v>
      </c>
      <c r="L29" s="276">
        <v>260.64999999999998</v>
      </c>
      <c r="M29" s="276">
        <v>88.919449999999998</v>
      </c>
    </row>
    <row r="30" spans="1:13">
      <c r="A30" s="300">
        <v>21</v>
      </c>
      <c r="B30" s="276" t="s">
        <v>47</v>
      </c>
      <c r="C30" s="276">
        <v>2288.6999999999998</v>
      </c>
      <c r="D30" s="278">
        <v>2299.8666666666663</v>
      </c>
      <c r="E30" s="278">
        <v>2271.1333333333328</v>
      </c>
      <c r="F30" s="278">
        <v>2253.5666666666666</v>
      </c>
      <c r="G30" s="278">
        <v>2224.833333333333</v>
      </c>
      <c r="H30" s="278">
        <v>2317.4333333333325</v>
      </c>
      <c r="I30" s="278">
        <v>2346.1666666666661</v>
      </c>
      <c r="J30" s="278">
        <v>2363.7333333333322</v>
      </c>
      <c r="K30" s="276">
        <v>2328.6</v>
      </c>
      <c r="L30" s="276">
        <v>2282.3000000000002</v>
      </c>
      <c r="M30" s="276">
        <v>10.36844</v>
      </c>
    </row>
    <row r="31" spans="1:13">
      <c r="A31" s="300">
        <v>22</v>
      </c>
      <c r="B31" s="276" t="s">
        <v>48</v>
      </c>
      <c r="C31" s="276">
        <v>174.65</v>
      </c>
      <c r="D31" s="278">
        <v>173.45000000000002</v>
      </c>
      <c r="E31" s="278">
        <v>171.00000000000003</v>
      </c>
      <c r="F31" s="278">
        <v>167.35000000000002</v>
      </c>
      <c r="G31" s="278">
        <v>164.90000000000003</v>
      </c>
      <c r="H31" s="278">
        <v>177.10000000000002</v>
      </c>
      <c r="I31" s="278">
        <v>179.55</v>
      </c>
      <c r="J31" s="278">
        <v>183.20000000000002</v>
      </c>
      <c r="K31" s="276">
        <v>175.9</v>
      </c>
      <c r="L31" s="276">
        <v>169.8</v>
      </c>
      <c r="M31" s="276">
        <v>74.026349999999994</v>
      </c>
    </row>
    <row r="32" spans="1:13">
      <c r="A32" s="300">
        <v>23</v>
      </c>
      <c r="B32" s="276" t="s">
        <v>49</v>
      </c>
      <c r="C32" s="276">
        <v>95.15</v>
      </c>
      <c r="D32" s="278">
        <v>94.083333333333329</v>
      </c>
      <c r="E32" s="278">
        <v>92.166666666666657</v>
      </c>
      <c r="F32" s="278">
        <v>89.183333333333323</v>
      </c>
      <c r="G32" s="278">
        <v>87.266666666666652</v>
      </c>
      <c r="H32" s="278">
        <v>97.066666666666663</v>
      </c>
      <c r="I32" s="278">
        <v>98.98333333333332</v>
      </c>
      <c r="J32" s="278">
        <v>101.96666666666667</v>
      </c>
      <c r="K32" s="276">
        <v>96</v>
      </c>
      <c r="L32" s="276">
        <v>91.1</v>
      </c>
      <c r="M32" s="276">
        <v>476.70415000000003</v>
      </c>
    </row>
    <row r="33" spans="1:13">
      <c r="A33" s="300">
        <v>24</v>
      </c>
      <c r="B33" s="276" t="s">
        <v>51</v>
      </c>
      <c r="C33" s="276">
        <v>2195.75</v>
      </c>
      <c r="D33" s="278">
        <v>2190.6166666666668</v>
      </c>
      <c r="E33" s="278">
        <v>2171.2333333333336</v>
      </c>
      <c r="F33" s="278">
        <v>2146.7166666666667</v>
      </c>
      <c r="G33" s="278">
        <v>2127.3333333333335</v>
      </c>
      <c r="H33" s="278">
        <v>2215.1333333333337</v>
      </c>
      <c r="I33" s="278">
        <v>2234.5166666666669</v>
      </c>
      <c r="J33" s="278">
        <v>2259.0333333333338</v>
      </c>
      <c r="K33" s="276">
        <v>2210</v>
      </c>
      <c r="L33" s="276">
        <v>2166.1</v>
      </c>
      <c r="M33" s="276">
        <v>18.171700000000001</v>
      </c>
    </row>
    <row r="34" spans="1:13">
      <c r="A34" s="300">
        <v>25</v>
      </c>
      <c r="B34" s="276" t="s">
        <v>226</v>
      </c>
      <c r="C34" s="276">
        <v>895.85</v>
      </c>
      <c r="D34" s="278">
        <v>904.44999999999993</v>
      </c>
      <c r="E34" s="278">
        <v>863.39999999999986</v>
      </c>
      <c r="F34" s="278">
        <v>830.94999999999993</v>
      </c>
      <c r="G34" s="278">
        <v>789.89999999999986</v>
      </c>
      <c r="H34" s="278">
        <v>936.89999999999986</v>
      </c>
      <c r="I34" s="278">
        <v>977.94999999999982</v>
      </c>
      <c r="J34" s="278">
        <v>1010.3999999999999</v>
      </c>
      <c r="K34" s="276">
        <v>945.5</v>
      </c>
      <c r="L34" s="276">
        <v>872</v>
      </c>
      <c r="M34" s="276">
        <v>27.741029999999999</v>
      </c>
    </row>
    <row r="35" spans="1:13">
      <c r="A35" s="300">
        <v>26</v>
      </c>
      <c r="B35" s="276" t="s">
        <v>53</v>
      </c>
      <c r="C35" s="276">
        <v>835</v>
      </c>
      <c r="D35" s="278">
        <v>841.5</v>
      </c>
      <c r="E35" s="278">
        <v>823.6</v>
      </c>
      <c r="F35" s="278">
        <v>812.2</v>
      </c>
      <c r="G35" s="278">
        <v>794.30000000000007</v>
      </c>
      <c r="H35" s="278">
        <v>852.9</v>
      </c>
      <c r="I35" s="278">
        <v>870.80000000000007</v>
      </c>
      <c r="J35" s="278">
        <v>882.19999999999993</v>
      </c>
      <c r="K35" s="276">
        <v>859.4</v>
      </c>
      <c r="L35" s="276">
        <v>830.1</v>
      </c>
      <c r="M35" s="276">
        <v>34.407139999999998</v>
      </c>
    </row>
    <row r="36" spans="1:13">
      <c r="A36" s="300">
        <v>27</v>
      </c>
      <c r="B36" s="276" t="s">
        <v>55</v>
      </c>
      <c r="C36" s="276">
        <v>636.29999999999995</v>
      </c>
      <c r="D36" s="278">
        <v>632.7833333333333</v>
      </c>
      <c r="E36" s="278">
        <v>625.56666666666661</v>
      </c>
      <c r="F36" s="278">
        <v>614.83333333333326</v>
      </c>
      <c r="G36" s="278">
        <v>607.61666666666656</v>
      </c>
      <c r="H36" s="278">
        <v>643.51666666666665</v>
      </c>
      <c r="I36" s="278">
        <v>650.73333333333335</v>
      </c>
      <c r="J36" s="278">
        <v>661.4666666666667</v>
      </c>
      <c r="K36" s="276">
        <v>640</v>
      </c>
      <c r="L36" s="276">
        <v>622.04999999999995</v>
      </c>
      <c r="M36" s="276">
        <v>249.2818</v>
      </c>
    </row>
    <row r="37" spans="1:13">
      <c r="A37" s="300">
        <v>28</v>
      </c>
      <c r="B37" s="276" t="s">
        <v>56</v>
      </c>
      <c r="C37" s="276">
        <v>3037.9</v>
      </c>
      <c r="D37" s="278">
        <v>3032.5333333333333</v>
      </c>
      <c r="E37" s="278">
        <v>3009.2666666666664</v>
      </c>
      <c r="F37" s="278">
        <v>2980.6333333333332</v>
      </c>
      <c r="G37" s="278">
        <v>2957.3666666666663</v>
      </c>
      <c r="H37" s="278">
        <v>3061.1666666666665</v>
      </c>
      <c r="I37" s="278">
        <v>3084.4333333333338</v>
      </c>
      <c r="J37" s="278">
        <v>3113.0666666666666</v>
      </c>
      <c r="K37" s="276">
        <v>3055.8</v>
      </c>
      <c r="L37" s="276">
        <v>3003.9</v>
      </c>
      <c r="M37" s="276">
        <v>4.5529299999999999</v>
      </c>
    </row>
    <row r="38" spans="1:13">
      <c r="A38" s="300">
        <v>29</v>
      </c>
      <c r="B38" s="276" t="s">
        <v>58</v>
      </c>
      <c r="C38" s="276">
        <v>7789.95</v>
      </c>
      <c r="D38" s="278">
        <v>7651.7833333333328</v>
      </c>
      <c r="E38" s="278">
        <v>7458.5666666666657</v>
      </c>
      <c r="F38" s="278">
        <v>7127.1833333333325</v>
      </c>
      <c r="G38" s="278">
        <v>6933.9666666666653</v>
      </c>
      <c r="H38" s="278">
        <v>7983.1666666666661</v>
      </c>
      <c r="I38" s="278">
        <v>8176.3833333333332</v>
      </c>
      <c r="J38" s="278">
        <v>8507.7666666666664</v>
      </c>
      <c r="K38" s="276">
        <v>7845</v>
      </c>
      <c r="L38" s="276">
        <v>7320.4</v>
      </c>
      <c r="M38" s="276">
        <v>14.75637</v>
      </c>
    </row>
    <row r="39" spans="1:13">
      <c r="A39" s="300">
        <v>30</v>
      </c>
      <c r="B39" s="276" t="s">
        <v>232</v>
      </c>
      <c r="C39" s="276">
        <v>2750.95</v>
      </c>
      <c r="D39" s="278">
        <v>2735.3833333333332</v>
      </c>
      <c r="E39" s="278">
        <v>2705.7666666666664</v>
      </c>
      <c r="F39" s="278">
        <v>2660.583333333333</v>
      </c>
      <c r="G39" s="278">
        <v>2630.9666666666662</v>
      </c>
      <c r="H39" s="278">
        <v>2780.5666666666666</v>
      </c>
      <c r="I39" s="278">
        <v>2810.1833333333334</v>
      </c>
      <c r="J39" s="278">
        <v>2855.3666666666668</v>
      </c>
      <c r="K39" s="276">
        <v>2765</v>
      </c>
      <c r="L39" s="276">
        <v>2690.2</v>
      </c>
      <c r="M39" s="276">
        <v>1.0995900000000001</v>
      </c>
    </row>
    <row r="40" spans="1:13">
      <c r="A40" s="300">
        <v>31</v>
      </c>
      <c r="B40" s="276" t="s">
        <v>59</v>
      </c>
      <c r="C40" s="276">
        <v>4653.75</v>
      </c>
      <c r="D40" s="278">
        <v>4598.583333333333</v>
      </c>
      <c r="E40" s="278">
        <v>4519.1666666666661</v>
      </c>
      <c r="F40" s="278">
        <v>4384.583333333333</v>
      </c>
      <c r="G40" s="278">
        <v>4305.1666666666661</v>
      </c>
      <c r="H40" s="278">
        <v>4733.1666666666661</v>
      </c>
      <c r="I40" s="278">
        <v>4812.5833333333321</v>
      </c>
      <c r="J40" s="278">
        <v>4947.1666666666661</v>
      </c>
      <c r="K40" s="276">
        <v>4678</v>
      </c>
      <c r="L40" s="276">
        <v>4464</v>
      </c>
      <c r="M40" s="276">
        <v>75.130189999999999</v>
      </c>
    </row>
    <row r="41" spans="1:13">
      <c r="A41" s="300">
        <v>32</v>
      </c>
      <c r="B41" s="276" t="s">
        <v>60</v>
      </c>
      <c r="C41" s="276">
        <v>1643.8</v>
      </c>
      <c r="D41" s="278">
        <v>1640.6166666666668</v>
      </c>
      <c r="E41" s="278">
        <v>1616.2833333333335</v>
      </c>
      <c r="F41" s="278">
        <v>1588.7666666666667</v>
      </c>
      <c r="G41" s="278">
        <v>1564.4333333333334</v>
      </c>
      <c r="H41" s="278">
        <v>1668.1333333333337</v>
      </c>
      <c r="I41" s="278">
        <v>1692.4666666666667</v>
      </c>
      <c r="J41" s="278">
        <v>1719.9833333333338</v>
      </c>
      <c r="K41" s="276">
        <v>1664.95</v>
      </c>
      <c r="L41" s="276">
        <v>1613.1</v>
      </c>
      <c r="M41" s="276">
        <v>17.078130000000002</v>
      </c>
    </row>
    <row r="42" spans="1:13">
      <c r="A42" s="300">
        <v>33</v>
      </c>
      <c r="B42" s="276" t="s">
        <v>233</v>
      </c>
      <c r="C42" s="276">
        <v>361.45</v>
      </c>
      <c r="D42" s="278">
        <v>357.75</v>
      </c>
      <c r="E42" s="278">
        <v>352</v>
      </c>
      <c r="F42" s="278">
        <v>342.55</v>
      </c>
      <c r="G42" s="278">
        <v>336.8</v>
      </c>
      <c r="H42" s="278">
        <v>367.2</v>
      </c>
      <c r="I42" s="278">
        <v>372.95</v>
      </c>
      <c r="J42" s="278">
        <v>382.4</v>
      </c>
      <c r="K42" s="276">
        <v>363.5</v>
      </c>
      <c r="L42" s="276">
        <v>348.3</v>
      </c>
      <c r="M42" s="276">
        <v>154.82082</v>
      </c>
    </row>
    <row r="43" spans="1:13">
      <c r="A43" s="300">
        <v>34</v>
      </c>
      <c r="B43" s="276" t="s">
        <v>61</v>
      </c>
      <c r="C43" s="276">
        <v>49.6</v>
      </c>
      <c r="D43" s="278">
        <v>48.833333333333336</v>
      </c>
      <c r="E43" s="278">
        <v>47.766666666666673</v>
      </c>
      <c r="F43" s="278">
        <v>45.933333333333337</v>
      </c>
      <c r="G43" s="278">
        <v>44.866666666666674</v>
      </c>
      <c r="H43" s="278">
        <v>50.666666666666671</v>
      </c>
      <c r="I43" s="278">
        <v>51.733333333333334</v>
      </c>
      <c r="J43" s="278">
        <v>53.56666666666667</v>
      </c>
      <c r="K43" s="276">
        <v>49.9</v>
      </c>
      <c r="L43" s="276">
        <v>47</v>
      </c>
      <c r="M43" s="276">
        <v>529.46623999999997</v>
      </c>
    </row>
    <row r="44" spans="1:13">
      <c r="A44" s="300">
        <v>35</v>
      </c>
      <c r="B44" s="276" t="s">
        <v>62</v>
      </c>
      <c r="C44" s="276">
        <v>41.85</v>
      </c>
      <c r="D44" s="278">
        <v>41.566666666666663</v>
      </c>
      <c r="E44" s="278">
        <v>40.883333333333326</v>
      </c>
      <c r="F44" s="278">
        <v>39.916666666666664</v>
      </c>
      <c r="G44" s="278">
        <v>39.233333333333327</v>
      </c>
      <c r="H44" s="278">
        <v>42.533333333333324</v>
      </c>
      <c r="I44" s="278">
        <v>43.216666666666661</v>
      </c>
      <c r="J44" s="278">
        <v>44.183333333333323</v>
      </c>
      <c r="K44" s="276">
        <v>42.25</v>
      </c>
      <c r="L44" s="276">
        <v>40.6</v>
      </c>
      <c r="M44" s="276">
        <v>38.508159999999997</v>
      </c>
    </row>
    <row r="45" spans="1:13">
      <c r="A45" s="300">
        <v>36</v>
      </c>
      <c r="B45" s="276" t="s">
        <v>63</v>
      </c>
      <c r="C45" s="276">
        <v>1430.7</v>
      </c>
      <c r="D45" s="278">
        <v>1417.95</v>
      </c>
      <c r="E45" s="278">
        <v>1388.65</v>
      </c>
      <c r="F45" s="278">
        <v>1346.6000000000001</v>
      </c>
      <c r="G45" s="278">
        <v>1317.3000000000002</v>
      </c>
      <c r="H45" s="278">
        <v>1460</v>
      </c>
      <c r="I45" s="278">
        <v>1489.2999999999997</v>
      </c>
      <c r="J45" s="278">
        <v>1531.35</v>
      </c>
      <c r="K45" s="276">
        <v>1447.25</v>
      </c>
      <c r="L45" s="276">
        <v>1375.9</v>
      </c>
      <c r="M45" s="276">
        <v>14.48671</v>
      </c>
    </row>
    <row r="46" spans="1:13">
      <c r="A46" s="300">
        <v>37</v>
      </c>
      <c r="B46" s="276" t="s">
        <v>234</v>
      </c>
      <c r="C46" s="276">
        <v>1303.2</v>
      </c>
      <c r="D46" s="278">
        <v>1306.3</v>
      </c>
      <c r="E46" s="278">
        <v>1282</v>
      </c>
      <c r="F46" s="278">
        <v>1260.8</v>
      </c>
      <c r="G46" s="278">
        <v>1236.5</v>
      </c>
      <c r="H46" s="278">
        <v>1327.5</v>
      </c>
      <c r="I46" s="278">
        <v>1351.7999999999997</v>
      </c>
      <c r="J46" s="278">
        <v>1373</v>
      </c>
      <c r="K46" s="276">
        <v>1330.6</v>
      </c>
      <c r="L46" s="276">
        <v>1285.0999999999999</v>
      </c>
      <c r="M46" s="276">
        <v>1.4916799999999999</v>
      </c>
    </row>
    <row r="47" spans="1:13">
      <c r="A47" s="300">
        <v>38</v>
      </c>
      <c r="B47" s="276" t="s">
        <v>65</v>
      </c>
      <c r="C47" s="276">
        <v>96.55</v>
      </c>
      <c r="D47" s="278">
        <v>96.850000000000009</v>
      </c>
      <c r="E47" s="278">
        <v>95.40000000000002</v>
      </c>
      <c r="F47" s="278">
        <v>94.250000000000014</v>
      </c>
      <c r="G47" s="278">
        <v>92.800000000000026</v>
      </c>
      <c r="H47" s="278">
        <v>98.000000000000014</v>
      </c>
      <c r="I47" s="278">
        <v>99.45</v>
      </c>
      <c r="J47" s="278">
        <v>100.60000000000001</v>
      </c>
      <c r="K47" s="276">
        <v>98.3</v>
      </c>
      <c r="L47" s="276">
        <v>95.7</v>
      </c>
      <c r="M47" s="276">
        <v>105.36268</v>
      </c>
    </row>
    <row r="48" spans="1:13">
      <c r="A48" s="300">
        <v>39</v>
      </c>
      <c r="B48" s="276" t="s">
        <v>66</v>
      </c>
      <c r="C48" s="276">
        <v>651.85</v>
      </c>
      <c r="D48" s="278">
        <v>647.44999999999993</v>
      </c>
      <c r="E48" s="278">
        <v>641.99999999999989</v>
      </c>
      <c r="F48" s="278">
        <v>632.15</v>
      </c>
      <c r="G48" s="278">
        <v>626.69999999999993</v>
      </c>
      <c r="H48" s="278">
        <v>657.29999999999984</v>
      </c>
      <c r="I48" s="278">
        <v>662.74999999999989</v>
      </c>
      <c r="J48" s="278">
        <v>672.5999999999998</v>
      </c>
      <c r="K48" s="276">
        <v>652.9</v>
      </c>
      <c r="L48" s="276">
        <v>637.6</v>
      </c>
      <c r="M48" s="276">
        <v>10.570650000000001</v>
      </c>
    </row>
    <row r="49" spans="1:13">
      <c r="A49" s="300">
        <v>40</v>
      </c>
      <c r="B49" s="276" t="s">
        <v>67</v>
      </c>
      <c r="C49" s="276">
        <v>499.9</v>
      </c>
      <c r="D49" s="278">
        <v>499.2</v>
      </c>
      <c r="E49" s="278">
        <v>490.9</v>
      </c>
      <c r="F49" s="278">
        <v>481.9</v>
      </c>
      <c r="G49" s="278">
        <v>473.59999999999997</v>
      </c>
      <c r="H49" s="278">
        <v>508.2</v>
      </c>
      <c r="I49" s="278">
        <v>516.5</v>
      </c>
      <c r="J49" s="278">
        <v>525.5</v>
      </c>
      <c r="K49" s="276">
        <v>507.5</v>
      </c>
      <c r="L49" s="276">
        <v>490.2</v>
      </c>
      <c r="M49" s="276">
        <v>23.925059999999998</v>
      </c>
    </row>
    <row r="50" spans="1:13">
      <c r="A50" s="300">
        <v>41</v>
      </c>
      <c r="B50" s="276" t="s">
        <v>69</v>
      </c>
      <c r="C50" s="276">
        <v>478.4</v>
      </c>
      <c r="D50" s="278">
        <v>478.16666666666669</v>
      </c>
      <c r="E50" s="278">
        <v>471.33333333333337</v>
      </c>
      <c r="F50" s="278">
        <v>464.26666666666671</v>
      </c>
      <c r="G50" s="278">
        <v>457.43333333333339</v>
      </c>
      <c r="H50" s="278">
        <v>485.23333333333335</v>
      </c>
      <c r="I50" s="278">
        <v>492.06666666666672</v>
      </c>
      <c r="J50" s="278">
        <v>499.13333333333333</v>
      </c>
      <c r="K50" s="276">
        <v>485</v>
      </c>
      <c r="L50" s="276">
        <v>471.1</v>
      </c>
      <c r="M50" s="276">
        <v>103.11</v>
      </c>
    </row>
    <row r="51" spans="1:13">
      <c r="A51" s="300">
        <v>42</v>
      </c>
      <c r="B51" s="276" t="s">
        <v>70</v>
      </c>
      <c r="C51" s="276">
        <v>28.45</v>
      </c>
      <c r="D51" s="278">
        <v>28.399999999999995</v>
      </c>
      <c r="E51" s="278">
        <v>28.199999999999989</v>
      </c>
      <c r="F51" s="278">
        <v>27.949999999999992</v>
      </c>
      <c r="G51" s="278">
        <v>27.749999999999986</v>
      </c>
      <c r="H51" s="278">
        <v>28.649999999999991</v>
      </c>
      <c r="I51" s="278">
        <v>28.85</v>
      </c>
      <c r="J51" s="278">
        <v>29.099999999999994</v>
      </c>
      <c r="K51" s="276">
        <v>28.6</v>
      </c>
      <c r="L51" s="276">
        <v>28.15</v>
      </c>
      <c r="M51" s="276">
        <v>209.46154999999999</v>
      </c>
    </row>
    <row r="52" spans="1:13">
      <c r="A52" s="300">
        <v>43</v>
      </c>
      <c r="B52" s="276" t="s">
        <v>71</v>
      </c>
      <c r="C52" s="276">
        <v>423</v>
      </c>
      <c r="D52" s="278">
        <v>424.16666666666669</v>
      </c>
      <c r="E52" s="278">
        <v>418.53333333333336</v>
      </c>
      <c r="F52" s="278">
        <v>414.06666666666666</v>
      </c>
      <c r="G52" s="278">
        <v>408.43333333333334</v>
      </c>
      <c r="H52" s="278">
        <v>428.63333333333338</v>
      </c>
      <c r="I52" s="278">
        <v>434.26666666666671</v>
      </c>
      <c r="J52" s="278">
        <v>438.73333333333341</v>
      </c>
      <c r="K52" s="276">
        <v>429.8</v>
      </c>
      <c r="L52" s="276">
        <v>419.7</v>
      </c>
      <c r="M52" s="276">
        <v>30.57647</v>
      </c>
    </row>
    <row r="53" spans="1:13">
      <c r="A53" s="300">
        <v>44</v>
      </c>
      <c r="B53" s="276" t="s">
        <v>72</v>
      </c>
      <c r="C53" s="276">
        <v>11501.75</v>
      </c>
      <c r="D53" s="278">
        <v>11485.583333333334</v>
      </c>
      <c r="E53" s="278">
        <v>11281.216666666667</v>
      </c>
      <c r="F53" s="278">
        <v>11060.683333333332</v>
      </c>
      <c r="G53" s="278">
        <v>10856.316666666666</v>
      </c>
      <c r="H53" s="278">
        <v>11706.116666666669</v>
      </c>
      <c r="I53" s="278">
        <v>11910.483333333334</v>
      </c>
      <c r="J53" s="278">
        <v>12131.01666666667</v>
      </c>
      <c r="K53" s="276">
        <v>11689.95</v>
      </c>
      <c r="L53" s="276">
        <v>11265.05</v>
      </c>
      <c r="M53" s="276">
        <v>1.3411299999999999</v>
      </c>
    </row>
    <row r="54" spans="1:13">
      <c r="A54" s="300">
        <v>45</v>
      </c>
      <c r="B54" s="276" t="s">
        <v>74</v>
      </c>
      <c r="C54" s="276">
        <v>383.05</v>
      </c>
      <c r="D54" s="278">
        <v>384.95</v>
      </c>
      <c r="E54" s="278">
        <v>375.45</v>
      </c>
      <c r="F54" s="278">
        <v>367.85</v>
      </c>
      <c r="G54" s="278">
        <v>358.35</v>
      </c>
      <c r="H54" s="278">
        <v>392.54999999999995</v>
      </c>
      <c r="I54" s="278">
        <v>402.04999999999995</v>
      </c>
      <c r="J54" s="278">
        <v>409.64999999999992</v>
      </c>
      <c r="K54" s="276">
        <v>394.45</v>
      </c>
      <c r="L54" s="276">
        <v>377.35</v>
      </c>
      <c r="M54" s="276">
        <v>210.87465</v>
      </c>
    </row>
    <row r="55" spans="1:13">
      <c r="A55" s="300">
        <v>46</v>
      </c>
      <c r="B55" s="276" t="s">
        <v>75</v>
      </c>
      <c r="C55" s="276">
        <v>3500.35</v>
      </c>
      <c r="D55" s="278">
        <v>3489.1</v>
      </c>
      <c r="E55" s="278">
        <v>3456.25</v>
      </c>
      <c r="F55" s="278">
        <v>3412.15</v>
      </c>
      <c r="G55" s="278">
        <v>3379.3</v>
      </c>
      <c r="H55" s="278">
        <v>3533.2</v>
      </c>
      <c r="I55" s="278">
        <v>3566.0499999999993</v>
      </c>
      <c r="J55" s="278">
        <v>3610.1499999999996</v>
      </c>
      <c r="K55" s="276">
        <v>3521.95</v>
      </c>
      <c r="L55" s="276">
        <v>3445</v>
      </c>
      <c r="M55" s="276">
        <v>9.1438900000000007</v>
      </c>
    </row>
    <row r="56" spans="1:13">
      <c r="A56" s="300">
        <v>47</v>
      </c>
      <c r="B56" s="276" t="s">
        <v>76</v>
      </c>
      <c r="C56" s="276">
        <v>428.9</v>
      </c>
      <c r="D56" s="278">
        <v>430.11666666666662</v>
      </c>
      <c r="E56" s="278">
        <v>424.43333333333322</v>
      </c>
      <c r="F56" s="278">
        <v>419.96666666666658</v>
      </c>
      <c r="G56" s="278">
        <v>414.28333333333319</v>
      </c>
      <c r="H56" s="278">
        <v>434.58333333333326</v>
      </c>
      <c r="I56" s="278">
        <v>440.26666666666665</v>
      </c>
      <c r="J56" s="278">
        <v>444.73333333333329</v>
      </c>
      <c r="K56" s="276">
        <v>435.8</v>
      </c>
      <c r="L56" s="276">
        <v>425.65</v>
      </c>
      <c r="M56" s="276">
        <v>33.413260000000001</v>
      </c>
    </row>
    <row r="57" spans="1:13">
      <c r="A57" s="300">
        <v>48</v>
      </c>
      <c r="B57" s="276" t="s">
        <v>77</v>
      </c>
      <c r="C57" s="276">
        <v>94.35</v>
      </c>
      <c r="D57" s="278">
        <v>93.733333333333348</v>
      </c>
      <c r="E57" s="278">
        <v>92.766666666666694</v>
      </c>
      <c r="F57" s="278">
        <v>91.183333333333351</v>
      </c>
      <c r="G57" s="278">
        <v>90.216666666666697</v>
      </c>
      <c r="H57" s="278">
        <v>95.316666666666691</v>
      </c>
      <c r="I57" s="278">
        <v>96.283333333333331</v>
      </c>
      <c r="J57" s="278">
        <v>97.866666666666688</v>
      </c>
      <c r="K57" s="276">
        <v>94.7</v>
      </c>
      <c r="L57" s="276">
        <v>92.15</v>
      </c>
      <c r="M57" s="276">
        <v>77.698480000000004</v>
      </c>
    </row>
    <row r="58" spans="1:13">
      <c r="A58" s="300">
        <v>49</v>
      </c>
      <c r="B58" s="276" t="s">
        <v>78</v>
      </c>
      <c r="C58" s="276">
        <v>117.05</v>
      </c>
      <c r="D58" s="278">
        <v>116.85000000000001</v>
      </c>
      <c r="E58" s="278">
        <v>116.20000000000002</v>
      </c>
      <c r="F58" s="278">
        <v>115.35000000000001</v>
      </c>
      <c r="G58" s="278">
        <v>114.70000000000002</v>
      </c>
      <c r="H58" s="278">
        <v>117.70000000000002</v>
      </c>
      <c r="I58" s="278">
        <v>118.35000000000002</v>
      </c>
      <c r="J58" s="278">
        <v>119.20000000000002</v>
      </c>
      <c r="K58" s="276">
        <v>117.5</v>
      </c>
      <c r="L58" s="276">
        <v>116</v>
      </c>
      <c r="M58" s="276">
        <v>22.186789999999998</v>
      </c>
    </row>
    <row r="59" spans="1:13">
      <c r="A59" s="300">
        <v>50</v>
      </c>
      <c r="B59" s="276" t="s">
        <v>81</v>
      </c>
      <c r="C59" s="276">
        <v>582.04999999999995</v>
      </c>
      <c r="D59" s="278">
        <v>583</v>
      </c>
      <c r="E59" s="278">
        <v>579.04999999999995</v>
      </c>
      <c r="F59" s="278">
        <v>576.04999999999995</v>
      </c>
      <c r="G59" s="278">
        <v>572.09999999999991</v>
      </c>
      <c r="H59" s="278">
        <v>586</v>
      </c>
      <c r="I59" s="278">
        <v>589.95000000000005</v>
      </c>
      <c r="J59" s="278">
        <v>592.95000000000005</v>
      </c>
      <c r="K59" s="276">
        <v>586.95000000000005</v>
      </c>
      <c r="L59" s="276">
        <v>580</v>
      </c>
      <c r="M59" s="276">
        <v>7.1770699999999996</v>
      </c>
    </row>
    <row r="60" spans="1:13">
      <c r="A60" s="300">
        <v>51</v>
      </c>
      <c r="B60" s="276" t="s">
        <v>82</v>
      </c>
      <c r="C60" s="276">
        <v>334.7</v>
      </c>
      <c r="D60" s="278">
        <v>330.66666666666669</v>
      </c>
      <c r="E60" s="278">
        <v>321.33333333333337</v>
      </c>
      <c r="F60" s="278">
        <v>307.9666666666667</v>
      </c>
      <c r="G60" s="278">
        <v>298.63333333333338</v>
      </c>
      <c r="H60" s="278">
        <v>344.03333333333336</v>
      </c>
      <c r="I60" s="278">
        <v>353.36666666666673</v>
      </c>
      <c r="J60" s="278">
        <v>366.73333333333335</v>
      </c>
      <c r="K60" s="276">
        <v>340</v>
      </c>
      <c r="L60" s="276">
        <v>317.3</v>
      </c>
      <c r="M60" s="276">
        <v>91.210560000000001</v>
      </c>
    </row>
    <row r="61" spans="1:13">
      <c r="A61" s="300">
        <v>52</v>
      </c>
      <c r="B61" s="276" t="s">
        <v>83</v>
      </c>
      <c r="C61" s="276">
        <v>742.95</v>
      </c>
      <c r="D61" s="278">
        <v>742.81666666666661</v>
      </c>
      <c r="E61" s="278">
        <v>733.63333333333321</v>
      </c>
      <c r="F61" s="278">
        <v>724.31666666666661</v>
      </c>
      <c r="G61" s="278">
        <v>715.13333333333321</v>
      </c>
      <c r="H61" s="278">
        <v>752.13333333333321</v>
      </c>
      <c r="I61" s="278">
        <v>761.31666666666661</v>
      </c>
      <c r="J61" s="278">
        <v>770.63333333333321</v>
      </c>
      <c r="K61" s="276">
        <v>752</v>
      </c>
      <c r="L61" s="276">
        <v>733.5</v>
      </c>
      <c r="M61" s="276">
        <v>71.908280000000005</v>
      </c>
    </row>
    <row r="62" spans="1:13">
      <c r="A62" s="300">
        <v>53</v>
      </c>
      <c r="B62" s="276" t="s">
        <v>84</v>
      </c>
      <c r="C62" s="276">
        <v>128.25</v>
      </c>
      <c r="D62" s="278">
        <v>127.65000000000002</v>
      </c>
      <c r="E62" s="278">
        <v>126.45000000000005</v>
      </c>
      <c r="F62" s="278">
        <v>124.65000000000002</v>
      </c>
      <c r="G62" s="278">
        <v>123.45000000000005</v>
      </c>
      <c r="H62" s="278">
        <v>129.45000000000005</v>
      </c>
      <c r="I62" s="278">
        <v>130.65</v>
      </c>
      <c r="J62" s="278">
        <v>132.45000000000005</v>
      </c>
      <c r="K62" s="276">
        <v>128.85</v>
      </c>
      <c r="L62" s="276">
        <v>125.85</v>
      </c>
      <c r="M62" s="276">
        <v>189.43803</v>
      </c>
    </row>
    <row r="63" spans="1:13">
      <c r="A63" s="300">
        <v>54</v>
      </c>
      <c r="B63" s="276" t="s">
        <v>3634</v>
      </c>
      <c r="C63" s="276">
        <v>2318.0500000000002</v>
      </c>
      <c r="D63" s="278">
        <v>2314.8833333333332</v>
      </c>
      <c r="E63" s="278">
        <v>2294.7666666666664</v>
      </c>
      <c r="F63" s="278">
        <v>2271.4833333333331</v>
      </c>
      <c r="G63" s="278">
        <v>2251.3666666666663</v>
      </c>
      <c r="H63" s="278">
        <v>2338.1666666666665</v>
      </c>
      <c r="I63" s="278">
        <v>2358.2833333333333</v>
      </c>
      <c r="J63" s="278">
        <v>2381.5666666666666</v>
      </c>
      <c r="K63" s="276">
        <v>2335</v>
      </c>
      <c r="L63" s="276">
        <v>2291.6</v>
      </c>
      <c r="M63" s="276">
        <v>2.87839</v>
      </c>
    </row>
    <row r="64" spans="1:13">
      <c r="A64" s="300">
        <v>55</v>
      </c>
      <c r="B64" s="276" t="s">
        <v>85</v>
      </c>
      <c r="C64" s="276">
        <v>1522.2</v>
      </c>
      <c r="D64" s="278">
        <v>1520.9166666666667</v>
      </c>
      <c r="E64" s="278">
        <v>1508.8833333333334</v>
      </c>
      <c r="F64" s="278">
        <v>1495.5666666666666</v>
      </c>
      <c r="G64" s="278">
        <v>1483.5333333333333</v>
      </c>
      <c r="H64" s="278">
        <v>1534.2333333333336</v>
      </c>
      <c r="I64" s="278">
        <v>1546.2666666666669</v>
      </c>
      <c r="J64" s="278">
        <v>1559.5833333333337</v>
      </c>
      <c r="K64" s="276">
        <v>1532.95</v>
      </c>
      <c r="L64" s="276">
        <v>1507.6</v>
      </c>
      <c r="M64" s="276">
        <v>6.0384399999999996</v>
      </c>
    </row>
    <row r="65" spans="1:13">
      <c r="A65" s="300">
        <v>56</v>
      </c>
      <c r="B65" s="276" t="s">
        <v>86</v>
      </c>
      <c r="C65" s="276">
        <v>408.25</v>
      </c>
      <c r="D65" s="278">
        <v>404.55</v>
      </c>
      <c r="E65" s="278">
        <v>399.70000000000005</v>
      </c>
      <c r="F65" s="278">
        <v>391.15000000000003</v>
      </c>
      <c r="G65" s="278">
        <v>386.30000000000007</v>
      </c>
      <c r="H65" s="278">
        <v>413.1</v>
      </c>
      <c r="I65" s="278">
        <v>417.95000000000005</v>
      </c>
      <c r="J65" s="278">
        <v>426.5</v>
      </c>
      <c r="K65" s="276">
        <v>409.4</v>
      </c>
      <c r="L65" s="276">
        <v>396</v>
      </c>
      <c r="M65" s="276">
        <v>18.96679</v>
      </c>
    </row>
    <row r="66" spans="1:13">
      <c r="A66" s="300">
        <v>57</v>
      </c>
      <c r="B66" s="276" t="s">
        <v>236</v>
      </c>
      <c r="C66" s="276">
        <v>771.9</v>
      </c>
      <c r="D66" s="278">
        <v>777.33333333333337</v>
      </c>
      <c r="E66" s="278">
        <v>757.76666666666677</v>
      </c>
      <c r="F66" s="278">
        <v>743.63333333333344</v>
      </c>
      <c r="G66" s="278">
        <v>724.06666666666683</v>
      </c>
      <c r="H66" s="278">
        <v>791.4666666666667</v>
      </c>
      <c r="I66" s="278">
        <v>811.0333333333333</v>
      </c>
      <c r="J66" s="278">
        <v>825.16666666666663</v>
      </c>
      <c r="K66" s="276">
        <v>796.9</v>
      </c>
      <c r="L66" s="276">
        <v>763.2</v>
      </c>
      <c r="M66" s="276">
        <v>3.7620399999999998</v>
      </c>
    </row>
    <row r="67" spans="1:13">
      <c r="A67" s="300">
        <v>58</v>
      </c>
      <c r="B67" s="276" t="s">
        <v>237</v>
      </c>
      <c r="C67" s="276">
        <v>296.2</v>
      </c>
      <c r="D67" s="278">
        <v>294.2</v>
      </c>
      <c r="E67" s="278">
        <v>290.7</v>
      </c>
      <c r="F67" s="278">
        <v>285.2</v>
      </c>
      <c r="G67" s="278">
        <v>281.7</v>
      </c>
      <c r="H67" s="278">
        <v>299.7</v>
      </c>
      <c r="I67" s="278">
        <v>303.2</v>
      </c>
      <c r="J67" s="278">
        <v>308.7</v>
      </c>
      <c r="K67" s="276">
        <v>297.7</v>
      </c>
      <c r="L67" s="276">
        <v>288.7</v>
      </c>
      <c r="M67" s="276">
        <v>17.312329999999999</v>
      </c>
    </row>
    <row r="68" spans="1:13">
      <c r="A68" s="300">
        <v>59</v>
      </c>
      <c r="B68" s="276" t="s">
        <v>235</v>
      </c>
      <c r="C68" s="276">
        <v>198.35</v>
      </c>
      <c r="D68" s="278">
        <v>194.9666666666667</v>
      </c>
      <c r="E68" s="278">
        <v>189.93333333333339</v>
      </c>
      <c r="F68" s="278">
        <v>181.51666666666671</v>
      </c>
      <c r="G68" s="278">
        <v>176.48333333333341</v>
      </c>
      <c r="H68" s="278">
        <v>203.38333333333338</v>
      </c>
      <c r="I68" s="278">
        <v>208.41666666666669</v>
      </c>
      <c r="J68" s="278">
        <v>216.83333333333337</v>
      </c>
      <c r="K68" s="276">
        <v>200</v>
      </c>
      <c r="L68" s="276">
        <v>186.55</v>
      </c>
      <c r="M68" s="276">
        <v>34.518320000000003</v>
      </c>
    </row>
    <row r="69" spans="1:13">
      <c r="A69" s="300">
        <v>60</v>
      </c>
      <c r="B69" s="276" t="s">
        <v>87</v>
      </c>
      <c r="C69" s="276">
        <v>497.15</v>
      </c>
      <c r="D69" s="278">
        <v>494.4666666666667</v>
      </c>
      <c r="E69" s="278">
        <v>487.93333333333339</v>
      </c>
      <c r="F69" s="278">
        <v>478.7166666666667</v>
      </c>
      <c r="G69" s="278">
        <v>472.18333333333339</v>
      </c>
      <c r="H69" s="278">
        <v>503.68333333333339</v>
      </c>
      <c r="I69" s="278">
        <v>510.2166666666667</v>
      </c>
      <c r="J69" s="278">
        <v>519.43333333333339</v>
      </c>
      <c r="K69" s="276">
        <v>501</v>
      </c>
      <c r="L69" s="276">
        <v>485.25</v>
      </c>
      <c r="M69" s="276">
        <v>10.35778</v>
      </c>
    </row>
    <row r="70" spans="1:13">
      <c r="A70" s="300">
        <v>61</v>
      </c>
      <c r="B70" s="276" t="s">
        <v>88</v>
      </c>
      <c r="C70" s="276">
        <v>505.4</v>
      </c>
      <c r="D70" s="278">
        <v>508</v>
      </c>
      <c r="E70" s="278">
        <v>501.85</v>
      </c>
      <c r="F70" s="278">
        <v>498.3</v>
      </c>
      <c r="G70" s="278">
        <v>492.15000000000003</v>
      </c>
      <c r="H70" s="278">
        <v>511.55</v>
      </c>
      <c r="I70" s="278">
        <v>517.70000000000005</v>
      </c>
      <c r="J70" s="278">
        <v>521.25</v>
      </c>
      <c r="K70" s="276">
        <v>514.15</v>
      </c>
      <c r="L70" s="276">
        <v>504.45</v>
      </c>
      <c r="M70" s="276">
        <v>34.922710000000002</v>
      </c>
    </row>
    <row r="71" spans="1:13">
      <c r="A71" s="300">
        <v>62</v>
      </c>
      <c r="B71" s="276" t="s">
        <v>238</v>
      </c>
      <c r="C71" s="276">
        <v>958.95</v>
      </c>
      <c r="D71" s="278">
        <v>969.91666666666663</v>
      </c>
      <c r="E71" s="278">
        <v>942.63333333333321</v>
      </c>
      <c r="F71" s="278">
        <v>926.31666666666661</v>
      </c>
      <c r="G71" s="278">
        <v>899.03333333333319</v>
      </c>
      <c r="H71" s="278">
        <v>986.23333333333323</v>
      </c>
      <c r="I71" s="278">
        <v>1013.5166666666668</v>
      </c>
      <c r="J71" s="278">
        <v>1029.8333333333333</v>
      </c>
      <c r="K71" s="276">
        <v>997.2</v>
      </c>
      <c r="L71" s="276">
        <v>953.6</v>
      </c>
      <c r="M71" s="276">
        <v>1.96871</v>
      </c>
    </row>
    <row r="72" spans="1:13">
      <c r="A72" s="300">
        <v>63</v>
      </c>
      <c r="B72" s="276" t="s">
        <v>91</v>
      </c>
      <c r="C72" s="276">
        <v>3451.8</v>
      </c>
      <c r="D72" s="278">
        <v>3441.4</v>
      </c>
      <c r="E72" s="278">
        <v>3420.8</v>
      </c>
      <c r="F72" s="278">
        <v>3389.8</v>
      </c>
      <c r="G72" s="278">
        <v>3369.2000000000003</v>
      </c>
      <c r="H72" s="278">
        <v>3472.4</v>
      </c>
      <c r="I72" s="278">
        <v>3492.9999999999995</v>
      </c>
      <c r="J72" s="278">
        <v>3524</v>
      </c>
      <c r="K72" s="276">
        <v>3462</v>
      </c>
      <c r="L72" s="276">
        <v>3410.4</v>
      </c>
      <c r="M72" s="276">
        <v>8.1710700000000003</v>
      </c>
    </row>
    <row r="73" spans="1:13">
      <c r="A73" s="300">
        <v>64</v>
      </c>
      <c r="B73" s="276" t="s">
        <v>93</v>
      </c>
      <c r="C73" s="276">
        <v>190.75</v>
      </c>
      <c r="D73" s="278">
        <v>190.51666666666665</v>
      </c>
      <c r="E73" s="278">
        <v>186.5333333333333</v>
      </c>
      <c r="F73" s="278">
        <v>182.31666666666666</v>
      </c>
      <c r="G73" s="278">
        <v>178.33333333333331</v>
      </c>
      <c r="H73" s="278">
        <v>194.73333333333329</v>
      </c>
      <c r="I73" s="278">
        <v>198.71666666666664</v>
      </c>
      <c r="J73" s="278">
        <v>202.93333333333328</v>
      </c>
      <c r="K73" s="276">
        <v>194.5</v>
      </c>
      <c r="L73" s="276">
        <v>186.3</v>
      </c>
      <c r="M73" s="276">
        <v>212.93361999999999</v>
      </c>
    </row>
    <row r="74" spans="1:13">
      <c r="A74" s="300">
        <v>65</v>
      </c>
      <c r="B74" s="276" t="s">
        <v>231</v>
      </c>
      <c r="C74" s="276">
        <v>2375.0500000000002</v>
      </c>
      <c r="D74" s="278">
        <v>2385.2999999999997</v>
      </c>
      <c r="E74" s="278">
        <v>2350.5999999999995</v>
      </c>
      <c r="F74" s="278">
        <v>2326.1499999999996</v>
      </c>
      <c r="G74" s="278">
        <v>2291.4499999999994</v>
      </c>
      <c r="H74" s="278">
        <v>2409.7499999999995</v>
      </c>
      <c r="I74" s="278">
        <v>2444.4499999999994</v>
      </c>
      <c r="J74" s="278">
        <v>2468.8999999999996</v>
      </c>
      <c r="K74" s="276">
        <v>2420</v>
      </c>
      <c r="L74" s="276">
        <v>2360.85</v>
      </c>
      <c r="M74" s="276">
        <v>6.0758200000000002</v>
      </c>
    </row>
    <row r="75" spans="1:13">
      <c r="A75" s="300">
        <v>66</v>
      </c>
      <c r="B75" s="276" t="s">
        <v>94</v>
      </c>
      <c r="C75" s="276">
        <v>4703.8</v>
      </c>
      <c r="D75" s="278">
        <v>4724.5999999999995</v>
      </c>
      <c r="E75" s="278">
        <v>4654.1999999999989</v>
      </c>
      <c r="F75" s="278">
        <v>4604.5999999999995</v>
      </c>
      <c r="G75" s="278">
        <v>4534.1999999999989</v>
      </c>
      <c r="H75" s="278">
        <v>4774.1999999999989</v>
      </c>
      <c r="I75" s="278">
        <v>4844.5999999999985</v>
      </c>
      <c r="J75" s="278">
        <v>4894.1999999999989</v>
      </c>
      <c r="K75" s="276">
        <v>4795</v>
      </c>
      <c r="L75" s="276">
        <v>4675</v>
      </c>
      <c r="M75" s="276">
        <v>13.000590000000001</v>
      </c>
    </row>
    <row r="76" spans="1:13">
      <c r="A76" s="300">
        <v>67</v>
      </c>
      <c r="B76" s="276" t="s">
        <v>239</v>
      </c>
      <c r="C76" s="276">
        <v>60.6</v>
      </c>
      <c r="D76" s="278">
        <v>59.116666666666667</v>
      </c>
      <c r="E76" s="278">
        <v>57.633333333333333</v>
      </c>
      <c r="F76" s="278">
        <v>54.666666666666664</v>
      </c>
      <c r="G76" s="278">
        <v>53.18333333333333</v>
      </c>
      <c r="H76" s="278">
        <v>62.083333333333336</v>
      </c>
      <c r="I76" s="278">
        <v>63.56666666666667</v>
      </c>
      <c r="J76" s="278">
        <v>66.533333333333331</v>
      </c>
      <c r="K76" s="276">
        <v>60.6</v>
      </c>
      <c r="L76" s="276">
        <v>56.15</v>
      </c>
      <c r="M76" s="276">
        <v>65.497</v>
      </c>
    </row>
    <row r="77" spans="1:13">
      <c r="A77" s="300">
        <v>68</v>
      </c>
      <c r="B77" s="276" t="s">
        <v>95</v>
      </c>
      <c r="C77" s="276">
        <v>2614.15</v>
      </c>
      <c r="D77" s="278">
        <v>2585.9499999999998</v>
      </c>
      <c r="E77" s="278">
        <v>2541.8999999999996</v>
      </c>
      <c r="F77" s="278">
        <v>2469.6499999999996</v>
      </c>
      <c r="G77" s="278">
        <v>2425.5999999999995</v>
      </c>
      <c r="H77" s="278">
        <v>2658.2</v>
      </c>
      <c r="I77" s="278">
        <v>2702.25</v>
      </c>
      <c r="J77" s="278">
        <v>2774.5</v>
      </c>
      <c r="K77" s="276">
        <v>2630</v>
      </c>
      <c r="L77" s="276">
        <v>2513.6999999999998</v>
      </c>
      <c r="M77" s="276">
        <v>18.80217</v>
      </c>
    </row>
    <row r="78" spans="1:13">
      <c r="A78" s="300">
        <v>69</v>
      </c>
      <c r="B78" s="276" t="s">
        <v>240</v>
      </c>
      <c r="C78" s="276">
        <v>382.1</v>
      </c>
      <c r="D78" s="278">
        <v>381.73333333333335</v>
      </c>
      <c r="E78" s="278">
        <v>378.81666666666672</v>
      </c>
      <c r="F78" s="278">
        <v>375.53333333333336</v>
      </c>
      <c r="G78" s="278">
        <v>372.61666666666673</v>
      </c>
      <c r="H78" s="278">
        <v>385.01666666666671</v>
      </c>
      <c r="I78" s="278">
        <v>387.93333333333334</v>
      </c>
      <c r="J78" s="278">
        <v>391.2166666666667</v>
      </c>
      <c r="K78" s="276">
        <v>384.65</v>
      </c>
      <c r="L78" s="276">
        <v>378.45</v>
      </c>
      <c r="M78" s="276">
        <v>1.89913</v>
      </c>
    </row>
    <row r="79" spans="1:13">
      <c r="A79" s="300">
        <v>70</v>
      </c>
      <c r="B79" s="276" t="s">
        <v>241</v>
      </c>
      <c r="C79" s="276">
        <v>1039.3</v>
      </c>
      <c r="D79" s="278">
        <v>1034.6333333333332</v>
      </c>
      <c r="E79" s="278">
        <v>1026.6666666666665</v>
      </c>
      <c r="F79" s="278">
        <v>1014.0333333333333</v>
      </c>
      <c r="G79" s="278">
        <v>1006.0666666666666</v>
      </c>
      <c r="H79" s="278">
        <v>1047.2666666666664</v>
      </c>
      <c r="I79" s="278">
        <v>1055.2333333333331</v>
      </c>
      <c r="J79" s="278">
        <v>1067.8666666666663</v>
      </c>
      <c r="K79" s="276">
        <v>1042.5999999999999</v>
      </c>
      <c r="L79" s="276">
        <v>1022</v>
      </c>
      <c r="M79" s="276">
        <v>0.80237000000000003</v>
      </c>
    </row>
    <row r="80" spans="1:13">
      <c r="A80" s="300">
        <v>71</v>
      </c>
      <c r="B80" s="276" t="s">
        <v>97</v>
      </c>
      <c r="C80" s="276">
        <v>1424.75</v>
      </c>
      <c r="D80" s="278">
        <v>1423.5666666666666</v>
      </c>
      <c r="E80" s="278">
        <v>1408.1833333333332</v>
      </c>
      <c r="F80" s="278">
        <v>1391.6166666666666</v>
      </c>
      <c r="G80" s="278">
        <v>1376.2333333333331</v>
      </c>
      <c r="H80" s="278">
        <v>1440.1333333333332</v>
      </c>
      <c r="I80" s="278">
        <v>1455.5166666666664</v>
      </c>
      <c r="J80" s="278">
        <v>1472.0833333333333</v>
      </c>
      <c r="K80" s="276">
        <v>1438.95</v>
      </c>
      <c r="L80" s="276">
        <v>1407</v>
      </c>
      <c r="M80" s="276">
        <v>11.841480000000001</v>
      </c>
    </row>
    <row r="81" spans="1:13">
      <c r="A81" s="300">
        <v>72</v>
      </c>
      <c r="B81" s="276" t="s">
        <v>98</v>
      </c>
      <c r="C81" s="276">
        <v>170.4</v>
      </c>
      <c r="D81" s="278">
        <v>170.51666666666668</v>
      </c>
      <c r="E81" s="278">
        <v>168.43333333333337</v>
      </c>
      <c r="F81" s="278">
        <v>166.4666666666667</v>
      </c>
      <c r="G81" s="278">
        <v>164.38333333333338</v>
      </c>
      <c r="H81" s="278">
        <v>172.48333333333335</v>
      </c>
      <c r="I81" s="278">
        <v>174.56666666666666</v>
      </c>
      <c r="J81" s="278">
        <v>176.53333333333333</v>
      </c>
      <c r="K81" s="276">
        <v>172.6</v>
      </c>
      <c r="L81" s="276">
        <v>168.55</v>
      </c>
      <c r="M81" s="276">
        <v>47.265070000000001</v>
      </c>
    </row>
    <row r="82" spans="1:13">
      <c r="A82" s="300">
        <v>73</v>
      </c>
      <c r="B82" s="276" t="s">
        <v>99</v>
      </c>
      <c r="C82" s="276">
        <v>61.9</v>
      </c>
      <c r="D82" s="278">
        <v>60.550000000000004</v>
      </c>
      <c r="E82" s="278">
        <v>58.600000000000009</v>
      </c>
      <c r="F82" s="278">
        <v>55.300000000000004</v>
      </c>
      <c r="G82" s="278">
        <v>53.350000000000009</v>
      </c>
      <c r="H82" s="278">
        <v>63.850000000000009</v>
      </c>
      <c r="I82" s="278">
        <v>65.800000000000011</v>
      </c>
      <c r="J82" s="278">
        <v>69.100000000000009</v>
      </c>
      <c r="K82" s="276">
        <v>62.5</v>
      </c>
      <c r="L82" s="276">
        <v>57.25</v>
      </c>
      <c r="M82" s="276">
        <v>717.99348999999995</v>
      </c>
    </row>
    <row r="83" spans="1:13">
      <c r="A83" s="300">
        <v>74</v>
      </c>
      <c r="B83" s="276" t="s">
        <v>370</v>
      </c>
      <c r="C83" s="276">
        <v>139.6</v>
      </c>
      <c r="D83" s="278">
        <v>140.73333333333332</v>
      </c>
      <c r="E83" s="278">
        <v>138.06666666666663</v>
      </c>
      <c r="F83" s="278">
        <v>136.5333333333333</v>
      </c>
      <c r="G83" s="278">
        <v>133.86666666666662</v>
      </c>
      <c r="H83" s="278">
        <v>142.26666666666665</v>
      </c>
      <c r="I83" s="278">
        <v>144.93333333333334</v>
      </c>
      <c r="J83" s="278">
        <v>146.46666666666667</v>
      </c>
      <c r="K83" s="276">
        <v>143.4</v>
      </c>
      <c r="L83" s="276">
        <v>139.19999999999999</v>
      </c>
      <c r="M83" s="276">
        <v>9.8970099999999999</v>
      </c>
    </row>
    <row r="84" spans="1:13">
      <c r="A84" s="300">
        <v>75</v>
      </c>
      <c r="B84" s="276" t="s">
        <v>244</v>
      </c>
      <c r="C84" s="276">
        <v>67.95</v>
      </c>
      <c r="D84" s="278">
        <v>68.216666666666654</v>
      </c>
      <c r="E84" s="278">
        <v>67.433333333333309</v>
      </c>
      <c r="F84" s="278">
        <v>66.916666666666657</v>
      </c>
      <c r="G84" s="278">
        <v>66.133333333333312</v>
      </c>
      <c r="H84" s="278">
        <v>68.733333333333306</v>
      </c>
      <c r="I84" s="278">
        <v>69.516666666666637</v>
      </c>
      <c r="J84" s="278">
        <v>70.033333333333303</v>
      </c>
      <c r="K84" s="276">
        <v>69</v>
      </c>
      <c r="L84" s="276">
        <v>67.7</v>
      </c>
      <c r="M84" s="276">
        <v>25.098459999999999</v>
      </c>
    </row>
    <row r="85" spans="1:13">
      <c r="A85" s="300">
        <v>76</v>
      </c>
      <c r="B85" s="276" t="s">
        <v>100</v>
      </c>
      <c r="C85" s="276">
        <v>93.95</v>
      </c>
      <c r="D85" s="278">
        <v>93.800000000000011</v>
      </c>
      <c r="E85" s="278">
        <v>92.950000000000017</v>
      </c>
      <c r="F85" s="278">
        <v>91.95</v>
      </c>
      <c r="G85" s="278">
        <v>91.100000000000009</v>
      </c>
      <c r="H85" s="278">
        <v>94.800000000000026</v>
      </c>
      <c r="I85" s="278">
        <v>95.65000000000002</v>
      </c>
      <c r="J85" s="278">
        <v>96.650000000000034</v>
      </c>
      <c r="K85" s="276">
        <v>94.65</v>
      </c>
      <c r="L85" s="276">
        <v>92.8</v>
      </c>
      <c r="M85" s="276">
        <v>102.07427</v>
      </c>
    </row>
    <row r="86" spans="1:13">
      <c r="A86" s="300">
        <v>77</v>
      </c>
      <c r="B86" s="276" t="s">
        <v>245</v>
      </c>
      <c r="C86" s="276">
        <v>125.35</v>
      </c>
      <c r="D86" s="278">
        <v>125.68333333333332</v>
      </c>
      <c r="E86" s="278">
        <v>124.26666666666665</v>
      </c>
      <c r="F86" s="278">
        <v>123.18333333333332</v>
      </c>
      <c r="G86" s="278">
        <v>121.76666666666665</v>
      </c>
      <c r="H86" s="278">
        <v>126.76666666666665</v>
      </c>
      <c r="I86" s="278">
        <v>128.18333333333331</v>
      </c>
      <c r="J86" s="278">
        <v>129.26666666666665</v>
      </c>
      <c r="K86" s="276">
        <v>127.1</v>
      </c>
      <c r="L86" s="276">
        <v>124.6</v>
      </c>
      <c r="M86" s="276">
        <v>2.49899</v>
      </c>
    </row>
    <row r="87" spans="1:13">
      <c r="A87" s="300">
        <v>78</v>
      </c>
      <c r="B87" s="276" t="s">
        <v>101</v>
      </c>
      <c r="C87" s="276">
        <v>482.8</v>
      </c>
      <c r="D87" s="278">
        <v>483.13333333333338</v>
      </c>
      <c r="E87" s="278">
        <v>478.06666666666678</v>
      </c>
      <c r="F87" s="278">
        <v>473.33333333333337</v>
      </c>
      <c r="G87" s="278">
        <v>468.26666666666677</v>
      </c>
      <c r="H87" s="278">
        <v>487.86666666666679</v>
      </c>
      <c r="I87" s="278">
        <v>492.93333333333339</v>
      </c>
      <c r="J87" s="278">
        <v>497.6666666666668</v>
      </c>
      <c r="K87" s="276">
        <v>488.2</v>
      </c>
      <c r="L87" s="276">
        <v>478.4</v>
      </c>
      <c r="M87" s="276">
        <v>17.042290000000001</v>
      </c>
    </row>
    <row r="88" spans="1:13">
      <c r="A88" s="300">
        <v>79</v>
      </c>
      <c r="B88" s="276" t="s">
        <v>103</v>
      </c>
      <c r="C88" s="276">
        <v>25.6</v>
      </c>
      <c r="D88" s="278">
        <v>25.266666666666669</v>
      </c>
      <c r="E88" s="278">
        <v>24.733333333333338</v>
      </c>
      <c r="F88" s="278">
        <v>23.866666666666667</v>
      </c>
      <c r="G88" s="278">
        <v>23.333333333333336</v>
      </c>
      <c r="H88" s="278">
        <v>26.13333333333334</v>
      </c>
      <c r="I88" s="278">
        <v>26.666666666666671</v>
      </c>
      <c r="J88" s="278">
        <v>27.533333333333342</v>
      </c>
      <c r="K88" s="276">
        <v>25.8</v>
      </c>
      <c r="L88" s="276">
        <v>24.4</v>
      </c>
      <c r="M88" s="276">
        <v>182.89014</v>
      </c>
    </row>
    <row r="89" spans="1:13">
      <c r="A89" s="300">
        <v>80</v>
      </c>
      <c r="B89" s="276" t="s">
        <v>246</v>
      </c>
      <c r="C89" s="276">
        <v>510.3</v>
      </c>
      <c r="D89" s="278">
        <v>508.7166666666667</v>
      </c>
      <c r="E89" s="278">
        <v>503.58333333333337</v>
      </c>
      <c r="F89" s="278">
        <v>496.86666666666667</v>
      </c>
      <c r="G89" s="278">
        <v>491.73333333333335</v>
      </c>
      <c r="H89" s="278">
        <v>515.43333333333339</v>
      </c>
      <c r="I89" s="278">
        <v>520.56666666666672</v>
      </c>
      <c r="J89" s="278">
        <v>527.28333333333342</v>
      </c>
      <c r="K89" s="276">
        <v>513.85</v>
      </c>
      <c r="L89" s="276">
        <v>502</v>
      </c>
      <c r="M89" s="276">
        <v>2.4390399999999999</v>
      </c>
    </row>
    <row r="90" spans="1:13">
      <c r="A90" s="300">
        <v>81</v>
      </c>
      <c r="B90" s="276" t="s">
        <v>104</v>
      </c>
      <c r="C90" s="276">
        <v>683.35</v>
      </c>
      <c r="D90" s="278">
        <v>680.5</v>
      </c>
      <c r="E90" s="278">
        <v>676.1</v>
      </c>
      <c r="F90" s="278">
        <v>668.85</v>
      </c>
      <c r="G90" s="278">
        <v>664.45</v>
      </c>
      <c r="H90" s="278">
        <v>687.75</v>
      </c>
      <c r="I90" s="278">
        <v>692.15000000000009</v>
      </c>
      <c r="J90" s="278">
        <v>699.4</v>
      </c>
      <c r="K90" s="276">
        <v>684.9</v>
      </c>
      <c r="L90" s="276">
        <v>673.25</v>
      </c>
      <c r="M90" s="276">
        <v>11.746499999999999</v>
      </c>
    </row>
    <row r="91" spans="1:13">
      <c r="A91" s="300">
        <v>82</v>
      </c>
      <c r="B91" s="276" t="s">
        <v>247</v>
      </c>
      <c r="C91" s="276">
        <v>406.95</v>
      </c>
      <c r="D91" s="278">
        <v>403.48333333333335</v>
      </c>
      <c r="E91" s="278">
        <v>398.9666666666667</v>
      </c>
      <c r="F91" s="278">
        <v>390.98333333333335</v>
      </c>
      <c r="G91" s="278">
        <v>386.4666666666667</v>
      </c>
      <c r="H91" s="278">
        <v>411.4666666666667</v>
      </c>
      <c r="I91" s="278">
        <v>415.98333333333335</v>
      </c>
      <c r="J91" s="278">
        <v>423.9666666666667</v>
      </c>
      <c r="K91" s="276">
        <v>408</v>
      </c>
      <c r="L91" s="276">
        <v>395.5</v>
      </c>
      <c r="M91" s="276">
        <v>7.4366599999999998</v>
      </c>
    </row>
    <row r="92" spans="1:13">
      <c r="A92" s="300">
        <v>83</v>
      </c>
      <c r="B92" s="276" t="s">
        <v>248</v>
      </c>
      <c r="C92" s="276">
        <v>1064.45</v>
      </c>
      <c r="D92" s="278">
        <v>1055.5166666666667</v>
      </c>
      <c r="E92" s="278">
        <v>1038.0333333333333</v>
      </c>
      <c r="F92" s="278">
        <v>1011.6166666666666</v>
      </c>
      <c r="G92" s="278">
        <v>994.13333333333321</v>
      </c>
      <c r="H92" s="278">
        <v>1081.9333333333334</v>
      </c>
      <c r="I92" s="278">
        <v>1099.4166666666665</v>
      </c>
      <c r="J92" s="278">
        <v>1125.8333333333335</v>
      </c>
      <c r="K92" s="276">
        <v>1073</v>
      </c>
      <c r="L92" s="276">
        <v>1029.0999999999999</v>
      </c>
      <c r="M92" s="276">
        <v>14.31302</v>
      </c>
    </row>
    <row r="93" spans="1:13">
      <c r="A93" s="300">
        <v>84</v>
      </c>
      <c r="B93" s="276" t="s">
        <v>105</v>
      </c>
      <c r="C93" s="276">
        <v>848.95</v>
      </c>
      <c r="D93" s="278">
        <v>846.30000000000007</v>
      </c>
      <c r="E93" s="278">
        <v>840.90000000000009</v>
      </c>
      <c r="F93" s="278">
        <v>832.85</v>
      </c>
      <c r="G93" s="278">
        <v>827.45</v>
      </c>
      <c r="H93" s="278">
        <v>854.35000000000014</v>
      </c>
      <c r="I93" s="278">
        <v>859.75</v>
      </c>
      <c r="J93" s="278">
        <v>867.80000000000018</v>
      </c>
      <c r="K93" s="276">
        <v>851.7</v>
      </c>
      <c r="L93" s="276">
        <v>838.25</v>
      </c>
      <c r="M93" s="276">
        <v>17.201689999999999</v>
      </c>
    </row>
    <row r="94" spans="1:13">
      <c r="A94" s="300">
        <v>85</v>
      </c>
      <c r="B94" s="276" t="s">
        <v>250</v>
      </c>
      <c r="C94" s="276">
        <v>191.45</v>
      </c>
      <c r="D94" s="278">
        <v>191.31666666666669</v>
      </c>
      <c r="E94" s="278">
        <v>190.13333333333338</v>
      </c>
      <c r="F94" s="278">
        <v>188.81666666666669</v>
      </c>
      <c r="G94" s="278">
        <v>187.63333333333338</v>
      </c>
      <c r="H94" s="278">
        <v>192.63333333333338</v>
      </c>
      <c r="I94" s="278">
        <v>193.81666666666672</v>
      </c>
      <c r="J94" s="278">
        <v>195.13333333333338</v>
      </c>
      <c r="K94" s="276">
        <v>192.5</v>
      </c>
      <c r="L94" s="276">
        <v>190</v>
      </c>
      <c r="M94" s="276">
        <v>3.8858199999999998</v>
      </c>
    </row>
    <row r="95" spans="1:13">
      <c r="A95" s="300">
        <v>86</v>
      </c>
      <c r="B95" s="276" t="s">
        <v>386</v>
      </c>
      <c r="C95" s="276">
        <v>324.75</v>
      </c>
      <c r="D95" s="278">
        <v>321.68333333333334</v>
      </c>
      <c r="E95" s="278">
        <v>315.56666666666666</v>
      </c>
      <c r="F95" s="278">
        <v>306.38333333333333</v>
      </c>
      <c r="G95" s="278">
        <v>300.26666666666665</v>
      </c>
      <c r="H95" s="278">
        <v>330.86666666666667</v>
      </c>
      <c r="I95" s="278">
        <v>336.98333333333335</v>
      </c>
      <c r="J95" s="278">
        <v>346.16666666666669</v>
      </c>
      <c r="K95" s="276">
        <v>327.8</v>
      </c>
      <c r="L95" s="276">
        <v>312.5</v>
      </c>
      <c r="M95" s="276">
        <v>22.609459999999999</v>
      </c>
    </row>
    <row r="96" spans="1:13">
      <c r="A96" s="300">
        <v>87</v>
      </c>
      <c r="B96" s="276" t="s">
        <v>106</v>
      </c>
      <c r="C96" s="276">
        <v>838.1</v>
      </c>
      <c r="D96" s="278">
        <v>837.75</v>
      </c>
      <c r="E96" s="278">
        <v>832.35</v>
      </c>
      <c r="F96" s="278">
        <v>826.6</v>
      </c>
      <c r="G96" s="278">
        <v>821.2</v>
      </c>
      <c r="H96" s="278">
        <v>843.5</v>
      </c>
      <c r="I96" s="278">
        <v>848.90000000000009</v>
      </c>
      <c r="J96" s="278">
        <v>854.65</v>
      </c>
      <c r="K96" s="276">
        <v>843.15</v>
      </c>
      <c r="L96" s="276">
        <v>832</v>
      </c>
      <c r="M96" s="276">
        <v>15.178179999999999</v>
      </c>
    </row>
    <row r="97" spans="1:13">
      <c r="A97" s="300">
        <v>88</v>
      </c>
      <c r="B97" s="276" t="s">
        <v>108</v>
      </c>
      <c r="C97" s="276">
        <v>814.3</v>
      </c>
      <c r="D97" s="278">
        <v>811.48333333333323</v>
      </c>
      <c r="E97" s="278">
        <v>803.06666666666649</v>
      </c>
      <c r="F97" s="278">
        <v>791.83333333333326</v>
      </c>
      <c r="G97" s="278">
        <v>783.41666666666652</v>
      </c>
      <c r="H97" s="278">
        <v>822.71666666666647</v>
      </c>
      <c r="I97" s="278">
        <v>831.13333333333321</v>
      </c>
      <c r="J97" s="278">
        <v>842.36666666666645</v>
      </c>
      <c r="K97" s="276">
        <v>819.9</v>
      </c>
      <c r="L97" s="276">
        <v>800.25</v>
      </c>
      <c r="M97" s="276">
        <v>58.162210000000002</v>
      </c>
    </row>
    <row r="98" spans="1:13">
      <c r="A98" s="300">
        <v>89</v>
      </c>
      <c r="B98" s="276" t="s">
        <v>109</v>
      </c>
      <c r="C98" s="276">
        <v>2364.9</v>
      </c>
      <c r="D98" s="278">
        <v>2351.5333333333333</v>
      </c>
      <c r="E98" s="278">
        <v>2333.6666666666665</v>
      </c>
      <c r="F98" s="278">
        <v>2302.4333333333334</v>
      </c>
      <c r="G98" s="278">
        <v>2284.5666666666666</v>
      </c>
      <c r="H98" s="278">
        <v>2382.7666666666664</v>
      </c>
      <c r="I98" s="278">
        <v>2400.6333333333332</v>
      </c>
      <c r="J98" s="278">
        <v>2431.8666666666663</v>
      </c>
      <c r="K98" s="276">
        <v>2369.4</v>
      </c>
      <c r="L98" s="276">
        <v>2320.3000000000002</v>
      </c>
      <c r="M98" s="276">
        <v>43.444870000000002</v>
      </c>
    </row>
    <row r="99" spans="1:13">
      <c r="A99" s="300">
        <v>90</v>
      </c>
      <c r="B99" s="276" t="s">
        <v>252</v>
      </c>
      <c r="C99" s="276">
        <v>2469.1999999999998</v>
      </c>
      <c r="D99" s="278">
        <v>2476.7333333333331</v>
      </c>
      <c r="E99" s="278">
        <v>2453.4666666666662</v>
      </c>
      <c r="F99" s="278">
        <v>2437.7333333333331</v>
      </c>
      <c r="G99" s="278">
        <v>2414.4666666666662</v>
      </c>
      <c r="H99" s="278">
        <v>2492.4666666666662</v>
      </c>
      <c r="I99" s="278">
        <v>2515.7333333333336</v>
      </c>
      <c r="J99" s="278">
        <v>2531.4666666666662</v>
      </c>
      <c r="K99" s="276">
        <v>2500</v>
      </c>
      <c r="L99" s="276">
        <v>2461</v>
      </c>
      <c r="M99" s="276">
        <v>2.4776899999999999</v>
      </c>
    </row>
    <row r="100" spans="1:13">
      <c r="A100" s="300">
        <v>91</v>
      </c>
      <c r="B100" s="276" t="s">
        <v>110</v>
      </c>
      <c r="C100" s="276">
        <v>1408.7</v>
      </c>
      <c r="D100" s="278">
        <v>1408.9166666666667</v>
      </c>
      <c r="E100" s="278">
        <v>1398.8333333333335</v>
      </c>
      <c r="F100" s="278">
        <v>1388.9666666666667</v>
      </c>
      <c r="G100" s="278">
        <v>1378.8833333333334</v>
      </c>
      <c r="H100" s="278">
        <v>1418.7833333333335</v>
      </c>
      <c r="I100" s="278">
        <v>1428.866666666667</v>
      </c>
      <c r="J100" s="278">
        <v>1438.7333333333336</v>
      </c>
      <c r="K100" s="276">
        <v>1419</v>
      </c>
      <c r="L100" s="276">
        <v>1399.05</v>
      </c>
      <c r="M100" s="276">
        <v>94.313879999999997</v>
      </c>
    </row>
    <row r="101" spans="1:13">
      <c r="A101" s="300">
        <v>92</v>
      </c>
      <c r="B101" s="276" t="s">
        <v>253</v>
      </c>
      <c r="C101" s="276">
        <v>664.8</v>
      </c>
      <c r="D101" s="278">
        <v>667.36666666666667</v>
      </c>
      <c r="E101" s="278">
        <v>658.63333333333333</v>
      </c>
      <c r="F101" s="278">
        <v>652.4666666666667</v>
      </c>
      <c r="G101" s="278">
        <v>643.73333333333335</v>
      </c>
      <c r="H101" s="278">
        <v>673.5333333333333</v>
      </c>
      <c r="I101" s="278">
        <v>682.26666666666665</v>
      </c>
      <c r="J101" s="278">
        <v>688.43333333333328</v>
      </c>
      <c r="K101" s="276">
        <v>676.1</v>
      </c>
      <c r="L101" s="276">
        <v>661.2</v>
      </c>
      <c r="M101" s="276">
        <v>36.426310000000001</v>
      </c>
    </row>
    <row r="102" spans="1:13">
      <c r="A102" s="300">
        <v>93</v>
      </c>
      <c r="B102" s="276" t="s">
        <v>111</v>
      </c>
      <c r="C102" s="276">
        <v>2983</v>
      </c>
      <c r="D102" s="278">
        <v>2991.8833333333332</v>
      </c>
      <c r="E102" s="278">
        <v>2934.8166666666666</v>
      </c>
      <c r="F102" s="278">
        <v>2886.6333333333332</v>
      </c>
      <c r="G102" s="278">
        <v>2829.5666666666666</v>
      </c>
      <c r="H102" s="278">
        <v>3040.0666666666666</v>
      </c>
      <c r="I102" s="278">
        <v>3097.1333333333332</v>
      </c>
      <c r="J102" s="278">
        <v>3145.3166666666666</v>
      </c>
      <c r="K102" s="276">
        <v>3048.95</v>
      </c>
      <c r="L102" s="276">
        <v>2943.7</v>
      </c>
      <c r="M102" s="276">
        <v>19.56934</v>
      </c>
    </row>
    <row r="103" spans="1:13">
      <c r="A103" s="300">
        <v>94</v>
      </c>
      <c r="B103" s="276" t="s">
        <v>114</v>
      </c>
      <c r="C103" s="276">
        <v>219.35</v>
      </c>
      <c r="D103" s="278">
        <v>216.7166666666667</v>
      </c>
      <c r="E103" s="278">
        <v>213.18333333333339</v>
      </c>
      <c r="F103" s="278">
        <v>207.01666666666671</v>
      </c>
      <c r="G103" s="278">
        <v>203.48333333333341</v>
      </c>
      <c r="H103" s="278">
        <v>222.88333333333338</v>
      </c>
      <c r="I103" s="278">
        <v>226.41666666666669</v>
      </c>
      <c r="J103" s="278">
        <v>232.58333333333337</v>
      </c>
      <c r="K103" s="276">
        <v>220.25</v>
      </c>
      <c r="L103" s="276">
        <v>210.55</v>
      </c>
      <c r="M103" s="276">
        <v>166.06282999999999</v>
      </c>
    </row>
    <row r="104" spans="1:13">
      <c r="A104" s="300">
        <v>95</v>
      </c>
      <c r="B104" s="276" t="s">
        <v>115</v>
      </c>
      <c r="C104" s="276">
        <v>213.75</v>
      </c>
      <c r="D104" s="278">
        <v>214.03333333333333</v>
      </c>
      <c r="E104" s="278">
        <v>211.31666666666666</v>
      </c>
      <c r="F104" s="278">
        <v>208.88333333333333</v>
      </c>
      <c r="G104" s="278">
        <v>206.16666666666666</v>
      </c>
      <c r="H104" s="278">
        <v>216.46666666666667</v>
      </c>
      <c r="I104" s="278">
        <v>219.18333333333331</v>
      </c>
      <c r="J104" s="278">
        <v>221.61666666666667</v>
      </c>
      <c r="K104" s="276">
        <v>216.75</v>
      </c>
      <c r="L104" s="276">
        <v>211.6</v>
      </c>
      <c r="M104" s="276">
        <v>91.810180000000003</v>
      </c>
    </row>
    <row r="105" spans="1:13">
      <c r="A105" s="300">
        <v>96</v>
      </c>
      <c r="B105" s="276" t="s">
        <v>116</v>
      </c>
      <c r="C105" s="276">
        <v>2132.1</v>
      </c>
      <c r="D105" s="278">
        <v>2142.6666666666665</v>
      </c>
      <c r="E105" s="278">
        <v>2115.333333333333</v>
      </c>
      <c r="F105" s="278">
        <v>2098.5666666666666</v>
      </c>
      <c r="G105" s="278">
        <v>2071.2333333333331</v>
      </c>
      <c r="H105" s="278">
        <v>2159.4333333333329</v>
      </c>
      <c r="I105" s="278">
        <v>2186.766666666666</v>
      </c>
      <c r="J105" s="278">
        <v>2203.5333333333328</v>
      </c>
      <c r="K105" s="276">
        <v>2170</v>
      </c>
      <c r="L105" s="276">
        <v>2125.9</v>
      </c>
      <c r="M105" s="276">
        <v>33.150509999999997</v>
      </c>
    </row>
    <row r="106" spans="1:13">
      <c r="A106" s="300">
        <v>97</v>
      </c>
      <c r="B106" s="276" t="s">
        <v>254</v>
      </c>
      <c r="C106" s="276">
        <v>227.25</v>
      </c>
      <c r="D106" s="278">
        <v>225.95000000000002</v>
      </c>
      <c r="E106" s="278">
        <v>221.90000000000003</v>
      </c>
      <c r="F106" s="278">
        <v>216.55</v>
      </c>
      <c r="G106" s="278">
        <v>212.50000000000003</v>
      </c>
      <c r="H106" s="278">
        <v>231.30000000000004</v>
      </c>
      <c r="I106" s="278">
        <v>235.35000000000005</v>
      </c>
      <c r="J106" s="278">
        <v>240.70000000000005</v>
      </c>
      <c r="K106" s="276">
        <v>230</v>
      </c>
      <c r="L106" s="276">
        <v>220.6</v>
      </c>
      <c r="M106" s="276">
        <v>9.0095799999999997</v>
      </c>
    </row>
    <row r="107" spans="1:13">
      <c r="A107" s="300">
        <v>98</v>
      </c>
      <c r="B107" s="276" t="s">
        <v>255</v>
      </c>
      <c r="C107" s="276">
        <v>33</v>
      </c>
      <c r="D107" s="278">
        <v>33.233333333333334</v>
      </c>
      <c r="E107" s="278">
        <v>32.516666666666666</v>
      </c>
      <c r="F107" s="278">
        <v>32.033333333333331</v>
      </c>
      <c r="G107" s="278">
        <v>31.316666666666663</v>
      </c>
      <c r="H107" s="278">
        <v>33.716666666666669</v>
      </c>
      <c r="I107" s="278">
        <v>34.433333333333337</v>
      </c>
      <c r="J107" s="278">
        <v>34.916666666666671</v>
      </c>
      <c r="K107" s="276">
        <v>33.950000000000003</v>
      </c>
      <c r="L107" s="276">
        <v>32.75</v>
      </c>
      <c r="M107" s="276">
        <v>17.03688</v>
      </c>
    </row>
    <row r="108" spans="1:13">
      <c r="A108" s="300">
        <v>99</v>
      </c>
      <c r="B108" s="276" t="s">
        <v>117</v>
      </c>
      <c r="C108" s="276">
        <v>181.8</v>
      </c>
      <c r="D108" s="278">
        <v>179.18333333333337</v>
      </c>
      <c r="E108" s="278">
        <v>175.46666666666673</v>
      </c>
      <c r="F108" s="278">
        <v>169.13333333333335</v>
      </c>
      <c r="G108" s="278">
        <v>165.41666666666671</v>
      </c>
      <c r="H108" s="278">
        <v>185.51666666666674</v>
      </c>
      <c r="I108" s="278">
        <v>189.23333333333338</v>
      </c>
      <c r="J108" s="278">
        <v>195.56666666666675</v>
      </c>
      <c r="K108" s="276">
        <v>182.9</v>
      </c>
      <c r="L108" s="276">
        <v>172.85</v>
      </c>
      <c r="M108" s="276">
        <v>160.36563000000001</v>
      </c>
    </row>
    <row r="109" spans="1:13">
      <c r="A109" s="300">
        <v>100</v>
      </c>
      <c r="B109" s="276" t="s">
        <v>118</v>
      </c>
      <c r="C109" s="276">
        <v>497.65</v>
      </c>
      <c r="D109" s="278">
        <v>494.3</v>
      </c>
      <c r="E109" s="278">
        <v>489.6</v>
      </c>
      <c r="F109" s="278">
        <v>481.55</v>
      </c>
      <c r="G109" s="278">
        <v>476.85</v>
      </c>
      <c r="H109" s="278">
        <v>502.35</v>
      </c>
      <c r="I109" s="278">
        <v>507.04999999999995</v>
      </c>
      <c r="J109" s="278">
        <v>515.1</v>
      </c>
      <c r="K109" s="276">
        <v>499</v>
      </c>
      <c r="L109" s="276">
        <v>486.25</v>
      </c>
      <c r="M109" s="276">
        <v>291.56542999999999</v>
      </c>
    </row>
    <row r="110" spans="1:13">
      <c r="A110" s="300">
        <v>101</v>
      </c>
      <c r="B110" s="276" t="s">
        <v>256</v>
      </c>
      <c r="C110" s="276">
        <v>1311.25</v>
      </c>
      <c r="D110" s="278">
        <v>1304.6333333333334</v>
      </c>
      <c r="E110" s="278">
        <v>1284.2666666666669</v>
      </c>
      <c r="F110" s="278">
        <v>1257.2833333333335</v>
      </c>
      <c r="G110" s="278">
        <v>1236.916666666667</v>
      </c>
      <c r="H110" s="278">
        <v>1331.6166666666668</v>
      </c>
      <c r="I110" s="278">
        <v>1351.9833333333331</v>
      </c>
      <c r="J110" s="278">
        <v>1378.9666666666667</v>
      </c>
      <c r="K110" s="276">
        <v>1325</v>
      </c>
      <c r="L110" s="276">
        <v>1277.6500000000001</v>
      </c>
      <c r="M110" s="276">
        <v>7.6976899999999997</v>
      </c>
    </row>
    <row r="111" spans="1:13">
      <c r="A111" s="300">
        <v>102</v>
      </c>
      <c r="B111" s="276" t="s">
        <v>119</v>
      </c>
      <c r="C111" s="276">
        <v>455.05</v>
      </c>
      <c r="D111" s="278">
        <v>451.68333333333339</v>
      </c>
      <c r="E111" s="278">
        <v>446.71666666666681</v>
      </c>
      <c r="F111" s="278">
        <v>438.38333333333344</v>
      </c>
      <c r="G111" s="278">
        <v>433.41666666666686</v>
      </c>
      <c r="H111" s="278">
        <v>460.01666666666677</v>
      </c>
      <c r="I111" s="278">
        <v>464.98333333333335</v>
      </c>
      <c r="J111" s="278">
        <v>473.31666666666672</v>
      </c>
      <c r="K111" s="276">
        <v>456.65</v>
      </c>
      <c r="L111" s="276">
        <v>443.35</v>
      </c>
      <c r="M111" s="276">
        <v>21.272279999999999</v>
      </c>
    </row>
    <row r="112" spans="1:13">
      <c r="A112" s="300">
        <v>103</v>
      </c>
      <c r="B112" s="276" t="s">
        <v>257</v>
      </c>
      <c r="C112" s="276">
        <v>37.65</v>
      </c>
      <c r="D112" s="278">
        <v>37.716666666666669</v>
      </c>
      <c r="E112" s="278">
        <v>36.933333333333337</v>
      </c>
      <c r="F112" s="278">
        <v>36.216666666666669</v>
      </c>
      <c r="G112" s="278">
        <v>35.433333333333337</v>
      </c>
      <c r="H112" s="278">
        <v>38.433333333333337</v>
      </c>
      <c r="I112" s="278">
        <v>39.216666666666669</v>
      </c>
      <c r="J112" s="278">
        <v>39.933333333333337</v>
      </c>
      <c r="K112" s="276">
        <v>38.5</v>
      </c>
      <c r="L112" s="276">
        <v>37</v>
      </c>
      <c r="M112" s="276">
        <v>20.149570000000001</v>
      </c>
    </row>
    <row r="113" spans="1:13">
      <c r="A113" s="300">
        <v>104</v>
      </c>
      <c r="B113" s="276" t="s">
        <v>120</v>
      </c>
      <c r="C113" s="276">
        <v>9.1999999999999993</v>
      </c>
      <c r="D113" s="278">
        <v>9.2833333333333332</v>
      </c>
      <c r="E113" s="278">
        <v>9.0166666666666657</v>
      </c>
      <c r="F113" s="278">
        <v>8.8333333333333321</v>
      </c>
      <c r="G113" s="278">
        <v>8.5666666666666647</v>
      </c>
      <c r="H113" s="278">
        <v>9.4666666666666668</v>
      </c>
      <c r="I113" s="278">
        <v>9.7333333333333361</v>
      </c>
      <c r="J113" s="278">
        <v>9.9166666666666679</v>
      </c>
      <c r="K113" s="276">
        <v>9.5500000000000007</v>
      </c>
      <c r="L113" s="276">
        <v>9.1</v>
      </c>
      <c r="M113" s="276">
        <v>2348.6253000000002</v>
      </c>
    </row>
    <row r="114" spans="1:13">
      <c r="A114" s="300">
        <v>105</v>
      </c>
      <c r="B114" s="276" t="s">
        <v>121</v>
      </c>
      <c r="C114" s="276">
        <v>34.299999999999997</v>
      </c>
      <c r="D114" s="278">
        <v>34.166666666666664</v>
      </c>
      <c r="E114" s="278">
        <v>33.583333333333329</v>
      </c>
      <c r="F114" s="278">
        <v>32.866666666666667</v>
      </c>
      <c r="G114" s="278">
        <v>32.283333333333331</v>
      </c>
      <c r="H114" s="278">
        <v>34.883333333333326</v>
      </c>
      <c r="I114" s="278">
        <v>35.466666666666654</v>
      </c>
      <c r="J114" s="278">
        <v>36.183333333333323</v>
      </c>
      <c r="K114" s="276">
        <v>34.75</v>
      </c>
      <c r="L114" s="276">
        <v>33.450000000000003</v>
      </c>
      <c r="M114" s="276">
        <v>308.06047999999998</v>
      </c>
    </row>
    <row r="115" spans="1:13">
      <c r="A115" s="300">
        <v>106</v>
      </c>
      <c r="B115" s="276" t="s">
        <v>122</v>
      </c>
      <c r="C115" s="276">
        <v>449.65</v>
      </c>
      <c r="D115" s="278">
        <v>448.26666666666671</v>
      </c>
      <c r="E115" s="278">
        <v>442.73333333333341</v>
      </c>
      <c r="F115" s="278">
        <v>435.81666666666672</v>
      </c>
      <c r="G115" s="278">
        <v>430.28333333333342</v>
      </c>
      <c r="H115" s="278">
        <v>455.18333333333339</v>
      </c>
      <c r="I115" s="278">
        <v>460.7166666666667</v>
      </c>
      <c r="J115" s="278">
        <v>467.63333333333338</v>
      </c>
      <c r="K115" s="276">
        <v>453.8</v>
      </c>
      <c r="L115" s="276">
        <v>441.35</v>
      </c>
      <c r="M115" s="276">
        <v>43.048050000000003</v>
      </c>
    </row>
    <row r="116" spans="1:13">
      <c r="A116" s="300">
        <v>107</v>
      </c>
      <c r="B116" s="276" t="s">
        <v>260</v>
      </c>
      <c r="C116" s="276">
        <v>118.45</v>
      </c>
      <c r="D116" s="278">
        <v>118.46666666666665</v>
      </c>
      <c r="E116" s="278">
        <v>117.18333333333331</v>
      </c>
      <c r="F116" s="278">
        <v>115.91666666666666</v>
      </c>
      <c r="G116" s="278">
        <v>114.63333333333331</v>
      </c>
      <c r="H116" s="278">
        <v>119.73333333333331</v>
      </c>
      <c r="I116" s="278">
        <v>121.01666666666664</v>
      </c>
      <c r="J116" s="278">
        <v>122.2833333333333</v>
      </c>
      <c r="K116" s="276">
        <v>119.75</v>
      </c>
      <c r="L116" s="276">
        <v>117.2</v>
      </c>
      <c r="M116" s="276">
        <v>17.673159999999999</v>
      </c>
    </row>
    <row r="117" spans="1:13">
      <c r="A117" s="300">
        <v>108</v>
      </c>
      <c r="B117" s="276" t="s">
        <v>123</v>
      </c>
      <c r="C117" s="276">
        <v>1702</v>
      </c>
      <c r="D117" s="278">
        <v>1679.6666666666667</v>
      </c>
      <c r="E117" s="278">
        <v>1647.3333333333335</v>
      </c>
      <c r="F117" s="278">
        <v>1592.6666666666667</v>
      </c>
      <c r="G117" s="278">
        <v>1560.3333333333335</v>
      </c>
      <c r="H117" s="278">
        <v>1734.3333333333335</v>
      </c>
      <c r="I117" s="278">
        <v>1766.666666666667</v>
      </c>
      <c r="J117" s="278">
        <v>1821.3333333333335</v>
      </c>
      <c r="K117" s="276">
        <v>1712</v>
      </c>
      <c r="L117" s="276">
        <v>1625</v>
      </c>
      <c r="M117" s="276">
        <v>21.433669999999999</v>
      </c>
    </row>
    <row r="118" spans="1:13">
      <c r="A118" s="300">
        <v>109</v>
      </c>
      <c r="B118" s="276" t="s">
        <v>124</v>
      </c>
      <c r="C118" s="276">
        <v>828.3</v>
      </c>
      <c r="D118" s="278">
        <v>812.43333333333339</v>
      </c>
      <c r="E118" s="278">
        <v>790.86666666666679</v>
      </c>
      <c r="F118" s="278">
        <v>753.43333333333339</v>
      </c>
      <c r="G118" s="278">
        <v>731.86666666666679</v>
      </c>
      <c r="H118" s="278">
        <v>849.86666666666679</v>
      </c>
      <c r="I118" s="278">
        <v>871.43333333333339</v>
      </c>
      <c r="J118" s="278">
        <v>908.86666666666679</v>
      </c>
      <c r="K118" s="276">
        <v>834</v>
      </c>
      <c r="L118" s="276">
        <v>775</v>
      </c>
      <c r="M118" s="276">
        <v>254.91255000000001</v>
      </c>
    </row>
    <row r="119" spans="1:13">
      <c r="A119" s="300">
        <v>110</v>
      </c>
      <c r="B119" s="276" t="s">
        <v>125</v>
      </c>
      <c r="C119" s="276">
        <v>190.05</v>
      </c>
      <c r="D119" s="278">
        <v>188.48333333333335</v>
      </c>
      <c r="E119" s="278">
        <v>186.1166666666667</v>
      </c>
      <c r="F119" s="278">
        <v>182.18333333333337</v>
      </c>
      <c r="G119" s="278">
        <v>179.81666666666672</v>
      </c>
      <c r="H119" s="278">
        <v>192.41666666666669</v>
      </c>
      <c r="I119" s="278">
        <v>194.78333333333336</v>
      </c>
      <c r="J119" s="278">
        <v>198.71666666666667</v>
      </c>
      <c r="K119" s="276">
        <v>190.85</v>
      </c>
      <c r="L119" s="276">
        <v>184.55</v>
      </c>
      <c r="M119" s="276">
        <v>67.408209999999997</v>
      </c>
    </row>
    <row r="120" spans="1:13">
      <c r="A120" s="300">
        <v>111</v>
      </c>
      <c r="B120" s="276" t="s">
        <v>126</v>
      </c>
      <c r="C120" s="276">
        <v>1110.55</v>
      </c>
      <c r="D120" s="278">
        <v>1114.8999999999999</v>
      </c>
      <c r="E120" s="278">
        <v>1097.0999999999997</v>
      </c>
      <c r="F120" s="278">
        <v>1083.6499999999999</v>
      </c>
      <c r="G120" s="278">
        <v>1065.8499999999997</v>
      </c>
      <c r="H120" s="278">
        <v>1128.3499999999997</v>
      </c>
      <c r="I120" s="278">
        <v>1146.1499999999999</v>
      </c>
      <c r="J120" s="278">
        <v>1159.5999999999997</v>
      </c>
      <c r="K120" s="276">
        <v>1132.7</v>
      </c>
      <c r="L120" s="276">
        <v>1101.45</v>
      </c>
      <c r="M120" s="276">
        <v>98.394679999999994</v>
      </c>
    </row>
    <row r="121" spans="1:13">
      <c r="A121" s="300">
        <v>112</v>
      </c>
      <c r="B121" s="276" t="s">
        <v>127</v>
      </c>
      <c r="C121" s="276">
        <v>85.25</v>
      </c>
      <c r="D121" s="278">
        <v>84.966666666666654</v>
      </c>
      <c r="E121" s="278">
        <v>84.483333333333306</v>
      </c>
      <c r="F121" s="278">
        <v>83.716666666666654</v>
      </c>
      <c r="G121" s="278">
        <v>83.233333333333306</v>
      </c>
      <c r="H121" s="278">
        <v>85.733333333333306</v>
      </c>
      <c r="I121" s="278">
        <v>86.216666666666654</v>
      </c>
      <c r="J121" s="278">
        <v>86.983333333333306</v>
      </c>
      <c r="K121" s="276">
        <v>85.45</v>
      </c>
      <c r="L121" s="276">
        <v>84.2</v>
      </c>
      <c r="M121" s="276">
        <v>128.69417999999999</v>
      </c>
    </row>
    <row r="122" spans="1:13">
      <c r="A122" s="300">
        <v>113</v>
      </c>
      <c r="B122" s="276" t="s">
        <v>262</v>
      </c>
      <c r="C122" s="276">
        <v>2078</v>
      </c>
      <c r="D122" s="278">
        <v>2101.2999999999997</v>
      </c>
      <c r="E122" s="278">
        <v>2048.6999999999994</v>
      </c>
      <c r="F122" s="278">
        <v>2019.3999999999996</v>
      </c>
      <c r="G122" s="278">
        <v>1966.7999999999993</v>
      </c>
      <c r="H122" s="278">
        <v>2130.5999999999995</v>
      </c>
      <c r="I122" s="278">
        <v>2183.1999999999998</v>
      </c>
      <c r="J122" s="278">
        <v>2212.4999999999995</v>
      </c>
      <c r="K122" s="276">
        <v>2153.9</v>
      </c>
      <c r="L122" s="276">
        <v>2072</v>
      </c>
      <c r="M122" s="276">
        <v>6.1503800000000002</v>
      </c>
    </row>
    <row r="123" spans="1:13">
      <c r="A123" s="300">
        <v>114</v>
      </c>
      <c r="B123" s="276" t="s">
        <v>2931</v>
      </c>
      <c r="C123" s="276">
        <v>1365.3</v>
      </c>
      <c r="D123" s="278">
        <v>1362.7833333333333</v>
      </c>
      <c r="E123" s="278">
        <v>1354.6166666666666</v>
      </c>
      <c r="F123" s="278">
        <v>1343.9333333333332</v>
      </c>
      <c r="G123" s="278">
        <v>1335.7666666666664</v>
      </c>
      <c r="H123" s="278">
        <v>1373.4666666666667</v>
      </c>
      <c r="I123" s="278">
        <v>1381.6333333333337</v>
      </c>
      <c r="J123" s="278">
        <v>1392.3166666666668</v>
      </c>
      <c r="K123" s="276">
        <v>1370.95</v>
      </c>
      <c r="L123" s="276">
        <v>1352.1</v>
      </c>
      <c r="M123" s="276">
        <v>3.1199499999999998</v>
      </c>
    </row>
    <row r="124" spans="1:13">
      <c r="A124" s="300">
        <v>115</v>
      </c>
      <c r="B124" s="276" t="s">
        <v>128</v>
      </c>
      <c r="C124" s="276">
        <v>184.05</v>
      </c>
      <c r="D124" s="278">
        <v>185.08333333333334</v>
      </c>
      <c r="E124" s="278">
        <v>181.7166666666667</v>
      </c>
      <c r="F124" s="278">
        <v>179.38333333333335</v>
      </c>
      <c r="G124" s="278">
        <v>176.01666666666671</v>
      </c>
      <c r="H124" s="278">
        <v>187.41666666666669</v>
      </c>
      <c r="I124" s="278">
        <v>190.7833333333333</v>
      </c>
      <c r="J124" s="278">
        <v>193.11666666666667</v>
      </c>
      <c r="K124" s="276">
        <v>188.45</v>
      </c>
      <c r="L124" s="276">
        <v>182.75</v>
      </c>
      <c r="M124" s="276">
        <v>265.95992000000001</v>
      </c>
    </row>
    <row r="125" spans="1:13">
      <c r="A125" s="300">
        <v>116</v>
      </c>
      <c r="B125" s="276" t="s">
        <v>129</v>
      </c>
      <c r="C125" s="276">
        <v>228.05</v>
      </c>
      <c r="D125" s="278">
        <v>227.08333333333334</v>
      </c>
      <c r="E125" s="278">
        <v>224.51666666666668</v>
      </c>
      <c r="F125" s="278">
        <v>220.98333333333335</v>
      </c>
      <c r="G125" s="278">
        <v>218.41666666666669</v>
      </c>
      <c r="H125" s="278">
        <v>230.61666666666667</v>
      </c>
      <c r="I125" s="278">
        <v>233.18333333333334</v>
      </c>
      <c r="J125" s="278">
        <v>236.71666666666667</v>
      </c>
      <c r="K125" s="276">
        <v>229.65</v>
      </c>
      <c r="L125" s="276">
        <v>223.55</v>
      </c>
      <c r="M125" s="276">
        <v>40.81823</v>
      </c>
    </row>
    <row r="126" spans="1:13">
      <c r="A126" s="300">
        <v>117</v>
      </c>
      <c r="B126" s="276" t="s">
        <v>263</v>
      </c>
      <c r="C126" s="276">
        <v>61</v>
      </c>
      <c r="D126" s="278">
        <v>61.033333333333331</v>
      </c>
      <c r="E126" s="278">
        <v>59.966666666666661</v>
      </c>
      <c r="F126" s="278">
        <v>58.93333333333333</v>
      </c>
      <c r="G126" s="278">
        <v>57.86666666666666</v>
      </c>
      <c r="H126" s="278">
        <v>62.066666666666663</v>
      </c>
      <c r="I126" s="278">
        <v>63.133333333333326</v>
      </c>
      <c r="J126" s="278">
        <v>64.166666666666657</v>
      </c>
      <c r="K126" s="276">
        <v>62.1</v>
      </c>
      <c r="L126" s="276">
        <v>60</v>
      </c>
      <c r="M126" s="276">
        <v>16.830850000000002</v>
      </c>
    </row>
    <row r="127" spans="1:13">
      <c r="A127" s="300">
        <v>118</v>
      </c>
      <c r="B127" s="276" t="s">
        <v>130</v>
      </c>
      <c r="C127" s="276">
        <v>342.6</v>
      </c>
      <c r="D127" s="278">
        <v>342.31666666666666</v>
      </c>
      <c r="E127" s="278">
        <v>338.63333333333333</v>
      </c>
      <c r="F127" s="278">
        <v>334.66666666666669</v>
      </c>
      <c r="G127" s="278">
        <v>330.98333333333335</v>
      </c>
      <c r="H127" s="278">
        <v>346.2833333333333</v>
      </c>
      <c r="I127" s="278">
        <v>349.96666666666658</v>
      </c>
      <c r="J127" s="278">
        <v>353.93333333333328</v>
      </c>
      <c r="K127" s="276">
        <v>346</v>
      </c>
      <c r="L127" s="276">
        <v>338.35</v>
      </c>
      <c r="M127" s="276">
        <v>48.44406</v>
      </c>
    </row>
    <row r="128" spans="1:13">
      <c r="A128" s="300">
        <v>119</v>
      </c>
      <c r="B128" s="276" t="s">
        <v>264</v>
      </c>
      <c r="C128" s="276">
        <v>696.7</v>
      </c>
      <c r="D128" s="278">
        <v>695.81666666666661</v>
      </c>
      <c r="E128" s="278">
        <v>691.88333333333321</v>
      </c>
      <c r="F128" s="278">
        <v>687.06666666666661</v>
      </c>
      <c r="G128" s="278">
        <v>683.13333333333321</v>
      </c>
      <c r="H128" s="278">
        <v>700.63333333333321</v>
      </c>
      <c r="I128" s="278">
        <v>704.56666666666661</v>
      </c>
      <c r="J128" s="278">
        <v>709.38333333333321</v>
      </c>
      <c r="K128" s="276">
        <v>699.75</v>
      </c>
      <c r="L128" s="276">
        <v>691</v>
      </c>
      <c r="M128" s="276">
        <v>1.54864</v>
      </c>
    </row>
    <row r="129" spans="1:13">
      <c r="A129" s="300">
        <v>120</v>
      </c>
      <c r="B129" s="276" t="s">
        <v>131</v>
      </c>
      <c r="C129" s="276">
        <v>2590.9499999999998</v>
      </c>
      <c r="D129" s="278">
        <v>2561.6</v>
      </c>
      <c r="E129" s="278">
        <v>2525</v>
      </c>
      <c r="F129" s="278">
        <v>2459.0500000000002</v>
      </c>
      <c r="G129" s="278">
        <v>2422.4500000000003</v>
      </c>
      <c r="H129" s="278">
        <v>2627.5499999999997</v>
      </c>
      <c r="I129" s="278">
        <v>2664.1499999999992</v>
      </c>
      <c r="J129" s="278">
        <v>2730.0999999999995</v>
      </c>
      <c r="K129" s="276">
        <v>2598.1999999999998</v>
      </c>
      <c r="L129" s="276">
        <v>2495.65</v>
      </c>
      <c r="M129" s="276">
        <v>11.356310000000001</v>
      </c>
    </row>
    <row r="130" spans="1:13">
      <c r="A130" s="300">
        <v>121</v>
      </c>
      <c r="B130" s="276" t="s">
        <v>133</v>
      </c>
      <c r="C130" s="276">
        <v>1830.6</v>
      </c>
      <c r="D130" s="278">
        <v>1821.5166666666664</v>
      </c>
      <c r="E130" s="278">
        <v>1793.2333333333329</v>
      </c>
      <c r="F130" s="278">
        <v>1755.8666666666666</v>
      </c>
      <c r="G130" s="278">
        <v>1727.583333333333</v>
      </c>
      <c r="H130" s="278">
        <v>1858.8833333333328</v>
      </c>
      <c r="I130" s="278">
        <v>1887.1666666666665</v>
      </c>
      <c r="J130" s="278">
        <v>1924.5333333333326</v>
      </c>
      <c r="K130" s="276">
        <v>1849.8</v>
      </c>
      <c r="L130" s="276">
        <v>1784.15</v>
      </c>
      <c r="M130" s="276">
        <v>61.752479999999998</v>
      </c>
    </row>
    <row r="131" spans="1:13">
      <c r="A131" s="300">
        <v>122</v>
      </c>
      <c r="B131" s="276" t="s">
        <v>134</v>
      </c>
      <c r="C131" s="276">
        <v>74.150000000000006</v>
      </c>
      <c r="D131" s="278">
        <v>72.88333333333334</v>
      </c>
      <c r="E131" s="278">
        <v>71.366666666666674</v>
      </c>
      <c r="F131" s="278">
        <v>68.583333333333329</v>
      </c>
      <c r="G131" s="278">
        <v>67.066666666666663</v>
      </c>
      <c r="H131" s="278">
        <v>75.666666666666686</v>
      </c>
      <c r="I131" s="278">
        <v>77.183333333333366</v>
      </c>
      <c r="J131" s="278">
        <v>79.966666666666697</v>
      </c>
      <c r="K131" s="276">
        <v>74.400000000000006</v>
      </c>
      <c r="L131" s="276">
        <v>70.099999999999994</v>
      </c>
      <c r="M131" s="276">
        <v>295.64702999999997</v>
      </c>
    </row>
    <row r="132" spans="1:13">
      <c r="A132" s="300">
        <v>123</v>
      </c>
      <c r="B132" s="276" t="s">
        <v>358</v>
      </c>
      <c r="C132" s="276">
        <v>2153.0500000000002</v>
      </c>
      <c r="D132" s="278">
        <v>2157.75</v>
      </c>
      <c r="E132" s="278">
        <v>2140.8000000000002</v>
      </c>
      <c r="F132" s="278">
        <v>2128.5500000000002</v>
      </c>
      <c r="G132" s="278">
        <v>2111.6000000000004</v>
      </c>
      <c r="H132" s="278">
        <v>2170</v>
      </c>
      <c r="I132" s="278">
        <v>2186.9499999999998</v>
      </c>
      <c r="J132" s="278">
        <v>2199.1999999999998</v>
      </c>
      <c r="K132" s="276">
        <v>2174.6999999999998</v>
      </c>
      <c r="L132" s="276">
        <v>2145.5</v>
      </c>
      <c r="M132" s="276">
        <v>1.0643</v>
      </c>
    </row>
    <row r="133" spans="1:13">
      <c r="A133" s="300">
        <v>124</v>
      </c>
      <c r="B133" s="276" t="s">
        <v>135</v>
      </c>
      <c r="C133" s="276">
        <v>331.55</v>
      </c>
      <c r="D133" s="278">
        <v>326.03333333333336</v>
      </c>
      <c r="E133" s="278">
        <v>318.76666666666671</v>
      </c>
      <c r="F133" s="278">
        <v>305.98333333333335</v>
      </c>
      <c r="G133" s="278">
        <v>298.7166666666667</v>
      </c>
      <c r="H133" s="278">
        <v>338.81666666666672</v>
      </c>
      <c r="I133" s="278">
        <v>346.08333333333337</v>
      </c>
      <c r="J133" s="278">
        <v>358.86666666666673</v>
      </c>
      <c r="K133" s="276">
        <v>333.3</v>
      </c>
      <c r="L133" s="276">
        <v>313.25</v>
      </c>
      <c r="M133" s="276">
        <v>83.319569999999999</v>
      </c>
    </row>
    <row r="134" spans="1:13">
      <c r="A134" s="300">
        <v>125</v>
      </c>
      <c r="B134" s="276" t="s">
        <v>136</v>
      </c>
      <c r="C134" s="276">
        <v>1148.1500000000001</v>
      </c>
      <c r="D134" s="278">
        <v>1127.1833333333334</v>
      </c>
      <c r="E134" s="278">
        <v>1100.1166666666668</v>
      </c>
      <c r="F134" s="278">
        <v>1052.0833333333335</v>
      </c>
      <c r="G134" s="278">
        <v>1025.0166666666669</v>
      </c>
      <c r="H134" s="278">
        <v>1175.2166666666667</v>
      </c>
      <c r="I134" s="278">
        <v>1202.2833333333333</v>
      </c>
      <c r="J134" s="278">
        <v>1250.3166666666666</v>
      </c>
      <c r="K134" s="276">
        <v>1154.25</v>
      </c>
      <c r="L134" s="276">
        <v>1079.1500000000001</v>
      </c>
      <c r="M134" s="276">
        <v>134.36421000000001</v>
      </c>
    </row>
    <row r="135" spans="1:13">
      <c r="A135" s="300">
        <v>126</v>
      </c>
      <c r="B135" s="276" t="s">
        <v>266</v>
      </c>
      <c r="C135" s="276">
        <v>3017.55</v>
      </c>
      <c r="D135" s="278">
        <v>3038.2000000000003</v>
      </c>
      <c r="E135" s="278">
        <v>2969.4000000000005</v>
      </c>
      <c r="F135" s="278">
        <v>2921.2500000000005</v>
      </c>
      <c r="G135" s="278">
        <v>2852.4500000000007</v>
      </c>
      <c r="H135" s="278">
        <v>3086.3500000000004</v>
      </c>
      <c r="I135" s="278">
        <v>3155.1500000000005</v>
      </c>
      <c r="J135" s="278">
        <v>3203.3</v>
      </c>
      <c r="K135" s="276">
        <v>3107</v>
      </c>
      <c r="L135" s="276">
        <v>2990.05</v>
      </c>
      <c r="M135" s="276">
        <v>4.9855799999999997</v>
      </c>
    </row>
    <row r="136" spans="1:13">
      <c r="A136" s="300">
        <v>127</v>
      </c>
      <c r="B136" s="276" t="s">
        <v>265</v>
      </c>
      <c r="C136" s="276">
        <v>1690.75</v>
      </c>
      <c r="D136" s="278">
        <v>1699.8166666666668</v>
      </c>
      <c r="E136" s="278">
        <v>1673.5833333333337</v>
      </c>
      <c r="F136" s="278">
        <v>1656.416666666667</v>
      </c>
      <c r="G136" s="278">
        <v>1630.1833333333338</v>
      </c>
      <c r="H136" s="278">
        <v>1716.9833333333336</v>
      </c>
      <c r="I136" s="278">
        <v>1743.2166666666667</v>
      </c>
      <c r="J136" s="278">
        <v>1760.3833333333334</v>
      </c>
      <c r="K136" s="276">
        <v>1726.05</v>
      </c>
      <c r="L136" s="276">
        <v>1682.65</v>
      </c>
      <c r="M136" s="276">
        <v>0.66017000000000003</v>
      </c>
    </row>
    <row r="137" spans="1:13">
      <c r="A137" s="300">
        <v>128</v>
      </c>
      <c r="B137" s="276" t="s">
        <v>137</v>
      </c>
      <c r="C137" s="276">
        <v>884.3</v>
      </c>
      <c r="D137" s="278">
        <v>880.93333333333339</v>
      </c>
      <c r="E137" s="278">
        <v>875.36666666666679</v>
      </c>
      <c r="F137" s="278">
        <v>866.43333333333339</v>
      </c>
      <c r="G137" s="278">
        <v>860.86666666666679</v>
      </c>
      <c r="H137" s="278">
        <v>889.86666666666679</v>
      </c>
      <c r="I137" s="278">
        <v>895.43333333333339</v>
      </c>
      <c r="J137" s="278">
        <v>904.36666666666679</v>
      </c>
      <c r="K137" s="276">
        <v>886.5</v>
      </c>
      <c r="L137" s="276">
        <v>872</v>
      </c>
      <c r="M137" s="276">
        <v>30.510339999999999</v>
      </c>
    </row>
    <row r="138" spans="1:13">
      <c r="A138" s="300">
        <v>129</v>
      </c>
      <c r="B138" s="276" t="s">
        <v>138</v>
      </c>
      <c r="C138" s="276">
        <v>705.75</v>
      </c>
      <c r="D138" s="278">
        <v>684.23333333333323</v>
      </c>
      <c r="E138" s="278">
        <v>658.51666666666642</v>
      </c>
      <c r="F138" s="278">
        <v>611.28333333333319</v>
      </c>
      <c r="G138" s="278">
        <v>585.56666666666638</v>
      </c>
      <c r="H138" s="278">
        <v>731.46666666666647</v>
      </c>
      <c r="I138" s="278">
        <v>757.18333333333339</v>
      </c>
      <c r="J138" s="278">
        <v>804.41666666666652</v>
      </c>
      <c r="K138" s="276">
        <v>709.95</v>
      </c>
      <c r="L138" s="276">
        <v>637</v>
      </c>
      <c r="M138" s="276">
        <v>329.86475999999999</v>
      </c>
    </row>
    <row r="139" spans="1:13">
      <c r="A139" s="300">
        <v>130</v>
      </c>
      <c r="B139" s="276" t="s">
        <v>139</v>
      </c>
      <c r="C139" s="276">
        <v>156.55000000000001</v>
      </c>
      <c r="D139" s="278">
        <v>153.06666666666669</v>
      </c>
      <c r="E139" s="278">
        <v>147.63333333333338</v>
      </c>
      <c r="F139" s="278">
        <v>138.7166666666667</v>
      </c>
      <c r="G139" s="278">
        <v>133.28333333333339</v>
      </c>
      <c r="H139" s="278">
        <v>161.98333333333338</v>
      </c>
      <c r="I139" s="278">
        <v>167.41666666666671</v>
      </c>
      <c r="J139" s="278">
        <v>176.33333333333337</v>
      </c>
      <c r="K139" s="276">
        <v>158.5</v>
      </c>
      <c r="L139" s="276">
        <v>144.15</v>
      </c>
      <c r="M139" s="276">
        <v>236.93401</v>
      </c>
    </row>
    <row r="140" spans="1:13">
      <c r="A140" s="300">
        <v>131</v>
      </c>
      <c r="B140" s="276" t="s">
        <v>140</v>
      </c>
      <c r="C140" s="276">
        <v>165.1</v>
      </c>
      <c r="D140" s="278">
        <v>164.70000000000002</v>
      </c>
      <c r="E140" s="278">
        <v>163.80000000000004</v>
      </c>
      <c r="F140" s="278">
        <v>162.50000000000003</v>
      </c>
      <c r="G140" s="278">
        <v>161.60000000000005</v>
      </c>
      <c r="H140" s="278">
        <v>166.00000000000003</v>
      </c>
      <c r="I140" s="278">
        <v>166.9</v>
      </c>
      <c r="J140" s="278">
        <v>168.20000000000002</v>
      </c>
      <c r="K140" s="276">
        <v>165.6</v>
      </c>
      <c r="L140" s="276">
        <v>163.4</v>
      </c>
      <c r="M140" s="276">
        <v>46.10295</v>
      </c>
    </row>
    <row r="141" spans="1:13">
      <c r="A141" s="300">
        <v>132</v>
      </c>
      <c r="B141" s="276" t="s">
        <v>141</v>
      </c>
      <c r="C141" s="276">
        <v>377.25</v>
      </c>
      <c r="D141" s="278">
        <v>375.59999999999997</v>
      </c>
      <c r="E141" s="278">
        <v>371.94999999999993</v>
      </c>
      <c r="F141" s="278">
        <v>366.65</v>
      </c>
      <c r="G141" s="278">
        <v>362.99999999999994</v>
      </c>
      <c r="H141" s="278">
        <v>380.89999999999992</v>
      </c>
      <c r="I141" s="278">
        <v>384.5499999999999</v>
      </c>
      <c r="J141" s="278">
        <v>389.84999999999991</v>
      </c>
      <c r="K141" s="276">
        <v>379.25</v>
      </c>
      <c r="L141" s="276">
        <v>370.3</v>
      </c>
      <c r="M141" s="276">
        <v>28.075340000000001</v>
      </c>
    </row>
    <row r="142" spans="1:13">
      <c r="A142" s="300">
        <v>133</v>
      </c>
      <c r="B142" s="276" t="s">
        <v>142</v>
      </c>
      <c r="C142" s="276">
        <v>7054.3</v>
      </c>
      <c r="D142" s="278">
        <v>7024.0999999999995</v>
      </c>
      <c r="E142" s="278">
        <v>6978.1999999999989</v>
      </c>
      <c r="F142" s="278">
        <v>6902.0999999999995</v>
      </c>
      <c r="G142" s="278">
        <v>6856.1999999999989</v>
      </c>
      <c r="H142" s="278">
        <v>7100.1999999999989</v>
      </c>
      <c r="I142" s="278">
        <v>7146.0999999999985</v>
      </c>
      <c r="J142" s="278">
        <v>7222.1999999999989</v>
      </c>
      <c r="K142" s="276">
        <v>7070</v>
      </c>
      <c r="L142" s="276">
        <v>6948</v>
      </c>
      <c r="M142" s="276">
        <v>14.003</v>
      </c>
    </row>
    <row r="143" spans="1:13">
      <c r="A143" s="300">
        <v>134</v>
      </c>
      <c r="B143" s="276" t="s">
        <v>143</v>
      </c>
      <c r="C143" s="276">
        <v>563.75</v>
      </c>
      <c r="D143" s="278">
        <v>560.88333333333333</v>
      </c>
      <c r="E143" s="278">
        <v>556.86666666666667</v>
      </c>
      <c r="F143" s="278">
        <v>549.98333333333335</v>
      </c>
      <c r="G143" s="278">
        <v>545.9666666666667</v>
      </c>
      <c r="H143" s="278">
        <v>567.76666666666665</v>
      </c>
      <c r="I143" s="278">
        <v>571.7833333333333</v>
      </c>
      <c r="J143" s="278">
        <v>578.66666666666663</v>
      </c>
      <c r="K143" s="276">
        <v>564.9</v>
      </c>
      <c r="L143" s="276">
        <v>554</v>
      </c>
      <c r="M143" s="276">
        <v>12.481529999999999</v>
      </c>
    </row>
    <row r="144" spans="1:13">
      <c r="A144" s="300">
        <v>135</v>
      </c>
      <c r="B144" s="276" t="s">
        <v>144</v>
      </c>
      <c r="C144" s="276">
        <v>619.29999999999995</v>
      </c>
      <c r="D144" s="278">
        <v>620.86666666666667</v>
      </c>
      <c r="E144" s="278">
        <v>610.58333333333337</v>
      </c>
      <c r="F144" s="278">
        <v>601.86666666666667</v>
      </c>
      <c r="G144" s="278">
        <v>591.58333333333337</v>
      </c>
      <c r="H144" s="278">
        <v>629.58333333333337</v>
      </c>
      <c r="I144" s="278">
        <v>639.86666666666667</v>
      </c>
      <c r="J144" s="278">
        <v>648.58333333333337</v>
      </c>
      <c r="K144" s="276">
        <v>631.15</v>
      </c>
      <c r="L144" s="276">
        <v>612.15</v>
      </c>
      <c r="M144" s="276">
        <v>34.896850000000001</v>
      </c>
    </row>
    <row r="145" spans="1:13">
      <c r="A145" s="300">
        <v>136</v>
      </c>
      <c r="B145" s="276" t="s">
        <v>145</v>
      </c>
      <c r="C145" s="276">
        <v>905.1</v>
      </c>
      <c r="D145" s="278">
        <v>898.44999999999993</v>
      </c>
      <c r="E145" s="278">
        <v>888.89999999999986</v>
      </c>
      <c r="F145" s="278">
        <v>872.69999999999993</v>
      </c>
      <c r="G145" s="278">
        <v>863.14999999999986</v>
      </c>
      <c r="H145" s="278">
        <v>914.64999999999986</v>
      </c>
      <c r="I145" s="278">
        <v>924.19999999999982</v>
      </c>
      <c r="J145" s="278">
        <v>940.39999999999986</v>
      </c>
      <c r="K145" s="276">
        <v>908</v>
      </c>
      <c r="L145" s="276">
        <v>882.25</v>
      </c>
      <c r="M145" s="276">
        <v>29.887440000000002</v>
      </c>
    </row>
    <row r="146" spans="1:13">
      <c r="A146" s="300">
        <v>137</v>
      </c>
      <c r="B146" s="276" t="s">
        <v>146</v>
      </c>
      <c r="C146" s="276">
        <v>1334.3</v>
      </c>
      <c r="D146" s="278">
        <v>1331.8166666666666</v>
      </c>
      <c r="E146" s="278">
        <v>1319.4833333333331</v>
      </c>
      <c r="F146" s="278">
        <v>1304.6666666666665</v>
      </c>
      <c r="G146" s="278">
        <v>1292.333333333333</v>
      </c>
      <c r="H146" s="278">
        <v>1346.6333333333332</v>
      </c>
      <c r="I146" s="278">
        <v>1358.9666666666667</v>
      </c>
      <c r="J146" s="278">
        <v>1373.7833333333333</v>
      </c>
      <c r="K146" s="276">
        <v>1344.15</v>
      </c>
      <c r="L146" s="276">
        <v>1317</v>
      </c>
      <c r="M146" s="276">
        <v>4.7579599999999997</v>
      </c>
    </row>
    <row r="147" spans="1:13">
      <c r="A147" s="300">
        <v>138</v>
      </c>
      <c r="B147" s="276" t="s">
        <v>147</v>
      </c>
      <c r="C147" s="276">
        <v>136.94999999999999</v>
      </c>
      <c r="D147" s="278">
        <v>135.18333333333331</v>
      </c>
      <c r="E147" s="278">
        <v>130.91666666666663</v>
      </c>
      <c r="F147" s="278">
        <v>124.88333333333333</v>
      </c>
      <c r="G147" s="278">
        <v>120.61666666666665</v>
      </c>
      <c r="H147" s="278">
        <v>141.21666666666661</v>
      </c>
      <c r="I147" s="278">
        <v>145.48333333333332</v>
      </c>
      <c r="J147" s="278">
        <v>151.51666666666659</v>
      </c>
      <c r="K147" s="276">
        <v>139.44999999999999</v>
      </c>
      <c r="L147" s="276">
        <v>129.15</v>
      </c>
      <c r="M147" s="276">
        <v>316.03273999999999</v>
      </c>
    </row>
    <row r="148" spans="1:13">
      <c r="A148" s="300">
        <v>139</v>
      </c>
      <c r="B148" s="276" t="s">
        <v>268</v>
      </c>
      <c r="C148" s="276">
        <v>1311.5</v>
      </c>
      <c r="D148" s="278">
        <v>1310.2</v>
      </c>
      <c r="E148" s="278">
        <v>1301.4000000000001</v>
      </c>
      <c r="F148" s="278">
        <v>1291.3</v>
      </c>
      <c r="G148" s="278">
        <v>1282.5</v>
      </c>
      <c r="H148" s="278">
        <v>1320.3000000000002</v>
      </c>
      <c r="I148" s="278">
        <v>1329.1</v>
      </c>
      <c r="J148" s="278">
        <v>1339.2000000000003</v>
      </c>
      <c r="K148" s="276">
        <v>1319</v>
      </c>
      <c r="L148" s="276">
        <v>1300.0999999999999</v>
      </c>
      <c r="M148" s="276">
        <v>2.5259900000000002</v>
      </c>
    </row>
    <row r="149" spans="1:13">
      <c r="A149" s="300">
        <v>140</v>
      </c>
      <c r="B149" s="276" t="s">
        <v>148</v>
      </c>
      <c r="C149" s="276">
        <v>75041</v>
      </c>
      <c r="D149" s="278">
        <v>74271.766666666663</v>
      </c>
      <c r="E149" s="278">
        <v>73143.533333333326</v>
      </c>
      <c r="F149" s="278">
        <v>71246.066666666666</v>
      </c>
      <c r="G149" s="278">
        <v>70117.833333333328</v>
      </c>
      <c r="H149" s="278">
        <v>76169.233333333323</v>
      </c>
      <c r="I149" s="278">
        <v>77297.46666666666</v>
      </c>
      <c r="J149" s="278">
        <v>79194.93333333332</v>
      </c>
      <c r="K149" s="276">
        <v>75400</v>
      </c>
      <c r="L149" s="276">
        <v>72374.3</v>
      </c>
      <c r="M149" s="276">
        <v>0.62263000000000002</v>
      </c>
    </row>
    <row r="150" spans="1:13">
      <c r="A150" s="300">
        <v>141</v>
      </c>
      <c r="B150" s="276" t="s">
        <v>267</v>
      </c>
      <c r="C150" s="276">
        <v>27.95</v>
      </c>
      <c r="D150" s="278">
        <v>28.05</v>
      </c>
      <c r="E150" s="278">
        <v>27.75</v>
      </c>
      <c r="F150" s="278">
        <v>27.55</v>
      </c>
      <c r="G150" s="278">
        <v>27.25</v>
      </c>
      <c r="H150" s="278">
        <v>28.25</v>
      </c>
      <c r="I150" s="278">
        <v>28.550000000000004</v>
      </c>
      <c r="J150" s="278">
        <v>28.75</v>
      </c>
      <c r="K150" s="276">
        <v>28.35</v>
      </c>
      <c r="L150" s="276">
        <v>27.85</v>
      </c>
      <c r="M150" s="276">
        <v>10.790979999999999</v>
      </c>
    </row>
    <row r="151" spans="1:13">
      <c r="A151" s="300">
        <v>142</v>
      </c>
      <c r="B151" s="276" t="s">
        <v>149</v>
      </c>
      <c r="C151" s="276">
        <v>1176.7</v>
      </c>
      <c r="D151" s="278">
        <v>1175.2666666666667</v>
      </c>
      <c r="E151" s="278">
        <v>1164.5333333333333</v>
      </c>
      <c r="F151" s="278">
        <v>1152.3666666666666</v>
      </c>
      <c r="G151" s="278">
        <v>1141.6333333333332</v>
      </c>
      <c r="H151" s="278">
        <v>1187.4333333333334</v>
      </c>
      <c r="I151" s="278">
        <v>1198.1666666666665</v>
      </c>
      <c r="J151" s="278">
        <v>1210.3333333333335</v>
      </c>
      <c r="K151" s="276">
        <v>1186</v>
      </c>
      <c r="L151" s="276">
        <v>1163.0999999999999</v>
      </c>
      <c r="M151" s="276">
        <v>17.52572</v>
      </c>
    </row>
    <row r="152" spans="1:13">
      <c r="A152" s="300">
        <v>143</v>
      </c>
      <c r="B152" s="276" t="s">
        <v>3161</v>
      </c>
      <c r="C152" s="276">
        <v>298.60000000000002</v>
      </c>
      <c r="D152" s="278">
        <v>296.34999999999997</v>
      </c>
      <c r="E152" s="278">
        <v>289.79999999999995</v>
      </c>
      <c r="F152" s="278">
        <v>281</v>
      </c>
      <c r="G152" s="278">
        <v>274.45</v>
      </c>
      <c r="H152" s="278">
        <v>305.14999999999992</v>
      </c>
      <c r="I152" s="278">
        <v>311.7</v>
      </c>
      <c r="J152" s="278">
        <v>320.49999999999989</v>
      </c>
      <c r="K152" s="276">
        <v>302.89999999999998</v>
      </c>
      <c r="L152" s="276">
        <v>287.55</v>
      </c>
      <c r="M152" s="276">
        <v>19.383379999999999</v>
      </c>
    </row>
    <row r="153" spans="1:13">
      <c r="A153" s="300">
        <v>144</v>
      </c>
      <c r="B153" s="276" t="s">
        <v>269</v>
      </c>
      <c r="C153" s="276">
        <v>899.25</v>
      </c>
      <c r="D153" s="278">
        <v>897.85</v>
      </c>
      <c r="E153" s="278">
        <v>881.30000000000007</v>
      </c>
      <c r="F153" s="278">
        <v>863.35</v>
      </c>
      <c r="G153" s="278">
        <v>846.80000000000007</v>
      </c>
      <c r="H153" s="278">
        <v>915.80000000000007</v>
      </c>
      <c r="I153" s="278">
        <v>932.35</v>
      </c>
      <c r="J153" s="278">
        <v>950.30000000000007</v>
      </c>
      <c r="K153" s="276">
        <v>914.4</v>
      </c>
      <c r="L153" s="276">
        <v>879.9</v>
      </c>
      <c r="M153" s="276">
        <v>4.0503900000000002</v>
      </c>
    </row>
    <row r="154" spans="1:13">
      <c r="A154" s="300">
        <v>145</v>
      </c>
      <c r="B154" s="276" t="s">
        <v>150</v>
      </c>
      <c r="C154" s="276">
        <v>35.85</v>
      </c>
      <c r="D154" s="278">
        <v>36.266666666666673</v>
      </c>
      <c r="E154" s="278">
        <v>35.183333333333344</v>
      </c>
      <c r="F154" s="278">
        <v>34.516666666666673</v>
      </c>
      <c r="G154" s="278">
        <v>33.433333333333344</v>
      </c>
      <c r="H154" s="278">
        <v>36.933333333333344</v>
      </c>
      <c r="I154" s="278">
        <v>38.016666666666673</v>
      </c>
      <c r="J154" s="278">
        <v>38.683333333333344</v>
      </c>
      <c r="K154" s="276">
        <v>37.35</v>
      </c>
      <c r="L154" s="276">
        <v>35.6</v>
      </c>
      <c r="M154" s="276">
        <v>163.85504</v>
      </c>
    </row>
    <row r="155" spans="1:13">
      <c r="A155" s="300">
        <v>146</v>
      </c>
      <c r="B155" s="276" t="s">
        <v>261</v>
      </c>
      <c r="C155" s="276">
        <v>3964.3</v>
      </c>
      <c r="D155" s="278">
        <v>3942.6333333333332</v>
      </c>
      <c r="E155" s="278">
        <v>3896.6666666666665</v>
      </c>
      <c r="F155" s="278">
        <v>3829.0333333333333</v>
      </c>
      <c r="G155" s="278">
        <v>3783.0666666666666</v>
      </c>
      <c r="H155" s="278">
        <v>4010.2666666666664</v>
      </c>
      <c r="I155" s="278">
        <v>4056.2333333333336</v>
      </c>
      <c r="J155" s="278">
        <v>4123.8666666666668</v>
      </c>
      <c r="K155" s="276">
        <v>3988.6</v>
      </c>
      <c r="L155" s="276">
        <v>3875</v>
      </c>
      <c r="M155" s="276">
        <v>10.25324</v>
      </c>
    </row>
    <row r="156" spans="1:13">
      <c r="A156" s="300">
        <v>147</v>
      </c>
      <c r="B156" s="276" t="s">
        <v>153</v>
      </c>
      <c r="C156" s="276">
        <v>16872.599999999999</v>
      </c>
      <c r="D156" s="278">
        <v>16837.95</v>
      </c>
      <c r="E156" s="278">
        <v>16706.5</v>
      </c>
      <c r="F156" s="278">
        <v>16540.399999999998</v>
      </c>
      <c r="G156" s="278">
        <v>16408.949999999997</v>
      </c>
      <c r="H156" s="278">
        <v>17004.050000000003</v>
      </c>
      <c r="I156" s="278">
        <v>17135.500000000007</v>
      </c>
      <c r="J156" s="278">
        <v>17301.600000000006</v>
      </c>
      <c r="K156" s="276">
        <v>16969.400000000001</v>
      </c>
      <c r="L156" s="276">
        <v>16671.849999999999</v>
      </c>
      <c r="M156" s="276">
        <v>1.4463299999999999</v>
      </c>
    </row>
    <row r="157" spans="1:13">
      <c r="A157" s="300">
        <v>148</v>
      </c>
      <c r="B157" s="276" t="s">
        <v>270</v>
      </c>
      <c r="C157" s="276">
        <v>20.5</v>
      </c>
      <c r="D157" s="278">
        <v>20.566666666666666</v>
      </c>
      <c r="E157" s="278">
        <v>20.383333333333333</v>
      </c>
      <c r="F157" s="278">
        <v>20.266666666666666</v>
      </c>
      <c r="G157" s="278">
        <v>20.083333333333332</v>
      </c>
      <c r="H157" s="278">
        <v>20.683333333333334</v>
      </c>
      <c r="I157" s="278">
        <v>20.866666666666664</v>
      </c>
      <c r="J157" s="278">
        <v>20.983333333333334</v>
      </c>
      <c r="K157" s="276">
        <v>20.75</v>
      </c>
      <c r="L157" s="276">
        <v>20.45</v>
      </c>
      <c r="M157" s="276">
        <v>28.73865</v>
      </c>
    </row>
    <row r="158" spans="1:13">
      <c r="A158" s="300">
        <v>149</v>
      </c>
      <c r="B158" s="276" t="s">
        <v>155</v>
      </c>
      <c r="C158" s="276">
        <v>97.6</v>
      </c>
      <c r="D158" s="278">
        <v>96.850000000000009</v>
      </c>
      <c r="E158" s="278">
        <v>95.750000000000014</v>
      </c>
      <c r="F158" s="278">
        <v>93.9</v>
      </c>
      <c r="G158" s="278">
        <v>92.800000000000011</v>
      </c>
      <c r="H158" s="278">
        <v>98.700000000000017</v>
      </c>
      <c r="I158" s="278">
        <v>99.800000000000011</v>
      </c>
      <c r="J158" s="278">
        <v>101.65000000000002</v>
      </c>
      <c r="K158" s="276">
        <v>97.95</v>
      </c>
      <c r="L158" s="276">
        <v>95</v>
      </c>
      <c r="M158" s="276">
        <v>142.58541</v>
      </c>
    </row>
    <row r="159" spans="1:13">
      <c r="A159" s="300">
        <v>150</v>
      </c>
      <c r="B159" s="276" t="s">
        <v>156</v>
      </c>
      <c r="C159" s="276">
        <v>88.3</v>
      </c>
      <c r="D159" s="278">
        <v>88.649999999999991</v>
      </c>
      <c r="E159" s="278">
        <v>87.749999999999986</v>
      </c>
      <c r="F159" s="278">
        <v>87.199999999999989</v>
      </c>
      <c r="G159" s="278">
        <v>86.299999999999983</v>
      </c>
      <c r="H159" s="278">
        <v>89.199999999999989</v>
      </c>
      <c r="I159" s="278">
        <v>90.1</v>
      </c>
      <c r="J159" s="278">
        <v>90.649999999999991</v>
      </c>
      <c r="K159" s="276">
        <v>89.55</v>
      </c>
      <c r="L159" s="276">
        <v>88.1</v>
      </c>
      <c r="M159" s="276">
        <v>375.74680999999998</v>
      </c>
    </row>
    <row r="160" spans="1:13">
      <c r="A160" s="300">
        <v>151</v>
      </c>
      <c r="B160" s="276" t="s">
        <v>271</v>
      </c>
      <c r="C160" s="276">
        <v>453.45</v>
      </c>
      <c r="D160" s="278">
        <v>453.98333333333335</v>
      </c>
      <c r="E160" s="278">
        <v>449.4666666666667</v>
      </c>
      <c r="F160" s="278">
        <v>445.48333333333335</v>
      </c>
      <c r="G160" s="278">
        <v>440.9666666666667</v>
      </c>
      <c r="H160" s="278">
        <v>457.9666666666667</v>
      </c>
      <c r="I160" s="278">
        <v>462.48333333333335</v>
      </c>
      <c r="J160" s="278">
        <v>466.4666666666667</v>
      </c>
      <c r="K160" s="276">
        <v>458.5</v>
      </c>
      <c r="L160" s="276">
        <v>450</v>
      </c>
      <c r="M160" s="276">
        <v>6.2577100000000003</v>
      </c>
    </row>
    <row r="161" spans="1:13">
      <c r="A161" s="300">
        <v>152</v>
      </c>
      <c r="B161" s="276" t="s">
        <v>272</v>
      </c>
      <c r="C161" s="276">
        <v>3083</v>
      </c>
      <c r="D161" s="278">
        <v>3100.4166666666665</v>
      </c>
      <c r="E161" s="278">
        <v>3027.833333333333</v>
      </c>
      <c r="F161" s="278">
        <v>2972.6666666666665</v>
      </c>
      <c r="G161" s="278">
        <v>2900.083333333333</v>
      </c>
      <c r="H161" s="278">
        <v>3155.583333333333</v>
      </c>
      <c r="I161" s="278">
        <v>3228.1666666666661</v>
      </c>
      <c r="J161" s="278">
        <v>3283.333333333333</v>
      </c>
      <c r="K161" s="276">
        <v>3173</v>
      </c>
      <c r="L161" s="276">
        <v>3045.25</v>
      </c>
      <c r="M161" s="276">
        <v>0.71325000000000005</v>
      </c>
    </row>
    <row r="162" spans="1:13">
      <c r="A162" s="300">
        <v>153</v>
      </c>
      <c r="B162" s="276" t="s">
        <v>157</v>
      </c>
      <c r="C162" s="276">
        <v>93.25</v>
      </c>
      <c r="D162" s="278">
        <v>93</v>
      </c>
      <c r="E162" s="278">
        <v>92.35</v>
      </c>
      <c r="F162" s="278">
        <v>91.449999999999989</v>
      </c>
      <c r="G162" s="278">
        <v>90.799999999999983</v>
      </c>
      <c r="H162" s="278">
        <v>93.9</v>
      </c>
      <c r="I162" s="278">
        <v>94.550000000000011</v>
      </c>
      <c r="J162" s="278">
        <v>95.450000000000017</v>
      </c>
      <c r="K162" s="276">
        <v>93.65</v>
      </c>
      <c r="L162" s="276">
        <v>92.1</v>
      </c>
      <c r="M162" s="276">
        <v>5.5668899999999999</v>
      </c>
    </row>
    <row r="163" spans="1:13">
      <c r="A163" s="300">
        <v>154</v>
      </c>
      <c r="B163" s="276" t="s">
        <v>158</v>
      </c>
      <c r="C163" s="276">
        <v>71.95</v>
      </c>
      <c r="D163" s="278">
        <v>71.650000000000006</v>
      </c>
      <c r="E163" s="278">
        <v>71.200000000000017</v>
      </c>
      <c r="F163" s="278">
        <v>70.450000000000017</v>
      </c>
      <c r="G163" s="278">
        <v>70.000000000000028</v>
      </c>
      <c r="H163" s="278">
        <v>72.400000000000006</v>
      </c>
      <c r="I163" s="278">
        <v>72.849999999999994</v>
      </c>
      <c r="J163" s="278">
        <v>73.599999999999994</v>
      </c>
      <c r="K163" s="276">
        <v>72.099999999999994</v>
      </c>
      <c r="L163" s="276">
        <v>70.900000000000006</v>
      </c>
      <c r="M163" s="276">
        <v>140.32868999999999</v>
      </c>
    </row>
    <row r="164" spans="1:13">
      <c r="A164" s="300">
        <v>155</v>
      </c>
      <c r="B164" s="276" t="s">
        <v>159</v>
      </c>
      <c r="C164" s="276">
        <v>22417.1</v>
      </c>
      <c r="D164" s="278">
        <v>22558.766666666666</v>
      </c>
      <c r="E164" s="278">
        <v>22181.333333333332</v>
      </c>
      <c r="F164" s="278">
        <v>21945.566666666666</v>
      </c>
      <c r="G164" s="278">
        <v>21568.133333333331</v>
      </c>
      <c r="H164" s="278">
        <v>22794.533333333333</v>
      </c>
      <c r="I164" s="278">
        <v>23171.966666666667</v>
      </c>
      <c r="J164" s="278">
        <v>23407.733333333334</v>
      </c>
      <c r="K164" s="276">
        <v>22936.2</v>
      </c>
      <c r="L164" s="276">
        <v>22323</v>
      </c>
      <c r="M164" s="276">
        <v>0.48942000000000002</v>
      </c>
    </row>
    <row r="165" spans="1:13">
      <c r="A165" s="300">
        <v>156</v>
      </c>
      <c r="B165" s="276" t="s">
        <v>160</v>
      </c>
      <c r="C165" s="276">
        <v>1436.3</v>
      </c>
      <c r="D165" s="278">
        <v>1426.4000000000003</v>
      </c>
      <c r="E165" s="278">
        <v>1409.8000000000006</v>
      </c>
      <c r="F165" s="278">
        <v>1383.3000000000004</v>
      </c>
      <c r="G165" s="278">
        <v>1366.7000000000007</v>
      </c>
      <c r="H165" s="278">
        <v>1452.9000000000005</v>
      </c>
      <c r="I165" s="278">
        <v>1469.5000000000005</v>
      </c>
      <c r="J165" s="278">
        <v>1496.0000000000005</v>
      </c>
      <c r="K165" s="276">
        <v>1443</v>
      </c>
      <c r="L165" s="276">
        <v>1399.9</v>
      </c>
      <c r="M165" s="276">
        <v>10.779489999999999</v>
      </c>
    </row>
    <row r="166" spans="1:13">
      <c r="A166" s="300">
        <v>157</v>
      </c>
      <c r="B166" s="276" t="s">
        <v>161</v>
      </c>
      <c r="C166" s="276">
        <v>258.2</v>
      </c>
      <c r="D166" s="278">
        <v>258.88333333333338</v>
      </c>
      <c r="E166" s="278">
        <v>255.26666666666677</v>
      </c>
      <c r="F166" s="278">
        <v>252.33333333333337</v>
      </c>
      <c r="G166" s="278">
        <v>248.71666666666675</v>
      </c>
      <c r="H166" s="278">
        <v>261.81666666666678</v>
      </c>
      <c r="I166" s="278">
        <v>265.43333333333345</v>
      </c>
      <c r="J166" s="278">
        <v>268.36666666666679</v>
      </c>
      <c r="K166" s="276">
        <v>262.5</v>
      </c>
      <c r="L166" s="276">
        <v>255.95</v>
      </c>
      <c r="M166" s="276">
        <v>51.197110000000002</v>
      </c>
    </row>
    <row r="167" spans="1:13">
      <c r="A167" s="300">
        <v>158</v>
      </c>
      <c r="B167" s="276" t="s">
        <v>162</v>
      </c>
      <c r="C167" s="276">
        <v>104.55</v>
      </c>
      <c r="D167" s="278">
        <v>104.41666666666667</v>
      </c>
      <c r="E167" s="278">
        <v>103.03333333333335</v>
      </c>
      <c r="F167" s="278">
        <v>101.51666666666668</v>
      </c>
      <c r="G167" s="278">
        <v>100.13333333333335</v>
      </c>
      <c r="H167" s="278">
        <v>105.93333333333334</v>
      </c>
      <c r="I167" s="278">
        <v>107.31666666666666</v>
      </c>
      <c r="J167" s="278">
        <v>108.83333333333333</v>
      </c>
      <c r="K167" s="276">
        <v>105.8</v>
      </c>
      <c r="L167" s="276">
        <v>102.9</v>
      </c>
      <c r="M167" s="276">
        <v>63.487609999999997</v>
      </c>
    </row>
    <row r="168" spans="1:13">
      <c r="A168" s="300">
        <v>159</v>
      </c>
      <c r="B168" s="276" t="s">
        <v>275</v>
      </c>
      <c r="C168" s="276">
        <v>4907.3</v>
      </c>
      <c r="D168" s="278">
        <v>4935.0666666666666</v>
      </c>
      <c r="E168" s="278">
        <v>4872.2833333333328</v>
      </c>
      <c r="F168" s="278">
        <v>4837.2666666666664</v>
      </c>
      <c r="G168" s="278">
        <v>4774.4833333333327</v>
      </c>
      <c r="H168" s="278">
        <v>4970.083333333333</v>
      </c>
      <c r="I168" s="278">
        <v>5032.8666666666677</v>
      </c>
      <c r="J168" s="278">
        <v>5067.8833333333332</v>
      </c>
      <c r="K168" s="276">
        <v>4997.8500000000004</v>
      </c>
      <c r="L168" s="276">
        <v>4900.05</v>
      </c>
      <c r="M168" s="276">
        <v>1.3265400000000001</v>
      </c>
    </row>
    <row r="169" spans="1:13">
      <c r="A169" s="300">
        <v>160</v>
      </c>
      <c r="B169" s="276" t="s">
        <v>277</v>
      </c>
      <c r="C169" s="276">
        <v>10580.55</v>
      </c>
      <c r="D169" s="278">
        <v>10611.65</v>
      </c>
      <c r="E169" s="278">
        <v>10468.9</v>
      </c>
      <c r="F169" s="278">
        <v>10357.25</v>
      </c>
      <c r="G169" s="278">
        <v>10214.5</v>
      </c>
      <c r="H169" s="278">
        <v>10723.3</v>
      </c>
      <c r="I169" s="278">
        <v>10866.05</v>
      </c>
      <c r="J169" s="278">
        <v>10977.699999999999</v>
      </c>
      <c r="K169" s="276">
        <v>10754.4</v>
      </c>
      <c r="L169" s="276">
        <v>10500</v>
      </c>
      <c r="M169" s="276">
        <v>2.835E-2</v>
      </c>
    </row>
    <row r="170" spans="1:13">
      <c r="A170" s="300">
        <v>161</v>
      </c>
      <c r="B170" s="276" t="s">
        <v>163</v>
      </c>
      <c r="C170" s="276">
        <v>1563.3</v>
      </c>
      <c r="D170" s="278">
        <v>1563.95</v>
      </c>
      <c r="E170" s="278">
        <v>1552.9</v>
      </c>
      <c r="F170" s="278">
        <v>1542.5</v>
      </c>
      <c r="G170" s="278">
        <v>1531.45</v>
      </c>
      <c r="H170" s="278">
        <v>1574.3500000000001</v>
      </c>
      <c r="I170" s="278">
        <v>1585.3999999999999</v>
      </c>
      <c r="J170" s="278">
        <v>1595.8000000000002</v>
      </c>
      <c r="K170" s="276">
        <v>1575</v>
      </c>
      <c r="L170" s="276">
        <v>1553.55</v>
      </c>
      <c r="M170" s="276">
        <v>6.5196500000000004</v>
      </c>
    </row>
    <row r="171" spans="1:13">
      <c r="A171" s="300">
        <v>162</v>
      </c>
      <c r="B171" s="276" t="s">
        <v>273</v>
      </c>
      <c r="C171" s="276">
        <v>2445.65</v>
      </c>
      <c r="D171" s="278">
        <v>2430.8166666666666</v>
      </c>
      <c r="E171" s="278">
        <v>2394.6333333333332</v>
      </c>
      <c r="F171" s="278">
        <v>2343.6166666666668</v>
      </c>
      <c r="G171" s="278">
        <v>2307.4333333333334</v>
      </c>
      <c r="H171" s="278">
        <v>2481.833333333333</v>
      </c>
      <c r="I171" s="278">
        <v>2518.0166666666664</v>
      </c>
      <c r="J171" s="278">
        <v>2569.0333333333328</v>
      </c>
      <c r="K171" s="276">
        <v>2467</v>
      </c>
      <c r="L171" s="276">
        <v>2379.8000000000002</v>
      </c>
      <c r="M171" s="276">
        <v>9.2152899999999995</v>
      </c>
    </row>
    <row r="172" spans="1:13">
      <c r="A172" s="300">
        <v>163</v>
      </c>
      <c r="B172" s="276" t="s">
        <v>164</v>
      </c>
      <c r="C172" s="276">
        <v>30.85</v>
      </c>
      <c r="D172" s="278">
        <v>30.566666666666666</v>
      </c>
      <c r="E172" s="278">
        <v>29.883333333333333</v>
      </c>
      <c r="F172" s="278">
        <v>28.916666666666668</v>
      </c>
      <c r="G172" s="278">
        <v>28.233333333333334</v>
      </c>
      <c r="H172" s="278">
        <v>31.533333333333331</v>
      </c>
      <c r="I172" s="278">
        <v>32.216666666666661</v>
      </c>
      <c r="J172" s="278">
        <v>33.18333333333333</v>
      </c>
      <c r="K172" s="276">
        <v>31.25</v>
      </c>
      <c r="L172" s="276">
        <v>29.6</v>
      </c>
      <c r="M172" s="276">
        <v>783.69100000000003</v>
      </c>
    </row>
    <row r="173" spans="1:13">
      <c r="A173" s="300">
        <v>164</v>
      </c>
      <c r="B173" s="276" t="s">
        <v>274</v>
      </c>
      <c r="C173" s="276">
        <v>384.5</v>
      </c>
      <c r="D173" s="278">
        <v>385.61666666666662</v>
      </c>
      <c r="E173" s="278">
        <v>380.23333333333323</v>
      </c>
      <c r="F173" s="278">
        <v>375.96666666666664</v>
      </c>
      <c r="G173" s="278">
        <v>370.58333333333326</v>
      </c>
      <c r="H173" s="278">
        <v>389.88333333333321</v>
      </c>
      <c r="I173" s="278">
        <v>395.26666666666654</v>
      </c>
      <c r="J173" s="278">
        <v>399.53333333333319</v>
      </c>
      <c r="K173" s="276">
        <v>391</v>
      </c>
      <c r="L173" s="276">
        <v>381.35</v>
      </c>
      <c r="M173" s="276">
        <v>1.22594</v>
      </c>
    </row>
    <row r="174" spans="1:13">
      <c r="A174" s="300">
        <v>165</v>
      </c>
      <c r="B174" s="276" t="s">
        <v>491</v>
      </c>
      <c r="C174" s="276">
        <v>926.95</v>
      </c>
      <c r="D174" s="278">
        <v>926.85</v>
      </c>
      <c r="E174" s="278">
        <v>922.7</v>
      </c>
      <c r="F174" s="278">
        <v>918.45</v>
      </c>
      <c r="G174" s="278">
        <v>914.30000000000007</v>
      </c>
      <c r="H174" s="278">
        <v>931.1</v>
      </c>
      <c r="I174" s="278">
        <v>935.24999999999989</v>
      </c>
      <c r="J174" s="278">
        <v>939.5</v>
      </c>
      <c r="K174" s="276">
        <v>931</v>
      </c>
      <c r="L174" s="276">
        <v>922.6</v>
      </c>
      <c r="M174" s="276">
        <v>1.2593000000000001</v>
      </c>
    </row>
    <row r="175" spans="1:13">
      <c r="A175" s="300">
        <v>166</v>
      </c>
      <c r="B175" s="276" t="s">
        <v>165</v>
      </c>
      <c r="C175" s="276">
        <v>185.4</v>
      </c>
      <c r="D175" s="278">
        <v>186.61666666666667</v>
      </c>
      <c r="E175" s="278">
        <v>183.53333333333336</v>
      </c>
      <c r="F175" s="278">
        <v>181.66666666666669</v>
      </c>
      <c r="G175" s="278">
        <v>178.58333333333337</v>
      </c>
      <c r="H175" s="278">
        <v>188.48333333333335</v>
      </c>
      <c r="I175" s="278">
        <v>191.56666666666666</v>
      </c>
      <c r="J175" s="278">
        <v>193.43333333333334</v>
      </c>
      <c r="K175" s="276">
        <v>189.7</v>
      </c>
      <c r="L175" s="276">
        <v>184.75</v>
      </c>
      <c r="M175" s="276">
        <v>93.857410000000002</v>
      </c>
    </row>
    <row r="176" spans="1:13">
      <c r="A176" s="300">
        <v>167</v>
      </c>
      <c r="B176" s="276" t="s">
        <v>276</v>
      </c>
      <c r="C176" s="276">
        <v>271.8</v>
      </c>
      <c r="D176" s="278">
        <v>268.0333333333333</v>
      </c>
      <c r="E176" s="278">
        <v>262.06666666666661</v>
      </c>
      <c r="F176" s="278">
        <v>252.33333333333331</v>
      </c>
      <c r="G176" s="278">
        <v>246.36666666666662</v>
      </c>
      <c r="H176" s="278">
        <v>277.76666666666659</v>
      </c>
      <c r="I176" s="278">
        <v>283.73333333333329</v>
      </c>
      <c r="J176" s="278">
        <v>293.46666666666658</v>
      </c>
      <c r="K176" s="276">
        <v>274</v>
      </c>
      <c r="L176" s="276">
        <v>258.3</v>
      </c>
      <c r="M176" s="276">
        <v>11.77952</v>
      </c>
    </row>
    <row r="177" spans="1:13">
      <c r="A177" s="300">
        <v>168</v>
      </c>
      <c r="B177" s="276" t="s">
        <v>278</v>
      </c>
      <c r="C177" s="276">
        <v>407</v>
      </c>
      <c r="D177" s="278">
        <v>406.90000000000003</v>
      </c>
      <c r="E177" s="278">
        <v>402.10000000000008</v>
      </c>
      <c r="F177" s="278">
        <v>397.20000000000005</v>
      </c>
      <c r="G177" s="278">
        <v>392.40000000000009</v>
      </c>
      <c r="H177" s="278">
        <v>411.80000000000007</v>
      </c>
      <c r="I177" s="278">
        <v>416.6</v>
      </c>
      <c r="J177" s="278">
        <v>421.50000000000006</v>
      </c>
      <c r="K177" s="276">
        <v>411.7</v>
      </c>
      <c r="L177" s="276">
        <v>402</v>
      </c>
      <c r="M177" s="276">
        <v>0.71421999999999997</v>
      </c>
    </row>
    <row r="178" spans="1:13">
      <c r="A178" s="300">
        <v>169</v>
      </c>
      <c r="B178" s="276" t="s">
        <v>279</v>
      </c>
      <c r="C178" s="276">
        <v>459.95</v>
      </c>
      <c r="D178" s="278">
        <v>462.65000000000003</v>
      </c>
      <c r="E178" s="278">
        <v>455.30000000000007</v>
      </c>
      <c r="F178" s="278">
        <v>450.65000000000003</v>
      </c>
      <c r="G178" s="278">
        <v>443.30000000000007</v>
      </c>
      <c r="H178" s="278">
        <v>467.30000000000007</v>
      </c>
      <c r="I178" s="278">
        <v>474.65000000000009</v>
      </c>
      <c r="J178" s="278">
        <v>479.30000000000007</v>
      </c>
      <c r="K178" s="276">
        <v>470</v>
      </c>
      <c r="L178" s="276">
        <v>458</v>
      </c>
      <c r="M178" s="276">
        <v>0.67673000000000005</v>
      </c>
    </row>
    <row r="179" spans="1:13">
      <c r="A179" s="300">
        <v>170</v>
      </c>
      <c r="B179" s="276" t="s">
        <v>167</v>
      </c>
      <c r="C179" s="276">
        <v>870.7</v>
      </c>
      <c r="D179" s="278">
        <v>868.56666666666661</v>
      </c>
      <c r="E179" s="278">
        <v>860.68333333333317</v>
      </c>
      <c r="F179" s="278">
        <v>850.66666666666652</v>
      </c>
      <c r="G179" s="278">
        <v>842.78333333333308</v>
      </c>
      <c r="H179" s="278">
        <v>878.58333333333326</v>
      </c>
      <c r="I179" s="278">
        <v>886.4666666666667</v>
      </c>
      <c r="J179" s="278">
        <v>896.48333333333335</v>
      </c>
      <c r="K179" s="276">
        <v>876.45</v>
      </c>
      <c r="L179" s="276">
        <v>858.55</v>
      </c>
      <c r="M179" s="276">
        <v>4.2410500000000004</v>
      </c>
    </row>
    <row r="180" spans="1:13">
      <c r="A180" s="300">
        <v>171</v>
      </c>
      <c r="B180" s="276" t="s">
        <v>168</v>
      </c>
      <c r="C180" s="276">
        <v>221.25</v>
      </c>
      <c r="D180" s="278">
        <v>218.28333333333333</v>
      </c>
      <c r="E180" s="278">
        <v>213.56666666666666</v>
      </c>
      <c r="F180" s="278">
        <v>205.88333333333333</v>
      </c>
      <c r="G180" s="278">
        <v>201.16666666666666</v>
      </c>
      <c r="H180" s="278">
        <v>225.96666666666667</v>
      </c>
      <c r="I180" s="278">
        <v>230.68333333333331</v>
      </c>
      <c r="J180" s="278">
        <v>238.36666666666667</v>
      </c>
      <c r="K180" s="276">
        <v>223</v>
      </c>
      <c r="L180" s="276">
        <v>210.6</v>
      </c>
      <c r="M180" s="276">
        <v>385.21051999999997</v>
      </c>
    </row>
    <row r="181" spans="1:13">
      <c r="A181" s="300">
        <v>172</v>
      </c>
      <c r="B181" s="276" t="s">
        <v>169</v>
      </c>
      <c r="C181" s="276">
        <v>116.3</v>
      </c>
      <c r="D181" s="278">
        <v>115.71666666666665</v>
      </c>
      <c r="E181" s="278">
        <v>114.58333333333331</v>
      </c>
      <c r="F181" s="278">
        <v>112.86666666666666</v>
      </c>
      <c r="G181" s="278">
        <v>111.73333333333332</v>
      </c>
      <c r="H181" s="278">
        <v>117.43333333333331</v>
      </c>
      <c r="I181" s="278">
        <v>118.56666666666666</v>
      </c>
      <c r="J181" s="278">
        <v>120.2833333333333</v>
      </c>
      <c r="K181" s="276">
        <v>116.85</v>
      </c>
      <c r="L181" s="276">
        <v>114</v>
      </c>
      <c r="M181" s="276">
        <v>74.329589999999996</v>
      </c>
    </row>
    <row r="182" spans="1:13">
      <c r="A182" s="300">
        <v>173</v>
      </c>
      <c r="B182" s="276" t="s">
        <v>170</v>
      </c>
      <c r="C182" s="276">
        <v>1987.2</v>
      </c>
      <c r="D182" s="278">
        <v>1984.5999999999997</v>
      </c>
      <c r="E182" s="278">
        <v>1962.6999999999994</v>
      </c>
      <c r="F182" s="278">
        <v>1938.1999999999996</v>
      </c>
      <c r="G182" s="278">
        <v>1916.2999999999993</v>
      </c>
      <c r="H182" s="278">
        <v>2009.0999999999995</v>
      </c>
      <c r="I182" s="278">
        <v>2030.9999999999995</v>
      </c>
      <c r="J182" s="278">
        <v>2055.4999999999995</v>
      </c>
      <c r="K182" s="276">
        <v>2006.5</v>
      </c>
      <c r="L182" s="276">
        <v>1960.1</v>
      </c>
      <c r="M182" s="276">
        <v>140.30652000000001</v>
      </c>
    </row>
    <row r="183" spans="1:13">
      <c r="A183" s="300">
        <v>174</v>
      </c>
      <c r="B183" s="276" t="s">
        <v>171</v>
      </c>
      <c r="C183" s="276">
        <v>40.049999999999997</v>
      </c>
      <c r="D183" s="278">
        <v>40.199999999999996</v>
      </c>
      <c r="E183" s="278">
        <v>39.649999999999991</v>
      </c>
      <c r="F183" s="278">
        <v>39.249999999999993</v>
      </c>
      <c r="G183" s="278">
        <v>38.699999999999989</v>
      </c>
      <c r="H183" s="278">
        <v>40.599999999999994</v>
      </c>
      <c r="I183" s="278">
        <v>41.149999999999991</v>
      </c>
      <c r="J183" s="278">
        <v>41.55</v>
      </c>
      <c r="K183" s="276">
        <v>40.75</v>
      </c>
      <c r="L183" s="276">
        <v>39.799999999999997</v>
      </c>
      <c r="M183" s="276">
        <v>159.68025</v>
      </c>
    </row>
    <row r="184" spans="1:13">
      <c r="A184" s="300">
        <v>175</v>
      </c>
      <c r="B184" s="276" t="s">
        <v>3523</v>
      </c>
      <c r="C184" s="276">
        <v>814.35</v>
      </c>
      <c r="D184" s="278">
        <v>804.15</v>
      </c>
      <c r="E184" s="278">
        <v>789.8</v>
      </c>
      <c r="F184" s="278">
        <v>765.25</v>
      </c>
      <c r="G184" s="278">
        <v>750.9</v>
      </c>
      <c r="H184" s="278">
        <v>828.69999999999993</v>
      </c>
      <c r="I184" s="278">
        <v>843.05000000000007</v>
      </c>
      <c r="J184" s="278">
        <v>867.59999999999991</v>
      </c>
      <c r="K184" s="276">
        <v>818.5</v>
      </c>
      <c r="L184" s="276">
        <v>779.6</v>
      </c>
      <c r="M184" s="276">
        <v>31.83192</v>
      </c>
    </row>
    <row r="185" spans="1:13">
      <c r="A185" s="300">
        <v>176</v>
      </c>
      <c r="B185" s="276" t="s">
        <v>280</v>
      </c>
      <c r="C185" s="276">
        <v>857.95</v>
      </c>
      <c r="D185" s="278">
        <v>857.81666666666661</v>
      </c>
      <c r="E185" s="278">
        <v>846.93333333333317</v>
      </c>
      <c r="F185" s="278">
        <v>835.91666666666652</v>
      </c>
      <c r="G185" s="278">
        <v>825.03333333333308</v>
      </c>
      <c r="H185" s="278">
        <v>868.83333333333326</v>
      </c>
      <c r="I185" s="278">
        <v>879.7166666666667</v>
      </c>
      <c r="J185" s="278">
        <v>890.73333333333335</v>
      </c>
      <c r="K185" s="276">
        <v>868.7</v>
      </c>
      <c r="L185" s="276">
        <v>846.8</v>
      </c>
      <c r="M185" s="276">
        <v>9.6839300000000001</v>
      </c>
    </row>
    <row r="186" spans="1:13">
      <c r="A186" s="300">
        <v>177</v>
      </c>
      <c r="B186" s="276" t="s">
        <v>172</v>
      </c>
      <c r="C186" s="276">
        <v>252</v>
      </c>
      <c r="D186" s="278">
        <v>247.63333333333333</v>
      </c>
      <c r="E186" s="278">
        <v>242.26666666666665</v>
      </c>
      <c r="F186" s="278">
        <v>232.53333333333333</v>
      </c>
      <c r="G186" s="278">
        <v>227.16666666666666</v>
      </c>
      <c r="H186" s="278">
        <v>257.36666666666667</v>
      </c>
      <c r="I186" s="278">
        <v>262.73333333333335</v>
      </c>
      <c r="J186" s="278">
        <v>272.46666666666664</v>
      </c>
      <c r="K186" s="276">
        <v>253</v>
      </c>
      <c r="L186" s="276">
        <v>237.9</v>
      </c>
      <c r="M186" s="276">
        <v>1045.1405999999999</v>
      </c>
    </row>
    <row r="187" spans="1:13">
      <c r="A187" s="300">
        <v>178</v>
      </c>
      <c r="B187" s="276" t="s">
        <v>173</v>
      </c>
      <c r="C187" s="276">
        <v>24069.25</v>
      </c>
      <c r="D187" s="278">
        <v>23986.649999999998</v>
      </c>
      <c r="E187" s="278">
        <v>23838.599999999995</v>
      </c>
      <c r="F187" s="278">
        <v>23607.949999999997</v>
      </c>
      <c r="G187" s="278">
        <v>23459.899999999994</v>
      </c>
      <c r="H187" s="278">
        <v>24217.299999999996</v>
      </c>
      <c r="I187" s="278">
        <v>24365.35</v>
      </c>
      <c r="J187" s="278">
        <v>24595.999999999996</v>
      </c>
      <c r="K187" s="276">
        <v>24134.7</v>
      </c>
      <c r="L187" s="276">
        <v>23756</v>
      </c>
      <c r="M187" s="276">
        <v>0.57486999999999999</v>
      </c>
    </row>
    <row r="188" spans="1:13">
      <c r="A188" s="300">
        <v>179</v>
      </c>
      <c r="B188" s="276" t="s">
        <v>174</v>
      </c>
      <c r="C188" s="276">
        <v>1426.2</v>
      </c>
      <c r="D188" s="278">
        <v>1415.1333333333332</v>
      </c>
      <c r="E188" s="278">
        <v>1397.2666666666664</v>
      </c>
      <c r="F188" s="278">
        <v>1368.3333333333333</v>
      </c>
      <c r="G188" s="278">
        <v>1350.4666666666665</v>
      </c>
      <c r="H188" s="278">
        <v>1444.0666666666664</v>
      </c>
      <c r="I188" s="278">
        <v>1461.9333333333332</v>
      </c>
      <c r="J188" s="278">
        <v>1490.8666666666663</v>
      </c>
      <c r="K188" s="276">
        <v>1433</v>
      </c>
      <c r="L188" s="276">
        <v>1386.2</v>
      </c>
      <c r="M188" s="276">
        <v>7.4264999999999999</v>
      </c>
    </row>
    <row r="189" spans="1:13">
      <c r="A189" s="300">
        <v>180</v>
      </c>
      <c r="B189" s="276" t="s">
        <v>175</v>
      </c>
      <c r="C189" s="276">
        <v>5028</v>
      </c>
      <c r="D189" s="278">
        <v>5040.4000000000005</v>
      </c>
      <c r="E189" s="278">
        <v>4996.6000000000013</v>
      </c>
      <c r="F189" s="278">
        <v>4965.2000000000007</v>
      </c>
      <c r="G189" s="278">
        <v>4921.4000000000015</v>
      </c>
      <c r="H189" s="278">
        <v>5071.8000000000011</v>
      </c>
      <c r="I189" s="278">
        <v>5115.6000000000004</v>
      </c>
      <c r="J189" s="278">
        <v>5147.0000000000009</v>
      </c>
      <c r="K189" s="276">
        <v>5084.2</v>
      </c>
      <c r="L189" s="276">
        <v>5009</v>
      </c>
      <c r="M189" s="276">
        <v>1.50095</v>
      </c>
    </row>
    <row r="190" spans="1:13">
      <c r="A190" s="300">
        <v>181</v>
      </c>
      <c r="B190" s="276" t="s">
        <v>176</v>
      </c>
      <c r="C190" s="276">
        <v>925.3</v>
      </c>
      <c r="D190" s="278">
        <v>901.69999999999993</v>
      </c>
      <c r="E190" s="278">
        <v>872.39999999999986</v>
      </c>
      <c r="F190" s="278">
        <v>819.49999999999989</v>
      </c>
      <c r="G190" s="278">
        <v>790.19999999999982</v>
      </c>
      <c r="H190" s="278">
        <v>954.59999999999991</v>
      </c>
      <c r="I190" s="278">
        <v>983.89999999999986</v>
      </c>
      <c r="J190" s="278">
        <v>1036.8</v>
      </c>
      <c r="K190" s="276">
        <v>931</v>
      </c>
      <c r="L190" s="276">
        <v>848.8</v>
      </c>
      <c r="M190" s="276">
        <v>71.620750000000001</v>
      </c>
    </row>
    <row r="191" spans="1:13">
      <c r="A191" s="300">
        <v>182</v>
      </c>
      <c r="B191" s="276" t="s">
        <v>178</v>
      </c>
      <c r="C191" s="276">
        <v>513</v>
      </c>
      <c r="D191" s="278">
        <v>513.44999999999993</v>
      </c>
      <c r="E191" s="278">
        <v>508.54999999999984</v>
      </c>
      <c r="F191" s="278">
        <v>504.09999999999991</v>
      </c>
      <c r="G191" s="278">
        <v>499.19999999999982</v>
      </c>
      <c r="H191" s="278">
        <v>517.89999999999986</v>
      </c>
      <c r="I191" s="278">
        <v>522.79999999999995</v>
      </c>
      <c r="J191" s="278">
        <v>527.24999999999989</v>
      </c>
      <c r="K191" s="276">
        <v>518.35</v>
      </c>
      <c r="L191" s="276">
        <v>509</v>
      </c>
      <c r="M191" s="276">
        <v>64.837019999999995</v>
      </c>
    </row>
    <row r="192" spans="1:13">
      <c r="A192" s="300">
        <v>183</v>
      </c>
      <c r="B192" s="276" t="s">
        <v>179</v>
      </c>
      <c r="C192" s="276">
        <v>417.45</v>
      </c>
      <c r="D192" s="278">
        <v>418.2166666666667</v>
      </c>
      <c r="E192" s="278">
        <v>415.48333333333341</v>
      </c>
      <c r="F192" s="278">
        <v>413.51666666666671</v>
      </c>
      <c r="G192" s="278">
        <v>410.78333333333342</v>
      </c>
      <c r="H192" s="278">
        <v>420.18333333333339</v>
      </c>
      <c r="I192" s="278">
        <v>422.91666666666674</v>
      </c>
      <c r="J192" s="278">
        <v>424.88333333333338</v>
      </c>
      <c r="K192" s="276">
        <v>420.95</v>
      </c>
      <c r="L192" s="276">
        <v>416.25</v>
      </c>
      <c r="M192" s="276">
        <v>13.533390000000001</v>
      </c>
    </row>
    <row r="193" spans="1:13">
      <c r="A193" s="300">
        <v>184</v>
      </c>
      <c r="B193" s="276" t="s">
        <v>282</v>
      </c>
      <c r="C193" s="276">
        <v>573.9</v>
      </c>
      <c r="D193" s="278">
        <v>573.5</v>
      </c>
      <c r="E193" s="278">
        <v>567</v>
      </c>
      <c r="F193" s="278">
        <v>560.1</v>
      </c>
      <c r="G193" s="278">
        <v>553.6</v>
      </c>
      <c r="H193" s="278">
        <v>580.4</v>
      </c>
      <c r="I193" s="278">
        <v>586.9</v>
      </c>
      <c r="J193" s="278">
        <v>593.79999999999995</v>
      </c>
      <c r="K193" s="276">
        <v>580</v>
      </c>
      <c r="L193" s="276">
        <v>566.6</v>
      </c>
      <c r="M193" s="276">
        <v>3.2065800000000002</v>
      </c>
    </row>
    <row r="194" spans="1:13">
      <c r="A194" s="300">
        <v>185</v>
      </c>
      <c r="B194" s="276" t="s">
        <v>3464</v>
      </c>
      <c r="C194" s="276">
        <v>516.9</v>
      </c>
      <c r="D194" s="278">
        <v>518.30000000000007</v>
      </c>
      <c r="E194" s="278">
        <v>512.60000000000014</v>
      </c>
      <c r="F194" s="278">
        <v>508.30000000000007</v>
      </c>
      <c r="G194" s="278">
        <v>502.60000000000014</v>
      </c>
      <c r="H194" s="278">
        <v>522.60000000000014</v>
      </c>
      <c r="I194" s="278">
        <v>528.30000000000018</v>
      </c>
      <c r="J194" s="278">
        <v>532.60000000000014</v>
      </c>
      <c r="K194" s="276">
        <v>524</v>
      </c>
      <c r="L194" s="276">
        <v>514</v>
      </c>
      <c r="M194" s="276">
        <v>36.935890000000001</v>
      </c>
    </row>
    <row r="195" spans="1:13">
      <c r="A195" s="300">
        <v>186</v>
      </c>
      <c r="B195" s="276" t="s">
        <v>183</v>
      </c>
      <c r="C195" s="276">
        <v>173.5</v>
      </c>
      <c r="D195" s="278">
        <v>170.28333333333333</v>
      </c>
      <c r="E195" s="278">
        <v>161.76666666666665</v>
      </c>
      <c r="F195" s="278">
        <v>150.03333333333333</v>
      </c>
      <c r="G195" s="278">
        <v>141.51666666666665</v>
      </c>
      <c r="H195" s="278">
        <v>182.01666666666665</v>
      </c>
      <c r="I195" s="278">
        <v>190.53333333333336</v>
      </c>
      <c r="J195" s="278">
        <v>202.26666666666665</v>
      </c>
      <c r="K195" s="276">
        <v>178.8</v>
      </c>
      <c r="L195" s="276">
        <v>158.55000000000001</v>
      </c>
      <c r="M195" s="276">
        <v>1718.0118299999999</v>
      </c>
    </row>
    <row r="196" spans="1:13">
      <c r="A196" s="300">
        <v>187</v>
      </c>
      <c r="B196" s="276" t="s">
        <v>185</v>
      </c>
      <c r="C196" s="276">
        <v>60.6</v>
      </c>
      <c r="D196" s="278">
        <v>59.85</v>
      </c>
      <c r="E196" s="278">
        <v>58.45</v>
      </c>
      <c r="F196" s="278">
        <v>56.300000000000004</v>
      </c>
      <c r="G196" s="278">
        <v>54.900000000000006</v>
      </c>
      <c r="H196" s="278">
        <v>62</v>
      </c>
      <c r="I196" s="278">
        <v>63.399999999999991</v>
      </c>
      <c r="J196" s="278">
        <v>65.55</v>
      </c>
      <c r="K196" s="276">
        <v>61.25</v>
      </c>
      <c r="L196" s="276">
        <v>57.7</v>
      </c>
      <c r="M196" s="276">
        <v>542.98315000000002</v>
      </c>
    </row>
    <row r="197" spans="1:13">
      <c r="A197" s="300">
        <v>188</v>
      </c>
      <c r="B197" s="267" t="s">
        <v>186</v>
      </c>
      <c r="C197" s="267">
        <v>517.20000000000005</v>
      </c>
      <c r="D197" s="307">
        <v>517.2166666666667</v>
      </c>
      <c r="E197" s="307">
        <v>510.63333333333344</v>
      </c>
      <c r="F197" s="307">
        <v>504.06666666666672</v>
      </c>
      <c r="G197" s="307">
        <v>497.48333333333346</v>
      </c>
      <c r="H197" s="307">
        <v>523.78333333333342</v>
      </c>
      <c r="I197" s="307">
        <v>530.36666666666667</v>
      </c>
      <c r="J197" s="307">
        <v>536.93333333333339</v>
      </c>
      <c r="K197" s="267">
        <v>523.79999999999995</v>
      </c>
      <c r="L197" s="267">
        <v>510.65</v>
      </c>
      <c r="M197" s="267">
        <v>174.81513000000001</v>
      </c>
    </row>
    <row r="198" spans="1:13">
      <c r="A198" s="300">
        <v>189</v>
      </c>
      <c r="B198" s="267" t="s">
        <v>187</v>
      </c>
      <c r="C198" s="267">
        <v>2626.65</v>
      </c>
      <c r="D198" s="307">
        <v>2632.6333333333337</v>
      </c>
      <c r="E198" s="307">
        <v>2601.0666666666675</v>
      </c>
      <c r="F198" s="307">
        <v>2575.483333333334</v>
      </c>
      <c r="G198" s="307">
        <v>2543.9166666666679</v>
      </c>
      <c r="H198" s="307">
        <v>2658.2166666666672</v>
      </c>
      <c r="I198" s="307">
        <v>2689.7833333333338</v>
      </c>
      <c r="J198" s="307">
        <v>2715.3666666666668</v>
      </c>
      <c r="K198" s="267">
        <v>2664.2</v>
      </c>
      <c r="L198" s="267">
        <v>2607.0500000000002</v>
      </c>
      <c r="M198" s="267">
        <v>28.937619999999999</v>
      </c>
    </row>
    <row r="199" spans="1:13">
      <c r="A199" s="300">
        <v>190</v>
      </c>
      <c r="B199" s="267" t="s">
        <v>188</v>
      </c>
      <c r="C199" s="267">
        <v>836.1</v>
      </c>
      <c r="D199" s="307">
        <v>837.05000000000007</v>
      </c>
      <c r="E199" s="307">
        <v>829.20000000000016</v>
      </c>
      <c r="F199" s="307">
        <v>822.30000000000007</v>
      </c>
      <c r="G199" s="307">
        <v>814.45000000000016</v>
      </c>
      <c r="H199" s="307">
        <v>843.95000000000016</v>
      </c>
      <c r="I199" s="307">
        <v>851.80000000000007</v>
      </c>
      <c r="J199" s="307">
        <v>858.70000000000016</v>
      </c>
      <c r="K199" s="267">
        <v>844.9</v>
      </c>
      <c r="L199" s="267">
        <v>830.15</v>
      </c>
      <c r="M199" s="267">
        <v>27.723769999999998</v>
      </c>
    </row>
    <row r="200" spans="1:13">
      <c r="A200" s="300">
        <v>191</v>
      </c>
      <c r="B200" s="267" t="s">
        <v>189</v>
      </c>
      <c r="C200" s="267">
        <v>1280.0999999999999</v>
      </c>
      <c r="D200" s="307">
        <v>1283.3666666666666</v>
      </c>
      <c r="E200" s="307">
        <v>1263.7333333333331</v>
      </c>
      <c r="F200" s="307">
        <v>1247.3666666666666</v>
      </c>
      <c r="G200" s="307">
        <v>1227.7333333333331</v>
      </c>
      <c r="H200" s="307">
        <v>1299.7333333333331</v>
      </c>
      <c r="I200" s="307">
        <v>1319.3666666666668</v>
      </c>
      <c r="J200" s="307">
        <v>1335.7333333333331</v>
      </c>
      <c r="K200" s="267">
        <v>1303</v>
      </c>
      <c r="L200" s="267">
        <v>1267</v>
      </c>
      <c r="M200" s="267">
        <v>29.344670000000001</v>
      </c>
    </row>
    <row r="201" spans="1:13">
      <c r="A201" s="300">
        <v>192</v>
      </c>
      <c r="B201" s="267" t="s">
        <v>190</v>
      </c>
      <c r="C201" s="267">
        <v>2676.55</v>
      </c>
      <c r="D201" s="307">
        <v>2652.4333333333334</v>
      </c>
      <c r="E201" s="307">
        <v>2617.1166666666668</v>
      </c>
      <c r="F201" s="307">
        <v>2557.6833333333334</v>
      </c>
      <c r="G201" s="307">
        <v>2522.3666666666668</v>
      </c>
      <c r="H201" s="307">
        <v>2711.8666666666668</v>
      </c>
      <c r="I201" s="307">
        <v>2747.1833333333334</v>
      </c>
      <c r="J201" s="307">
        <v>2806.6166666666668</v>
      </c>
      <c r="K201" s="267">
        <v>2687.75</v>
      </c>
      <c r="L201" s="267">
        <v>2593</v>
      </c>
      <c r="M201" s="267">
        <v>7.2951300000000003</v>
      </c>
    </row>
    <row r="202" spans="1:13">
      <c r="A202" s="300">
        <v>193</v>
      </c>
      <c r="B202" s="267" t="s">
        <v>191</v>
      </c>
      <c r="C202" s="267">
        <v>304.85000000000002</v>
      </c>
      <c r="D202" s="307">
        <v>305.76666666666665</v>
      </c>
      <c r="E202" s="307">
        <v>302.5333333333333</v>
      </c>
      <c r="F202" s="307">
        <v>300.21666666666664</v>
      </c>
      <c r="G202" s="307">
        <v>296.98333333333329</v>
      </c>
      <c r="H202" s="307">
        <v>308.08333333333331</v>
      </c>
      <c r="I202" s="307">
        <v>311.31666666666666</v>
      </c>
      <c r="J202" s="307">
        <v>313.63333333333333</v>
      </c>
      <c r="K202" s="267">
        <v>309</v>
      </c>
      <c r="L202" s="267">
        <v>303.45</v>
      </c>
      <c r="M202" s="267">
        <v>12.776899999999999</v>
      </c>
    </row>
    <row r="203" spans="1:13">
      <c r="A203" s="300">
        <v>194</v>
      </c>
      <c r="B203" s="267" t="s">
        <v>550</v>
      </c>
      <c r="C203" s="267">
        <v>763.25</v>
      </c>
      <c r="D203" s="307">
        <v>756.75</v>
      </c>
      <c r="E203" s="307">
        <v>747.5</v>
      </c>
      <c r="F203" s="307">
        <v>731.75</v>
      </c>
      <c r="G203" s="307">
        <v>722.5</v>
      </c>
      <c r="H203" s="307">
        <v>772.5</v>
      </c>
      <c r="I203" s="307">
        <v>781.75</v>
      </c>
      <c r="J203" s="307">
        <v>797.5</v>
      </c>
      <c r="K203" s="267">
        <v>766</v>
      </c>
      <c r="L203" s="267">
        <v>741</v>
      </c>
      <c r="M203" s="267">
        <v>14.283099999999999</v>
      </c>
    </row>
    <row r="204" spans="1:13">
      <c r="A204" s="300">
        <v>195</v>
      </c>
      <c r="B204" s="267" t="s">
        <v>192</v>
      </c>
      <c r="C204" s="267">
        <v>479.55</v>
      </c>
      <c r="D204" s="307">
        <v>478.90000000000003</v>
      </c>
      <c r="E204" s="307">
        <v>472.10000000000008</v>
      </c>
      <c r="F204" s="307">
        <v>464.65000000000003</v>
      </c>
      <c r="G204" s="307">
        <v>457.85000000000008</v>
      </c>
      <c r="H204" s="307">
        <v>486.35000000000008</v>
      </c>
      <c r="I204" s="307">
        <v>493.15000000000003</v>
      </c>
      <c r="J204" s="307">
        <v>500.60000000000008</v>
      </c>
      <c r="K204" s="267">
        <v>485.7</v>
      </c>
      <c r="L204" s="267">
        <v>471.45</v>
      </c>
      <c r="M204" s="267">
        <v>33.131689999999999</v>
      </c>
    </row>
    <row r="205" spans="1:13">
      <c r="A205" s="300">
        <v>196</v>
      </c>
      <c r="B205" s="267" t="s">
        <v>193</v>
      </c>
      <c r="C205" s="267">
        <v>1029.55</v>
      </c>
      <c r="D205" s="307">
        <v>1034.8333333333333</v>
      </c>
      <c r="E205" s="307">
        <v>1019.7166666666665</v>
      </c>
      <c r="F205" s="307">
        <v>1009.8833333333332</v>
      </c>
      <c r="G205" s="307">
        <v>994.76666666666642</v>
      </c>
      <c r="H205" s="307">
        <v>1044.6666666666665</v>
      </c>
      <c r="I205" s="307">
        <v>1059.7833333333333</v>
      </c>
      <c r="J205" s="307">
        <v>1069.6166666666666</v>
      </c>
      <c r="K205" s="267">
        <v>1049.95</v>
      </c>
      <c r="L205" s="267">
        <v>1025</v>
      </c>
      <c r="M205" s="267">
        <v>3.6629299999999998</v>
      </c>
    </row>
    <row r="206" spans="1:13">
      <c r="A206" s="300">
        <v>197</v>
      </c>
      <c r="B206" s="267" t="s">
        <v>195</v>
      </c>
      <c r="C206" s="267">
        <v>4927.5</v>
      </c>
      <c r="D206" s="307">
        <v>4909.166666666667</v>
      </c>
      <c r="E206" s="307">
        <v>4878.3333333333339</v>
      </c>
      <c r="F206" s="307">
        <v>4829.166666666667</v>
      </c>
      <c r="G206" s="307">
        <v>4798.3333333333339</v>
      </c>
      <c r="H206" s="307">
        <v>4958.3333333333339</v>
      </c>
      <c r="I206" s="307">
        <v>4989.1666666666679</v>
      </c>
      <c r="J206" s="307">
        <v>5038.3333333333339</v>
      </c>
      <c r="K206" s="267">
        <v>4940</v>
      </c>
      <c r="L206" s="267">
        <v>4860</v>
      </c>
      <c r="M206" s="267">
        <v>4.3797300000000003</v>
      </c>
    </row>
    <row r="207" spans="1:13">
      <c r="A207" s="300">
        <v>198</v>
      </c>
      <c r="B207" s="267" t="s">
        <v>196</v>
      </c>
      <c r="C207" s="267">
        <v>25.65</v>
      </c>
      <c r="D207" s="307">
        <v>25.416666666666668</v>
      </c>
      <c r="E207" s="307">
        <v>25.083333333333336</v>
      </c>
      <c r="F207" s="307">
        <v>24.516666666666669</v>
      </c>
      <c r="G207" s="307">
        <v>24.183333333333337</v>
      </c>
      <c r="H207" s="307">
        <v>25.983333333333334</v>
      </c>
      <c r="I207" s="307">
        <v>26.31666666666667</v>
      </c>
      <c r="J207" s="307">
        <v>26.883333333333333</v>
      </c>
      <c r="K207" s="267">
        <v>25.75</v>
      </c>
      <c r="L207" s="267">
        <v>24.85</v>
      </c>
      <c r="M207" s="267">
        <v>54.569209999999998</v>
      </c>
    </row>
    <row r="208" spans="1:13">
      <c r="A208" s="300">
        <v>199</v>
      </c>
      <c r="B208" s="267" t="s">
        <v>197</v>
      </c>
      <c r="C208" s="267">
        <v>426.3</v>
      </c>
      <c r="D208" s="307">
        <v>426.7833333333333</v>
      </c>
      <c r="E208" s="307">
        <v>423.56666666666661</v>
      </c>
      <c r="F208" s="307">
        <v>420.83333333333331</v>
      </c>
      <c r="G208" s="307">
        <v>417.61666666666662</v>
      </c>
      <c r="H208" s="307">
        <v>429.51666666666659</v>
      </c>
      <c r="I208" s="307">
        <v>432.73333333333329</v>
      </c>
      <c r="J208" s="307">
        <v>435.46666666666658</v>
      </c>
      <c r="K208" s="267">
        <v>430</v>
      </c>
      <c r="L208" s="267">
        <v>424.05</v>
      </c>
      <c r="M208" s="267">
        <v>44.155230000000003</v>
      </c>
    </row>
    <row r="209" spans="1:13">
      <c r="A209" s="300">
        <v>200</v>
      </c>
      <c r="B209" s="267" t="s">
        <v>563</v>
      </c>
      <c r="C209" s="267">
        <v>772.5</v>
      </c>
      <c r="D209" s="307">
        <v>765.15</v>
      </c>
      <c r="E209" s="307">
        <v>751.34999999999991</v>
      </c>
      <c r="F209" s="307">
        <v>730.19999999999993</v>
      </c>
      <c r="G209" s="307">
        <v>716.39999999999986</v>
      </c>
      <c r="H209" s="307">
        <v>786.3</v>
      </c>
      <c r="I209" s="307">
        <v>800.09999999999991</v>
      </c>
      <c r="J209" s="307">
        <v>821.25</v>
      </c>
      <c r="K209" s="267">
        <v>778.95</v>
      </c>
      <c r="L209" s="267">
        <v>744</v>
      </c>
      <c r="M209" s="267">
        <v>6.1588900000000004</v>
      </c>
    </row>
    <row r="210" spans="1:13">
      <c r="A210" s="300">
        <v>201</v>
      </c>
      <c r="B210" s="267" t="s">
        <v>284</v>
      </c>
      <c r="C210" s="267">
        <v>169.95</v>
      </c>
      <c r="D210" s="307">
        <v>170.91666666666666</v>
      </c>
      <c r="E210" s="307">
        <v>167.0333333333333</v>
      </c>
      <c r="F210" s="307">
        <v>164.11666666666665</v>
      </c>
      <c r="G210" s="307">
        <v>160.23333333333329</v>
      </c>
      <c r="H210" s="307">
        <v>173.83333333333331</v>
      </c>
      <c r="I210" s="307">
        <v>177.7166666666667</v>
      </c>
      <c r="J210" s="307">
        <v>180.63333333333333</v>
      </c>
      <c r="K210" s="267">
        <v>174.8</v>
      </c>
      <c r="L210" s="267">
        <v>168</v>
      </c>
      <c r="M210" s="267">
        <v>7.5495400000000004</v>
      </c>
    </row>
    <row r="211" spans="1:13">
      <c r="A211" s="300">
        <v>202</v>
      </c>
      <c r="B211" s="267" t="s">
        <v>199</v>
      </c>
      <c r="C211" s="267">
        <v>770.9</v>
      </c>
      <c r="D211" s="307">
        <v>773.0333333333333</v>
      </c>
      <c r="E211" s="307">
        <v>764.51666666666665</v>
      </c>
      <c r="F211" s="307">
        <v>758.13333333333333</v>
      </c>
      <c r="G211" s="307">
        <v>749.61666666666667</v>
      </c>
      <c r="H211" s="307">
        <v>779.41666666666663</v>
      </c>
      <c r="I211" s="307">
        <v>787.93333333333328</v>
      </c>
      <c r="J211" s="307">
        <v>794.31666666666661</v>
      </c>
      <c r="K211" s="267">
        <v>781.55</v>
      </c>
      <c r="L211" s="267">
        <v>766.65</v>
      </c>
      <c r="M211" s="267">
        <v>21.724889999999998</v>
      </c>
    </row>
    <row r="212" spans="1:13">
      <c r="A212" s="300">
        <v>203</v>
      </c>
      <c r="B212" s="267" t="s">
        <v>569</v>
      </c>
      <c r="C212" s="267">
        <v>2120</v>
      </c>
      <c r="D212" s="307">
        <v>2111</v>
      </c>
      <c r="E212" s="307">
        <v>2079</v>
      </c>
      <c r="F212" s="307">
        <v>2038</v>
      </c>
      <c r="G212" s="307">
        <v>2006</v>
      </c>
      <c r="H212" s="307">
        <v>2152</v>
      </c>
      <c r="I212" s="307">
        <v>2184</v>
      </c>
      <c r="J212" s="307">
        <v>2225</v>
      </c>
      <c r="K212" s="267">
        <v>2143</v>
      </c>
      <c r="L212" s="267">
        <v>2070</v>
      </c>
      <c r="M212" s="267">
        <v>1.81071</v>
      </c>
    </row>
    <row r="213" spans="1:13">
      <c r="A213" s="300">
        <v>204</v>
      </c>
      <c r="B213" s="267" t="s">
        <v>200</v>
      </c>
      <c r="C213" s="267">
        <v>345.3</v>
      </c>
      <c r="D213" s="307">
        <v>346.48333333333335</v>
      </c>
      <c r="E213" s="307">
        <v>340.61666666666667</v>
      </c>
      <c r="F213" s="307">
        <v>335.93333333333334</v>
      </c>
      <c r="G213" s="307">
        <v>330.06666666666666</v>
      </c>
      <c r="H213" s="307">
        <v>351.16666666666669</v>
      </c>
      <c r="I213" s="307">
        <v>357.03333333333336</v>
      </c>
      <c r="J213" s="307">
        <v>361.7166666666667</v>
      </c>
      <c r="K213" s="267">
        <v>352.35</v>
      </c>
      <c r="L213" s="267">
        <v>341.8</v>
      </c>
      <c r="M213" s="267">
        <v>74.07808</v>
      </c>
    </row>
    <row r="214" spans="1:13">
      <c r="A214" s="300">
        <v>205</v>
      </c>
      <c r="B214" s="267" t="s">
        <v>202</v>
      </c>
      <c r="C214" s="267">
        <v>190.5</v>
      </c>
      <c r="D214" s="307">
        <v>189.58333333333334</v>
      </c>
      <c r="E214" s="307">
        <v>186.9666666666667</v>
      </c>
      <c r="F214" s="307">
        <v>183.43333333333337</v>
      </c>
      <c r="G214" s="307">
        <v>180.81666666666672</v>
      </c>
      <c r="H214" s="307">
        <v>193.11666666666667</v>
      </c>
      <c r="I214" s="307">
        <v>195.73333333333329</v>
      </c>
      <c r="J214" s="307">
        <v>199.26666666666665</v>
      </c>
      <c r="K214" s="267">
        <v>192.2</v>
      </c>
      <c r="L214" s="267">
        <v>186.05</v>
      </c>
      <c r="M214" s="267">
        <v>167.31478000000001</v>
      </c>
    </row>
    <row r="215" spans="1:13">
      <c r="A215" s="300"/>
      <c r="B215" s="267"/>
      <c r="C215" s="307"/>
      <c r="D215" s="307"/>
      <c r="E215" s="307"/>
      <c r="F215" s="307"/>
      <c r="G215" s="307"/>
      <c r="H215" s="307"/>
      <c r="I215" s="307"/>
      <c r="J215" s="307"/>
      <c r="K215" s="307"/>
      <c r="L215" s="307"/>
      <c r="M215" s="307"/>
    </row>
    <row r="216" spans="1:13">
      <c r="A216" s="300"/>
      <c r="B216" s="267"/>
      <c r="C216" s="307"/>
      <c r="D216" s="307"/>
      <c r="E216" s="307"/>
      <c r="F216" s="307"/>
      <c r="G216" s="307"/>
      <c r="H216" s="307"/>
      <c r="I216" s="307"/>
      <c r="J216" s="307"/>
      <c r="K216" s="307"/>
      <c r="L216" s="307"/>
      <c r="M216" s="307"/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83"/>
      <c r="B1" s="583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44154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80" t="s">
        <v>16</v>
      </c>
      <c r="B9" s="581" t="s">
        <v>18</v>
      </c>
      <c r="C9" s="579" t="s">
        <v>19</v>
      </c>
      <c r="D9" s="579" t="s">
        <v>20</v>
      </c>
      <c r="E9" s="579" t="s">
        <v>21</v>
      </c>
      <c r="F9" s="579"/>
      <c r="G9" s="579"/>
      <c r="H9" s="579" t="s">
        <v>22</v>
      </c>
      <c r="I9" s="579"/>
      <c r="J9" s="579"/>
      <c r="K9" s="273"/>
      <c r="L9" s="280"/>
      <c r="M9" s="281"/>
    </row>
    <row r="10" spans="1:15" ht="42.75" customHeight="1">
      <c r="A10" s="575"/>
      <c r="B10" s="577"/>
      <c r="C10" s="582" t="s">
        <v>23</v>
      </c>
      <c r="D10" s="582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21396.3</v>
      </c>
      <c r="D11" s="278">
        <v>21248.783333333336</v>
      </c>
      <c r="E11" s="278">
        <v>20997.566666666673</v>
      </c>
      <c r="F11" s="278">
        <v>20598.833333333336</v>
      </c>
      <c r="G11" s="278">
        <v>20347.616666666672</v>
      </c>
      <c r="H11" s="278">
        <v>21647.516666666674</v>
      </c>
      <c r="I11" s="278">
        <v>21898.733333333341</v>
      </c>
      <c r="J11" s="278">
        <v>22297.466666666674</v>
      </c>
      <c r="K11" s="276">
        <v>21500</v>
      </c>
      <c r="L11" s="276">
        <v>20850.05</v>
      </c>
      <c r="M11" s="276">
        <v>6.6930000000000003E-2</v>
      </c>
    </row>
    <row r="12" spans="1:15" ht="12" customHeight="1">
      <c r="A12" s="267">
        <v>2</v>
      </c>
      <c r="B12" s="276" t="s">
        <v>802</v>
      </c>
      <c r="C12" s="277">
        <v>1145.45</v>
      </c>
      <c r="D12" s="278">
        <v>1134.75</v>
      </c>
      <c r="E12" s="278">
        <v>1114.55</v>
      </c>
      <c r="F12" s="278">
        <v>1083.6499999999999</v>
      </c>
      <c r="G12" s="278">
        <v>1063.4499999999998</v>
      </c>
      <c r="H12" s="278">
        <v>1165.6500000000001</v>
      </c>
      <c r="I12" s="278">
        <v>1185.8499999999999</v>
      </c>
      <c r="J12" s="278">
        <v>1216.7500000000002</v>
      </c>
      <c r="K12" s="276">
        <v>1154.95</v>
      </c>
      <c r="L12" s="276">
        <v>1103.8499999999999</v>
      </c>
      <c r="M12" s="276">
        <v>3.47906</v>
      </c>
    </row>
    <row r="13" spans="1:15" ht="12" customHeight="1">
      <c r="A13" s="267">
        <v>3</v>
      </c>
      <c r="B13" s="276" t="s">
        <v>294</v>
      </c>
      <c r="C13" s="277">
        <v>1494.1</v>
      </c>
      <c r="D13" s="278">
        <v>1498.7333333333333</v>
      </c>
      <c r="E13" s="278">
        <v>1460.4166666666667</v>
      </c>
      <c r="F13" s="278">
        <v>1426.7333333333333</v>
      </c>
      <c r="G13" s="278">
        <v>1388.4166666666667</v>
      </c>
      <c r="H13" s="278">
        <v>1532.4166666666667</v>
      </c>
      <c r="I13" s="278">
        <v>1570.7333333333333</v>
      </c>
      <c r="J13" s="278">
        <v>1604.4166666666667</v>
      </c>
      <c r="K13" s="276">
        <v>1537.05</v>
      </c>
      <c r="L13" s="276">
        <v>1465.05</v>
      </c>
      <c r="M13" s="276">
        <v>0.64204000000000006</v>
      </c>
    </row>
    <row r="14" spans="1:15" ht="12" customHeight="1">
      <c r="A14" s="267">
        <v>4</v>
      </c>
      <c r="B14" s="276" t="s">
        <v>3119</v>
      </c>
      <c r="C14" s="277">
        <v>1078.9000000000001</v>
      </c>
      <c r="D14" s="278">
        <v>1049.7166666666667</v>
      </c>
      <c r="E14" s="278">
        <v>1009.5333333333333</v>
      </c>
      <c r="F14" s="278">
        <v>940.16666666666663</v>
      </c>
      <c r="G14" s="278">
        <v>899.98333333333323</v>
      </c>
      <c r="H14" s="278">
        <v>1119.0833333333335</v>
      </c>
      <c r="I14" s="278">
        <v>1159.2666666666669</v>
      </c>
      <c r="J14" s="278">
        <v>1228.6333333333334</v>
      </c>
      <c r="K14" s="276">
        <v>1089.9000000000001</v>
      </c>
      <c r="L14" s="276">
        <v>980.35</v>
      </c>
      <c r="M14" s="276">
        <v>6.9522000000000004</v>
      </c>
    </row>
    <row r="15" spans="1:15" ht="12" customHeight="1">
      <c r="A15" s="267">
        <v>5</v>
      </c>
      <c r="B15" s="276" t="s">
        <v>295</v>
      </c>
      <c r="C15" s="277">
        <v>15096.2</v>
      </c>
      <c r="D15" s="278">
        <v>15190.4</v>
      </c>
      <c r="E15" s="278">
        <v>14955.8</v>
      </c>
      <c r="F15" s="278">
        <v>14815.4</v>
      </c>
      <c r="G15" s="278">
        <v>14580.8</v>
      </c>
      <c r="H15" s="278">
        <v>15330.8</v>
      </c>
      <c r="I15" s="278">
        <v>15565.400000000001</v>
      </c>
      <c r="J15" s="278">
        <v>15705.8</v>
      </c>
      <c r="K15" s="276">
        <v>15425</v>
      </c>
      <c r="L15" s="276">
        <v>15050</v>
      </c>
      <c r="M15" s="276">
        <v>0.15922</v>
      </c>
    </row>
    <row r="16" spans="1:15" ht="12" customHeight="1">
      <c r="A16" s="267">
        <v>6</v>
      </c>
      <c r="B16" s="276" t="s">
        <v>227</v>
      </c>
      <c r="C16" s="277">
        <v>83.05</v>
      </c>
      <c r="D16" s="278">
        <v>83.7</v>
      </c>
      <c r="E16" s="278">
        <v>80.400000000000006</v>
      </c>
      <c r="F16" s="278">
        <v>77.75</v>
      </c>
      <c r="G16" s="278">
        <v>74.45</v>
      </c>
      <c r="H16" s="278">
        <v>86.350000000000009</v>
      </c>
      <c r="I16" s="278">
        <v>89.649999999999991</v>
      </c>
      <c r="J16" s="278">
        <v>92.300000000000011</v>
      </c>
      <c r="K16" s="276">
        <v>87</v>
      </c>
      <c r="L16" s="276">
        <v>81.05</v>
      </c>
      <c r="M16" s="276">
        <v>56.69999</v>
      </c>
    </row>
    <row r="17" spans="1:13" ht="12" customHeight="1">
      <c r="A17" s="267">
        <v>7</v>
      </c>
      <c r="B17" s="276" t="s">
        <v>228</v>
      </c>
      <c r="C17" s="277">
        <v>159.44999999999999</v>
      </c>
      <c r="D17" s="278">
        <v>158.58333333333334</v>
      </c>
      <c r="E17" s="278">
        <v>156.41666666666669</v>
      </c>
      <c r="F17" s="278">
        <v>153.38333333333335</v>
      </c>
      <c r="G17" s="278">
        <v>151.2166666666667</v>
      </c>
      <c r="H17" s="278">
        <v>161.61666666666667</v>
      </c>
      <c r="I17" s="278">
        <v>163.78333333333336</v>
      </c>
      <c r="J17" s="278">
        <v>166.81666666666666</v>
      </c>
      <c r="K17" s="276">
        <v>160.75</v>
      </c>
      <c r="L17" s="276">
        <v>155.55000000000001</v>
      </c>
      <c r="M17" s="276">
        <v>14.46618</v>
      </c>
    </row>
    <row r="18" spans="1:13" ht="12" customHeight="1">
      <c r="A18" s="267">
        <v>8</v>
      </c>
      <c r="B18" s="276" t="s">
        <v>38</v>
      </c>
      <c r="C18" s="277">
        <v>1686.3</v>
      </c>
      <c r="D18" s="278">
        <v>1689.4166666666667</v>
      </c>
      <c r="E18" s="278">
        <v>1669.0333333333335</v>
      </c>
      <c r="F18" s="278">
        <v>1651.7666666666669</v>
      </c>
      <c r="G18" s="278">
        <v>1631.3833333333337</v>
      </c>
      <c r="H18" s="278">
        <v>1706.6833333333334</v>
      </c>
      <c r="I18" s="278">
        <v>1727.0666666666666</v>
      </c>
      <c r="J18" s="278">
        <v>1744.3333333333333</v>
      </c>
      <c r="K18" s="276">
        <v>1709.8</v>
      </c>
      <c r="L18" s="276">
        <v>1672.15</v>
      </c>
      <c r="M18" s="276">
        <v>18.17408</v>
      </c>
    </row>
    <row r="19" spans="1:13" ht="12" customHeight="1">
      <c r="A19" s="267">
        <v>9</v>
      </c>
      <c r="B19" s="276" t="s">
        <v>296</v>
      </c>
      <c r="C19" s="277">
        <v>345.1</v>
      </c>
      <c r="D19" s="278">
        <v>332.28333333333336</v>
      </c>
      <c r="E19" s="278">
        <v>313.81666666666672</v>
      </c>
      <c r="F19" s="278">
        <v>282.53333333333336</v>
      </c>
      <c r="G19" s="278">
        <v>264.06666666666672</v>
      </c>
      <c r="H19" s="278">
        <v>363.56666666666672</v>
      </c>
      <c r="I19" s="278">
        <v>382.0333333333333</v>
      </c>
      <c r="J19" s="278">
        <v>413.31666666666672</v>
      </c>
      <c r="K19" s="276">
        <v>350.75</v>
      </c>
      <c r="L19" s="276">
        <v>301</v>
      </c>
      <c r="M19" s="276">
        <v>266.47167999999999</v>
      </c>
    </row>
    <row r="20" spans="1:13" ht="12" customHeight="1">
      <c r="A20" s="267">
        <v>10</v>
      </c>
      <c r="B20" s="276" t="s">
        <v>297</v>
      </c>
      <c r="C20" s="277">
        <v>1080.95</v>
      </c>
      <c r="D20" s="278">
        <v>1070.3333333333333</v>
      </c>
      <c r="E20" s="278">
        <v>1042.6666666666665</v>
      </c>
      <c r="F20" s="278">
        <v>1004.3833333333332</v>
      </c>
      <c r="G20" s="278">
        <v>976.71666666666647</v>
      </c>
      <c r="H20" s="278">
        <v>1108.6166666666666</v>
      </c>
      <c r="I20" s="278">
        <v>1136.2833333333331</v>
      </c>
      <c r="J20" s="278">
        <v>1174.5666666666666</v>
      </c>
      <c r="K20" s="276">
        <v>1098</v>
      </c>
      <c r="L20" s="276">
        <v>1032.05</v>
      </c>
      <c r="M20" s="276">
        <v>39.998399999999997</v>
      </c>
    </row>
    <row r="21" spans="1:13" ht="12" customHeight="1">
      <c r="A21" s="267">
        <v>11</v>
      </c>
      <c r="B21" s="276" t="s">
        <v>41</v>
      </c>
      <c r="C21" s="277">
        <v>391.1</v>
      </c>
      <c r="D21" s="278">
        <v>389.43333333333334</v>
      </c>
      <c r="E21" s="278">
        <v>383.66666666666669</v>
      </c>
      <c r="F21" s="278">
        <v>376.23333333333335</v>
      </c>
      <c r="G21" s="278">
        <v>370.4666666666667</v>
      </c>
      <c r="H21" s="278">
        <v>396.86666666666667</v>
      </c>
      <c r="I21" s="278">
        <v>402.63333333333333</v>
      </c>
      <c r="J21" s="278">
        <v>410.06666666666666</v>
      </c>
      <c r="K21" s="276">
        <v>395.2</v>
      </c>
      <c r="L21" s="276">
        <v>382</v>
      </c>
      <c r="M21" s="276">
        <v>155.14329000000001</v>
      </c>
    </row>
    <row r="22" spans="1:13" ht="12" customHeight="1">
      <c r="A22" s="267">
        <v>12</v>
      </c>
      <c r="B22" s="276" t="s">
        <v>43</v>
      </c>
      <c r="C22" s="277">
        <v>39.4</v>
      </c>
      <c r="D22" s="278">
        <v>38.949999999999996</v>
      </c>
      <c r="E22" s="278">
        <v>37.949999999999989</v>
      </c>
      <c r="F22" s="278">
        <v>36.499999999999993</v>
      </c>
      <c r="G22" s="278">
        <v>35.499999999999986</v>
      </c>
      <c r="H22" s="278">
        <v>40.399999999999991</v>
      </c>
      <c r="I22" s="278">
        <v>41.400000000000006</v>
      </c>
      <c r="J22" s="278">
        <v>42.849999999999994</v>
      </c>
      <c r="K22" s="276">
        <v>39.950000000000003</v>
      </c>
      <c r="L22" s="276">
        <v>37.5</v>
      </c>
      <c r="M22" s="276">
        <v>177.09977000000001</v>
      </c>
    </row>
    <row r="23" spans="1:13">
      <c r="A23" s="267">
        <v>13</v>
      </c>
      <c r="B23" s="276" t="s">
        <v>298</v>
      </c>
      <c r="C23" s="277">
        <v>387.05</v>
      </c>
      <c r="D23" s="278">
        <v>388.25</v>
      </c>
      <c r="E23" s="278">
        <v>368.8</v>
      </c>
      <c r="F23" s="278">
        <v>350.55</v>
      </c>
      <c r="G23" s="278">
        <v>331.1</v>
      </c>
      <c r="H23" s="278">
        <v>406.5</v>
      </c>
      <c r="I23" s="278">
        <v>425.95000000000005</v>
      </c>
      <c r="J23" s="278">
        <v>444.2</v>
      </c>
      <c r="K23" s="276">
        <v>407.7</v>
      </c>
      <c r="L23" s="276">
        <v>370</v>
      </c>
      <c r="M23" s="276">
        <v>35.776699999999998</v>
      </c>
    </row>
    <row r="24" spans="1:13">
      <c r="A24" s="267">
        <v>14</v>
      </c>
      <c r="B24" s="276" t="s">
        <v>299</v>
      </c>
      <c r="C24" s="277">
        <v>332.45</v>
      </c>
      <c r="D24" s="278">
        <v>329.18333333333334</v>
      </c>
      <c r="E24" s="278">
        <v>324.36666666666667</v>
      </c>
      <c r="F24" s="278">
        <v>316.28333333333336</v>
      </c>
      <c r="G24" s="278">
        <v>311.4666666666667</v>
      </c>
      <c r="H24" s="278">
        <v>337.26666666666665</v>
      </c>
      <c r="I24" s="278">
        <v>342.08333333333337</v>
      </c>
      <c r="J24" s="278">
        <v>350.16666666666663</v>
      </c>
      <c r="K24" s="276">
        <v>334</v>
      </c>
      <c r="L24" s="276">
        <v>321.10000000000002</v>
      </c>
      <c r="M24" s="276">
        <v>2.51871</v>
      </c>
    </row>
    <row r="25" spans="1:13">
      <c r="A25" s="267">
        <v>15</v>
      </c>
      <c r="B25" s="276" t="s">
        <v>300</v>
      </c>
      <c r="C25" s="277">
        <v>223.35</v>
      </c>
      <c r="D25" s="278">
        <v>225.16666666666666</v>
      </c>
      <c r="E25" s="278">
        <v>219.43333333333331</v>
      </c>
      <c r="F25" s="278">
        <v>215.51666666666665</v>
      </c>
      <c r="G25" s="278">
        <v>209.7833333333333</v>
      </c>
      <c r="H25" s="278">
        <v>229.08333333333331</v>
      </c>
      <c r="I25" s="278">
        <v>234.81666666666666</v>
      </c>
      <c r="J25" s="278">
        <v>238.73333333333332</v>
      </c>
      <c r="K25" s="276">
        <v>230.9</v>
      </c>
      <c r="L25" s="276">
        <v>221.25</v>
      </c>
      <c r="M25" s="276">
        <v>2.5908000000000002</v>
      </c>
    </row>
    <row r="26" spans="1:13">
      <c r="A26" s="267">
        <v>16</v>
      </c>
      <c r="B26" s="276" t="s">
        <v>832</v>
      </c>
      <c r="C26" s="277">
        <v>3018.45</v>
      </c>
      <c r="D26" s="278">
        <v>3010.6666666666665</v>
      </c>
      <c r="E26" s="278">
        <v>2986.333333333333</v>
      </c>
      <c r="F26" s="278">
        <v>2954.2166666666667</v>
      </c>
      <c r="G26" s="278">
        <v>2929.8833333333332</v>
      </c>
      <c r="H26" s="278">
        <v>3042.7833333333328</v>
      </c>
      <c r="I26" s="278">
        <v>3067.1166666666659</v>
      </c>
      <c r="J26" s="278">
        <v>3099.2333333333327</v>
      </c>
      <c r="K26" s="276">
        <v>3035</v>
      </c>
      <c r="L26" s="276">
        <v>2978.55</v>
      </c>
      <c r="M26" s="276">
        <v>0.83555999999999997</v>
      </c>
    </row>
    <row r="27" spans="1:13">
      <c r="A27" s="267">
        <v>17</v>
      </c>
      <c r="B27" s="276" t="s">
        <v>292</v>
      </c>
      <c r="C27" s="277">
        <v>1796.75</v>
      </c>
      <c r="D27" s="278">
        <v>1779.8666666666668</v>
      </c>
      <c r="E27" s="278">
        <v>1757.6833333333336</v>
      </c>
      <c r="F27" s="278">
        <v>1718.6166666666668</v>
      </c>
      <c r="G27" s="278">
        <v>1696.4333333333336</v>
      </c>
      <c r="H27" s="278">
        <v>1818.9333333333336</v>
      </c>
      <c r="I27" s="278">
        <v>1841.116666666667</v>
      </c>
      <c r="J27" s="278">
        <v>1880.1833333333336</v>
      </c>
      <c r="K27" s="276">
        <v>1802.05</v>
      </c>
      <c r="L27" s="276">
        <v>1740.8</v>
      </c>
      <c r="M27" s="276">
        <v>0.26102999999999998</v>
      </c>
    </row>
    <row r="28" spans="1:13">
      <c r="A28" s="267">
        <v>18</v>
      </c>
      <c r="B28" s="276" t="s">
        <v>229</v>
      </c>
      <c r="C28" s="277">
        <v>1548.9</v>
      </c>
      <c r="D28" s="278">
        <v>1553.3666666666668</v>
      </c>
      <c r="E28" s="278">
        <v>1527.9333333333336</v>
      </c>
      <c r="F28" s="278">
        <v>1506.9666666666669</v>
      </c>
      <c r="G28" s="278">
        <v>1481.5333333333338</v>
      </c>
      <c r="H28" s="278">
        <v>1574.3333333333335</v>
      </c>
      <c r="I28" s="278">
        <v>1599.7666666666669</v>
      </c>
      <c r="J28" s="278">
        <v>1620.7333333333333</v>
      </c>
      <c r="K28" s="276">
        <v>1578.8</v>
      </c>
      <c r="L28" s="276">
        <v>1532.4</v>
      </c>
      <c r="M28" s="276">
        <v>1.0844400000000001</v>
      </c>
    </row>
    <row r="29" spans="1:13">
      <c r="A29" s="267">
        <v>19</v>
      </c>
      <c r="B29" s="276" t="s">
        <v>301</v>
      </c>
      <c r="C29" s="277">
        <v>2047.75</v>
      </c>
      <c r="D29" s="278">
        <v>2039.6000000000001</v>
      </c>
      <c r="E29" s="278">
        <v>2020.4</v>
      </c>
      <c r="F29" s="278">
        <v>1993.05</v>
      </c>
      <c r="G29" s="278">
        <v>1973.85</v>
      </c>
      <c r="H29" s="278">
        <v>2066.9500000000003</v>
      </c>
      <c r="I29" s="278">
        <v>2086.1500000000005</v>
      </c>
      <c r="J29" s="278">
        <v>2113.5000000000005</v>
      </c>
      <c r="K29" s="276">
        <v>2058.8000000000002</v>
      </c>
      <c r="L29" s="276">
        <v>2012.25</v>
      </c>
      <c r="M29" s="276">
        <v>0.25174999999999997</v>
      </c>
    </row>
    <row r="30" spans="1:13">
      <c r="A30" s="267">
        <v>20</v>
      </c>
      <c r="B30" s="276" t="s">
        <v>230</v>
      </c>
      <c r="C30" s="277">
        <v>2695.3</v>
      </c>
      <c r="D30" s="278">
        <v>2694.1</v>
      </c>
      <c r="E30" s="278">
        <v>2678.2</v>
      </c>
      <c r="F30" s="278">
        <v>2661.1</v>
      </c>
      <c r="G30" s="278">
        <v>2645.2</v>
      </c>
      <c r="H30" s="278">
        <v>2711.2</v>
      </c>
      <c r="I30" s="278">
        <v>2727.1000000000004</v>
      </c>
      <c r="J30" s="278">
        <v>2744.2</v>
      </c>
      <c r="K30" s="276">
        <v>2710</v>
      </c>
      <c r="L30" s="276">
        <v>2677</v>
      </c>
      <c r="M30" s="276">
        <v>0.51761000000000001</v>
      </c>
    </row>
    <row r="31" spans="1:13">
      <c r="A31" s="267">
        <v>21</v>
      </c>
      <c r="B31" s="276" t="s">
        <v>870</v>
      </c>
      <c r="C31" s="277">
        <v>3304.85</v>
      </c>
      <c r="D31" s="278">
        <v>3297.5833333333335</v>
      </c>
      <c r="E31" s="278">
        <v>3255.166666666667</v>
      </c>
      <c r="F31" s="278">
        <v>3205.4833333333336</v>
      </c>
      <c r="G31" s="278">
        <v>3163.0666666666671</v>
      </c>
      <c r="H31" s="278">
        <v>3347.2666666666669</v>
      </c>
      <c r="I31" s="278">
        <v>3389.6833333333338</v>
      </c>
      <c r="J31" s="278">
        <v>3439.3666666666668</v>
      </c>
      <c r="K31" s="276">
        <v>3340</v>
      </c>
      <c r="L31" s="276">
        <v>3247.9</v>
      </c>
      <c r="M31" s="276">
        <v>0.27034999999999998</v>
      </c>
    </row>
    <row r="32" spans="1:13">
      <c r="A32" s="267">
        <v>22</v>
      </c>
      <c r="B32" s="276" t="s">
        <v>303</v>
      </c>
      <c r="C32" s="277">
        <v>124.15</v>
      </c>
      <c r="D32" s="278">
        <v>125.60000000000001</v>
      </c>
      <c r="E32" s="278">
        <v>122.15</v>
      </c>
      <c r="F32" s="278">
        <v>120.14999999999999</v>
      </c>
      <c r="G32" s="278">
        <v>116.69999999999999</v>
      </c>
      <c r="H32" s="278">
        <v>127.60000000000002</v>
      </c>
      <c r="I32" s="278">
        <v>131.05000000000004</v>
      </c>
      <c r="J32" s="278">
        <v>133.05000000000004</v>
      </c>
      <c r="K32" s="276">
        <v>129.05000000000001</v>
      </c>
      <c r="L32" s="276">
        <v>123.6</v>
      </c>
      <c r="M32" s="276">
        <v>3.07477</v>
      </c>
    </row>
    <row r="33" spans="1:13">
      <c r="A33" s="267">
        <v>23</v>
      </c>
      <c r="B33" s="276" t="s">
        <v>45</v>
      </c>
      <c r="C33" s="277">
        <v>834.55</v>
      </c>
      <c r="D33" s="278">
        <v>835.18333333333339</v>
      </c>
      <c r="E33" s="278">
        <v>826.16666666666674</v>
      </c>
      <c r="F33" s="278">
        <v>817.7833333333333</v>
      </c>
      <c r="G33" s="278">
        <v>808.76666666666665</v>
      </c>
      <c r="H33" s="278">
        <v>843.56666666666683</v>
      </c>
      <c r="I33" s="278">
        <v>852.58333333333348</v>
      </c>
      <c r="J33" s="278">
        <v>860.96666666666692</v>
      </c>
      <c r="K33" s="276">
        <v>844.2</v>
      </c>
      <c r="L33" s="276">
        <v>826.8</v>
      </c>
      <c r="M33" s="276">
        <v>6.41587</v>
      </c>
    </row>
    <row r="34" spans="1:13">
      <c r="A34" s="267">
        <v>24</v>
      </c>
      <c r="B34" s="276" t="s">
        <v>304</v>
      </c>
      <c r="C34" s="277">
        <v>2256.65</v>
      </c>
      <c r="D34" s="278">
        <v>2262.8333333333335</v>
      </c>
      <c r="E34" s="278">
        <v>2237.7166666666672</v>
      </c>
      <c r="F34" s="278">
        <v>2218.7833333333338</v>
      </c>
      <c r="G34" s="278">
        <v>2193.6666666666674</v>
      </c>
      <c r="H34" s="278">
        <v>2281.7666666666669</v>
      </c>
      <c r="I34" s="278">
        <v>2306.8833333333328</v>
      </c>
      <c r="J34" s="278">
        <v>2325.8166666666666</v>
      </c>
      <c r="K34" s="276">
        <v>2287.9499999999998</v>
      </c>
      <c r="L34" s="276">
        <v>2243.9</v>
      </c>
      <c r="M34" s="276">
        <v>0.75885999999999998</v>
      </c>
    </row>
    <row r="35" spans="1:13">
      <c r="A35" s="267">
        <v>25</v>
      </c>
      <c r="B35" s="276" t="s">
        <v>46</v>
      </c>
      <c r="C35" s="277">
        <v>262</v>
      </c>
      <c r="D35" s="278">
        <v>263.45</v>
      </c>
      <c r="E35" s="278">
        <v>259.2</v>
      </c>
      <c r="F35" s="278">
        <v>256.39999999999998</v>
      </c>
      <c r="G35" s="278">
        <v>252.14999999999998</v>
      </c>
      <c r="H35" s="278">
        <v>266.25</v>
      </c>
      <c r="I35" s="278">
        <v>270.5</v>
      </c>
      <c r="J35" s="278">
        <v>273.3</v>
      </c>
      <c r="K35" s="276">
        <v>267.7</v>
      </c>
      <c r="L35" s="276">
        <v>260.64999999999998</v>
      </c>
      <c r="M35" s="276">
        <v>88.919449999999998</v>
      </c>
    </row>
    <row r="36" spans="1:13">
      <c r="A36" s="267">
        <v>26</v>
      </c>
      <c r="B36" s="276" t="s">
        <v>293</v>
      </c>
      <c r="C36" s="277">
        <v>3299.85</v>
      </c>
      <c r="D36" s="278">
        <v>3300.6</v>
      </c>
      <c r="E36" s="278">
        <v>3279.25</v>
      </c>
      <c r="F36" s="278">
        <v>3258.65</v>
      </c>
      <c r="G36" s="278">
        <v>3237.3</v>
      </c>
      <c r="H36" s="278">
        <v>3321.2</v>
      </c>
      <c r="I36" s="278">
        <v>3342.5499999999993</v>
      </c>
      <c r="J36" s="278">
        <v>3363.1499999999996</v>
      </c>
      <c r="K36" s="276">
        <v>3321.95</v>
      </c>
      <c r="L36" s="276">
        <v>3280</v>
      </c>
      <c r="M36" s="276">
        <v>0.29720000000000002</v>
      </c>
    </row>
    <row r="37" spans="1:13">
      <c r="A37" s="267">
        <v>27</v>
      </c>
      <c r="B37" s="276" t="s">
        <v>302</v>
      </c>
      <c r="C37" s="277">
        <v>969.6</v>
      </c>
      <c r="D37" s="278">
        <v>968.16666666666663</v>
      </c>
      <c r="E37" s="278">
        <v>962.08333333333326</v>
      </c>
      <c r="F37" s="278">
        <v>954.56666666666661</v>
      </c>
      <c r="G37" s="278">
        <v>948.48333333333323</v>
      </c>
      <c r="H37" s="278">
        <v>975.68333333333328</v>
      </c>
      <c r="I37" s="278">
        <v>981.76666666666654</v>
      </c>
      <c r="J37" s="278">
        <v>989.2833333333333</v>
      </c>
      <c r="K37" s="276">
        <v>974.25</v>
      </c>
      <c r="L37" s="276">
        <v>960.65</v>
      </c>
      <c r="M37" s="276">
        <v>1.1729799999999999</v>
      </c>
    </row>
    <row r="38" spans="1:13">
      <c r="A38" s="267">
        <v>28</v>
      </c>
      <c r="B38" s="276" t="s">
        <v>47</v>
      </c>
      <c r="C38" s="277">
        <v>2288.6999999999998</v>
      </c>
      <c r="D38" s="278">
        <v>2299.8666666666663</v>
      </c>
      <c r="E38" s="278">
        <v>2271.1333333333328</v>
      </c>
      <c r="F38" s="278">
        <v>2253.5666666666666</v>
      </c>
      <c r="G38" s="278">
        <v>2224.833333333333</v>
      </c>
      <c r="H38" s="278">
        <v>2317.4333333333325</v>
      </c>
      <c r="I38" s="278">
        <v>2346.1666666666661</v>
      </c>
      <c r="J38" s="278">
        <v>2363.7333333333322</v>
      </c>
      <c r="K38" s="276">
        <v>2328.6</v>
      </c>
      <c r="L38" s="276">
        <v>2282.3000000000002</v>
      </c>
      <c r="M38" s="276">
        <v>10.36844</v>
      </c>
    </row>
    <row r="39" spans="1:13">
      <c r="A39" s="267">
        <v>29</v>
      </c>
      <c r="B39" s="276" t="s">
        <v>48</v>
      </c>
      <c r="C39" s="277">
        <v>174.65</v>
      </c>
      <c r="D39" s="278">
        <v>173.45000000000002</v>
      </c>
      <c r="E39" s="278">
        <v>171.00000000000003</v>
      </c>
      <c r="F39" s="278">
        <v>167.35000000000002</v>
      </c>
      <c r="G39" s="278">
        <v>164.90000000000003</v>
      </c>
      <c r="H39" s="278">
        <v>177.10000000000002</v>
      </c>
      <c r="I39" s="278">
        <v>179.55</v>
      </c>
      <c r="J39" s="278">
        <v>183.20000000000002</v>
      </c>
      <c r="K39" s="276">
        <v>175.9</v>
      </c>
      <c r="L39" s="276">
        <v>169.8</v>
      </c>
      <c r="M39" s="276">
        <v>74.026349999999994</v>
      </c>
    </row>
    <row r="40" spans="1:13">
      <c r="A40" s="267">
        <v>30</v>
      </c>
      <c r="B40" s="276" t="s">
        <v>305</v>
      </c>
      <c r="C40" s="277">
        <v>141.44999999999999</v>
      </c>
      <c r="D40" s="278">
        <v>140.25</v>
      </c>
      <c r="E40" s="278">
        <v>137.69999999999999</v>
      </c>
      <c r="F40" s="278">
        <v>133.94999999999999</v>
      </c>
      <c r="G40" s="278">
        <v>131.39999999999998</v>
      </c>
      <c r="H40" s="278">
        <v>144</v>
      </c>
      <c r="I40" s="278">
        <v>146.55000000000001</v>
      </c>
      <c r="J40" s="278">
        <v>150.30000000000001</v>
      </c>
      <c r="K40" s="276">
        <v>142.80000000000001</v>
      </c>
      <c r="L40" s="276">
        <v>136.5</v>
      </c>
      <c r="M40" s="276">
        <v>8.01525</v>
      </c>
    </row>
    <row r="41" spans="1:13">
      <c r="A41" s="267">
        <v>31</v>
      </c>
      <c r="B41" s="276" t="s">
        <v>937</v>
      </c>
      <c r="C41" s="277">
        <v>236.25</v>
      </c>
      <c r="D41" s="278">
        <v>235.85</v>
      </c>
      <c r="E41" s="278">
        <v>230.7</v>
      </c>
      <c r="F41" s="278">
        <v>225.15</v>
      </c>
      <c r="G41" s="278">
        <v>220</v>
      </c>
      <c r="H41" s="278">
        <v>241.39999999999998</v>
      </c>
      <c r="I41" s="278">
        <v>246.55</v>
      </c>
      <c r="J41" s="278">
        <v>252.09999999999997</v>
      </c>
      <c r="K41" s="276">
        <v>241</v>
      </c>
      <c r="L41" s="276">
        <v>230.3</v>
      </c>
      <c r="M41" s="276">
        <v>1.0276799999999999</v>
      </c>
    </row>
    <row r="42" spans="1:13">
      <c r="A42" s="267">
        <v>32</v>
      </c>
      <c r="B42" s="276" t="s">
        <v>306</v>
      </c>
      <c r="C42" s="277">
        <v>72</v>
      </c>
      <c r="D42" s="278">
        <v>71.55</v>
      </c>
      <c r="E42" s="278">
        <v>70.75</v>
      </c>
      <c r="F42" s="278">
        <v>69.5</v>
      </c>
      <c r="G42" s="278">
        <v>68.7</v>
      </c>
      <c r="H42" s="278">
        <v>72.8</v>
      </c>
      <c r="I42" s="278">
        <v>73.59999999999998</v>
      </c>
      <c r="J42" s="278">
        <v>74.849999999999994</v>
      </c>
      <c r="K42" s="276">
        <v>72.349999999999994</v>
      </c>
      <c r="L42" s="276">
        <v>70.3</v>
      </c>
      <c r="M42" s="276">
        <v>13.91803</v>
      </c>
    </row>
    <row r="43" spans="1:13">
      <c r="A43" s="267">
        <v>33</v>
      </c>
      <c r="B43" s="276" t="s">
        <v>49</v>
      </c>
      <c r="C43" s="277">
        <v>95.15</v>
      </c>
      <c r="D43" s="278">
        <v>94.083333333333329</v>
      </c>
      <c r="E43" s="278">
        <v>92.166666666666657</v>
      </c>
      <c r="F43" s="278">
        <v>89.183333333333323</v>
      </c>
      <c r="G43" s="278">
        <v>87.266666666666652</v>
      </c>
      <c r="H43" s="278">
        <v>97.066666666666663</v>
      </c>
      <c r="I43" s="278">
        <v>98.98333333333332</v>
      </c>
      <c r="J43" s="278">
        <v>101.96666666666667</v>
      </c>
      <c r="K43" s="276">
        <v>96</v>
      </c>
      <c r="L43" s="276">
        <v>91.1</v>
      </c>
      <c r="M43" s="276">
        <v>476.70415000000003</v>
      </c>
    </row>
    <row r="44" spans="1:13">
      <c r="A44" s="267">
        <v>34</v>
      </c>
      <c r="B44" s="276" t="s">
        <v>51</v>
      </c>
      <c r="C44" s="277">
        <v>2195.75</v>
      </c>
      <c r="D44" s="278">
        <v>2190.6166666666668</v>
      </c>
      <c r="E44" s="278">
        <v>2171.2333333333336</v>
      </c>
      <c r="F44" s="278">
        <v>2146.7166666666667</v>
      </c>
      <c r="G44" s="278">
        <v>2127.3333333333335</v>
      </c>
      <c r="H44" s="278">
        <v>2215.1333333333337</v>
      </c>
      <c r="I44" s="278">
        <v>2234.5166666666669</v>
      </c>
      <c r="J44" s="278">
        <v>2259.0333333333338</v>
      </c>
      <c r="K44" s="276">
        <v>2210</v>
      </c>
      <c r="L44" s="276">
        <v>2166.1</v>
      </c>
      <c r="M44" s="276">
        <v>18.171700000000001</v>
      </c>
    </row>
    <row r="45" spans="1:13">
      <c r="A45" s="267">
        <v>35</v>
      </c>
      <c r="B45" s="276" t="s">
        <v>307</v>
      </c>
      <c r="C45" s="277">
        <v>171.8</v>
      </c>
      <c r="D45" s="278">
        <v>170.78333333333333</v>
      </c>
      <c r="E45" s="278">
        <v>163.76666666666665</v>
      </c>
      <c r="F45" s="278">
        <v>155.73333333333332</v>
      </c>
      <c r="G45" s="278">
        <v>148.71666666666664</v>
      </c>
      <c r="H45" s="278">
        <v>178.81666666666666</v>
      </c>
      <c r="I45" s="278">
        <v>185.83333333333337</v>
      </c>
      <c r="J45" s="278">
        <v>193.86666666666667</v>
      </c>
      <c r="K45" s="276">
        <v>177.8</v>
      </c>
      <c r="L45" s="276">
        <v>162.75</v>
      </c>
      <c r="M45" s="276">
        <v>9.0497399999999999</v>
      </c>
    </row>
    <row r="46" spans="1:13">
      <c r="A46" s="267">
        <v>36</v>
      </c>
      <c r="B46" s="276" t="s">
        <v>309</v>
      </c>
      <c r="C46" s="277">
        <v>1393.55</v>
      </c>
      <c r="D46" s="278">
        <v>1453.3</v>
      </c>
      <c r="E46" s="278">
        <v>1313.3</v>
      </c>
      <c r="F46" s="278">
        <v>1233.05</v>
      </c>
      <c r="G46" s="278">
        <v>1093.05</v>
      </c>
      <c r="H46" s="278">
        <v>1533.55</v>
      </c>
      <c r="I46" s="278">
        <v>1673.55</v>
      </c>
      <c r="J46" s="278">
        <v>1753.8</v>
      </c>
      <c r="K46" s="276">
        <v>1593.3</v>
      </c>
      <c r="L46" s="276">
        <v>1373.05</v>
      </c>
      <c r="M46" s="276">
        <v>9.2951499999999996</v>
      </c>
    </row>
    <row r="47" spans="1:13">
      <c r="A47" s="267">
        <v>37</v>
      </c>
      <c r="B47" s="276" t="s">
        <v>308</v>
      </c>
      <c r="C47" s="277">
        <v>4361.5</v>
      </c>
      <c r="D47" s="278">
        <v>4368.5</v>
      </c>
      <c r="E47" s="278">
        <v>4324.05</v>
      </c>
      <c r="F47" s="278">
        <v>4286.6000000000004</v>
      </c>
      <c r="G47" s="278">
        <v>4242.1500000000005</v>
      </c>
      <c r="H47" s="278">
        <v>4405.95</v>
      </c>
      <c r="I47" s="278">
        <v>4450.4000000000005</v>
      </c>
      <c r="J47" s="278">
        <v>4487.8499999999995</v>
      </c>
      <c r="K47" s="276">
        <v>4412.95</v>
      </c>
      <c r="L47" s="276">
        <v>4331.05</v>
      </c>
      <c r="M47" s="276">
        <v>0.23519999999999999</v>
      </c>
    </row>
    <row r="48" spans="1:13">
      <c r="A48" s="267">
        <v>38</v>
      </c>
      <c r="B48" s="276" t="s">
        <v>310</v>
      </c>
      <c r="C48" s="277">
        <v>6505.3</v>
      </c>
      <c r="D48" s="278">
        <v>6463.1499999999987</v>
      </c>
      <c r="E48" s="278">
        <v>6366.2999999999975</v>
      </c>
      <c r="F48" s="278">
        <v>6227.2999999999984</v>
      </c>
      <c r="G48" s="278">
        <v>6130.4499999999971</v>
      </c>
      <c r="H48" s="278">
        <v>6602.1499999999978</v>
      </c>
      <c r="I48" s="278">
        <v>6698.9999999999982</v>
      </c>
      <c r="J48" s="278">
        <v>6837.9999999999982</v>
      </c>
      <c r="K48" s="276">
        <v>6560</v>
      </c>
      <c r="L48" s="276">
        <v>6324.15</v>
      </c>
      <c r="M48" s="276">
        <v>0.23898</v>
      </c>
    </row>
    <row r="49" spans="1:13">
      <c r="A49" s="267">
        <v>39</v>
      </c>
      <c r="B49" s="276" t="s">
        <v>226</v>
      </c>
      <c r="C49" s="277">
        <v>895.85</v>
      </c>
      <c r="D49" s="278">
        <v>904.44999999999993</v>
      </c>
      <c r="E49" s="278">
        <v>863.39999999999986</v>
      </c>
      <c r="F49" s="278">
        <v>830.94999999999993</v>
      </c>
      <c r="G49" s="278">
        <v>789.89999999999986</v>
      </c>
      <c r="H49" s="278">
        <v>936.89999999999986</v>
      </c>
      <c r="I49" s="278">
        <v>977.94999999999982</v>
      </c>
      <c r="J49" s="278">
        <v>1010.3999999999999</v>
      </c>
      <c r="K49" s="276">
        <v>945.5</v>
      </c>
      <c r="L49" s="276">
        <v>872</v>
      </c>
      <c r="M49" s="276">
        <v>27.741029999999999</v>
      </c>
    </row>
    <row r="50" spans="1:13">
      <c r="A50" s="267">
        <v>40</v>
      </c>
      <c r="B50" s="276" t="s">
        <v>53</v>
      </c>
      <c r="C50" s="277">
        <v>835</v>
      </c>
      <c r="D50" s="278">
        <v>841.5</v>
      </c>
      <c r="E50" s="278">
        <v>823.6</v>
      </c>
      <c r="F50" s="278">
        <v>812.2</v>
      </c>
      <c r="G50" s="278">
        <v>794.30000000000007</v>
      </c>
      <c r="H50" s="278">
        <v>852.9</v>
      </c>
      <c r="I50" s="278">
        <v>870.80000000000007</v>
      </c>
      <c r="J50" s="278">
        <v>882.19999999999993</v>
      </c>
      <c r="K50" s="276">
        <v>859.4</v>
      </c>
      <c r="L50" s="276">
        <v>830.1</v>
      </c>
      <c r="M50" s="276">
        <v>34.407139999999998</v>
      </c>
    </row>
    <row r="51" spans="1:13">
      <c r="A51" s="267">
        <v>41</v>
      </c>
      <c r="B51" s="276" t="s">
        <v>311</v>
      </c>
      <c r="C51" s="277">
        <v>496.85</v>
      </c>
      <c r="D51" s="278">
        <v>494.95</v>
      </c>
      <c r="E51" s="278">
        <v>488.9</v>
      </c>
      <c r="F51" s="278">
        <v>480.95</v>
      </c>
      <c r="G51" s="278">
        <v>474.9</v>
      </c>
      <c r="H51" s="278">
        <v>502.9</v>
      </c>
      <c r="I51" s="278">
        <v>508.95000000000005</v>
      </c>
      <c r="J51" s="278">
        <v>516.9</v>
      </c>
      <c r="K51" s="276">
        <v>501</v>
      </c>
      <c r="L51" s="276">
        <v>487</v>
      </c>
      <c r="M51" s="276">
        <v>4.66343</v>
      </c>
    </row>
    <row r="52" spans="1:13">
      <c r="A52" s="267">
        <v>42</v>
      </c>
      <c r="B52" s="276" t="s">
        <v>55</v>
      </c>
      <c r="C52" s="277">
        <v>636.29999999999995</v>
      </c>
      <c r="D52" s="278">
        <v>632.7833333333333</v>
      </c>
      <c r="E52" s="278">
        <v>625.56666666666661</v>
      </c>
      <c r="F52" s="278">
        <v>614.83333333333326</v>
      </c>
      <c r="G52" s="278">
        <v>607.61666666666656</v>
      </c>
      <c r="H52" s="278">
        <v>643.51666666666665</v>
      </c>
      <c r="I52" s="278">
        <v>650.73333333333335</v>
      </c>
      <c r="J52" s="278">
        <v>661.4666666666667</v>
      </c>
      <c r="K52" s="276">
        <v>640</v>
      </c>
      <c r="L52" s="276">
        <v>622.04999999999995</v>
      </c>
      <c r="M52" s="276">
        <v>249.2818</v>
      </c>
    </row>
    <row r="53" spans="1:13">
      <c r="A53" s="267">
        <v>43</v>
      </c>
      <c r="B53" s="276" t="s">
        <v>56</v>
      </c>
      <c r="C53" s="277">
        <v>3037.9</v>
      </c>
      <c r="D53" s="278">
        <v>3032.5333333333333</v>
      </c>
      <c r="E53" s="278">
        <v>3009.2666666666664</v>
      </c>
      <c r="F53" s="278">
        <v>2980.6333333333332</v>
      </c>
      <c r="G53" s="278">
        <v>2957.3666666666663</v>
      </c>
      <c r="H53" s="278">
        <v>3061.1666666666665</v>
      </c>
      <c r="I53" s="278">
        <v>3084.4333333333338</v>
      </c>
      <c r="J53" s="278">
        <v>3113.0666666666666</v>
      </c>
      <c r="K53" s="276">
        <v>3055.8</v>
      </c>
      <c r="L53" s="276">
        <v>3003.9</v>
      </c>
      <c r="M53" s="276">
        <v>4.5529299999999999</v>
      </c>
    </row>
    <row r="54" spans="1:13">
      <c r="A54" s="267">
        <v>44</v>
      </c>
      <c r="B54" s="276" t="s">
        <v>315</v>
      </c>
      <c r="C54" s="277">
        <v>179.15</v>
      </c>
      <c r="D54" s="278">
        <v>179.98333333333335</v>
      </c>
      <c r="E54" s="278">
        <v>177.9666666666667</v>
      </c>
      <c r="F54" s="278">
        <v>176.78333333333336</v>
      </c>
      <c r="G54" s="278">
        <v>174.76666666666671</v>
      </c>
      <c r="H54" s="278">
        <v>181.16666666666669</v>
      </c>
      <c r="I54" s="278">
        <v>183.18333333333334</v>
      </c>
      <c r="J54" s="278">
        <v>184.36666666666667</v>
      </c>
      <c r="K54" s="276">
        <v>182</v>
      </c>
      <c r="L54" s="276">
        <v>178.8</v>
      </c>
      <c r="M54" s="276">
        <v>2.5664899999999999</v>
      </c>
    </row>
    <row r="55" spans="1:13">
      <c r="A55" s="267">
        <v>45</v>
      </c>
      <c r="B55" s="276" t="s">
        <v>316</v>
      </c>
      <c r="C55" s="277">
        <v>570.65</v>
      </c>
      <c r="D55" s="278">
        <v>568.23333333333335</v>
      </c>
      <c r="E55" s="278">
        <v>561.4666666666667</v>
      </c>
      <c r="F55" s="278">
        <v>552.2833333333333</v>
      </c>
      <c r="G55" s="278">
        <v>545.51666666666665</v>
      </c>
      <c r="H55" s="278">
        <v>577.41666666666674</v>
      </c>
      <c r="I55" s="278">
        <v>584.18333333333339</v>
      </c>
      <c r="J55" s="278">
        <v>593.36666666666679</v>
      </c>
      <c r="K55" s="276">
        <v>575</v>
      </c>
      <c r="L55" s="276">
        <v>559.04999999999995</v>
      </c>
      <c r="M55" s="276">
        <v>4.6708299999999996</v>
      </c>
    </row>
    <row r="56" spans="1:13">
      <c r="A56" s="267">
        <v>46</v>
      </c>
      <c r="B56" s="276" t="s">
        <v>58</v>
      </c>
      <c r="C56" s="277">
        <v>7789.95</v>
      </c>
      <c r="D56" s="278">
        <v>7651.7833333333328</v>
      </c>
      <c r="E56" s="278">
        <v>7458.5666666666657</v>
      </c>
      <c r="F56" s="278">
        <v>7127.1833333333325</v>
      </c>
      <c r="G56" s="278">
        <v>6933.9666666666653</v>
      </c>
      <c r="H56" s="278">
        <v>7983.1666666666661</v>
      </c>
      <c r="I56" s="278">
        <v>8176.3833333333332</v>
      </c>
      <c r="J56" s="278">
        <v>8507.7666666666664</v>
      </c>
      <c r="K56" s="276">
        <v>7845</v>
      </c>
      <c r="L56" s="276">
        <v>7320.4</v>
      </c>
      <c r="M56" s="276">
        <v>14.75637</v>
      </c>
    </row>
    <row r="57" spans="1:13">
      <c r="A57" s="267">
        <v>47</v>
      </c>
      <c r="B57" s="276" t="s">
        <v>232</v>
      </c>
      <c r="C57" s="277">
        <v>2750.95</v>
      </c>
      <c r="D57" s="278">
        <v>2735.3833333333332</v>
      </c>
      <c r="E57" s="278">
        <v>2705.7666666666664</v>
      </c>
      <c r="F57" s="278">
        <v>2660.583333333333</v>
      </c>
      <c r="G57" s="278">
        <v>2630.9666666666662</v>
      </c>
      <c r="H57" s="278">
        <v>2780.5666666666666</v>
      </c>
      <c r="I57" s="278">
        <v>2810.1833333333334</v>
      </c>
      <c r="J57" s="278">
        <v>2855.3666666666668</v>
      </c>
      <c r="K57" s="276">
        <v>2765</v>
      </c>
      <c r="L57" s="276">
        <v>2690.2</v>
      </c>
      <c r="M57" s="276">
        <v>1.0995900000000001</v>
      </c>
    </row>
    <row r="58" spans="1:13">
      <c r="A58" s="267">
        <v>48</v>
      </c>
      <c r="B58" s="276" t="s">
        <v>59</v>
      </c>
      <c r="C58" s="277">
        <v>4653.75</v>
      </c>
      <c r="D58" s="278">
        <v>4598.583333333333</v>
      </c>
      <c r="E58" s="278">
        <v>4519.1666666666661</v>
      </c>
      <c r="F58" s="278">
        <v>4384.583333333333</v>
      </c>
      <c r="G58" s="278">
        <v>4305.1666666666661</v>
      </c>
      <c r="H58" s="278">
        <v>4733.1666666666661</v>
      </c>
      <c r="I58" s="278">
        <v>4812.5833333333321</v>
      </c>
      <c r="J58" s="278">
        <v>4947.1666666666661</v>
      </c>
      <c r="K58" s="276">
        <v>4678</v>
      </c>
      <c r="L58" s="276">
        <v>4464</v>
      </c>
      <c r="M58" s="276">
        <v>75.130189999999999</v>
      </c>
    </row>
    <row r="59" spans="1:13">
      <c r="A59" s="267">
        <v>49</v>
      </c>
      <c r="B59" s="276" t="s">
        <v>60</v>
      </c>
      <c r="C59" s="277">
        <v>1643.8</v>
      </c>
      <c r="D59" s="278">
        <v>1640.6166666666668</v>
      </c>
      <c r="E59" s="278">
        <v>1616.2833333333335</v>
      </c>
      <c r="F59" s="278">
        <v>1588.7666666666667</v>
      </c>
      <c r="G59" s="278">
        <v>1564.4333333333334</v>
      </c>
      <c r="H59" s="278">
        <v>1668.1333333333337</v>
      </c>
      <c r="I59" s="278">
        <v>1692.4666666666667</v>
      </c>
      <c r="J59" s="278">
        <v>1719.9833333333338</v>
      </c>
      <c r="K59" s="276">
        <v>1664.95</v>
      </c>
      <c r="L59" s="276">
        <v>1613.1</v>
      </c>
      <c r="M59" s="276">
        <v>17.078130000000002</v>
      </c>
    </row>
    <row r="60" spans="1:13" ht="12" customHeight="1">
      <c r="A60" s="267">
        <v>50</v>
      </c>
      <c r="B60" s="276" t="s">
        <v>317</v>
      </c>
      <c r="C60" s="277">
        <v>100.25</v>
      </c>
      <c r="D60" s="278">
        <v>100.55</v>
      </c>
      <c r="E60" s="278">
        <v>99.8</v>
      </c>
      <c r="F60" s="278">
        <v>99.35</v>
      </c>
      <c r="G60" s="278">
        <v>98.6</v>
      </c>
      <c r="H60" s="278">
        <v>101</v>
      </c>
      <c r="I60" s="278">
        <v>101.75</v>
      </c>
      <c r="J60" s="278">
        <v>102.2</v>
      </c>
      <c r="K60" s="276">
        <v>101.3</v>
      </c>
      <c r="L60" s="276">
        <v>100.1</v>
      </c>
      <c r="M60" s="276">
        <v>2.1105800000000001</v>
      </c>
    </row>
    <row r="61" spans="1:13">
      <c r="A61" s="267">
        <v>51</v>
      </c>
      <c r="B61" s="276" t="s">
        <v>318</v>
      </c>
      <c r="C61" s="277">
        <v>150.19999999999999</v>
      </c>
      <c r="D61" s="278">
        <v>151.51666666666665</v>
      </c>
      <c r="E61" s="278">
        <v>148.08333333333331</v>
      </c>
      <c r="F61" s="278">
        <v>145.96666666666667</v>
      </c>
      <c r="G61" s="278">
        <v>142.53333333333333</v>
      </c>
      <c r="H61" s="278">
        <v>153.6333333333333</v>
      </c>
      <c r="I61" s="278">
        <v>157.06666666666663</v>
      </c>
      <c r="J61" s="278">
        <v>159.18333333333328</v>
      </c>
      <c r="K61" s="276">
        <v>154.94999999999999</v>
      </c>
      <c r="L61" s="276">
        <v>149.4</v>
      </c>
      <c r="M61" s="276">
        <v>7.4190899999999997</v>
      </c>
    </row>
    <row r="62" spans="1:13">
      <c r="A62" s="267">
        <v>52</v>
      </c>
      <c r="B62" s="276" t="s">
        <v>233</v>
      </c>
      <c r="C62" s="277">
        <v>361.45</v>
      </c>
      <c r="D62" s="278">
        <v>357.75</v>
      </c>
      <c r="E62" s="278">
        <v>352</v>
      </c>
      <c r="F62" s="278">
        <v>342.55</v>
      </c>
      <c r="G62" s="278">
        <v>336.8</v>
      </c>
      <c r="H62" s="278">
        <v>367.2</v>
      </c>
      <c r="I62" s="278">
        <v>372.95</v>
      </c>
      <c r="J62" s="278">
        <v>382.4</v>
      </c>
      <c r="K62" s="276">
        <v>363.5</v>
      </c>
      <c r="L62" s="276">
        <v>348.3</v>
      </c>
      <c r="M62" s="276">
        <v>154.82082</v>
      </c>
    </row>
    <row r="63" spans="1:13">
      <c r="A63" s="267">
        <v>53</v>
      </c>
      <c r="B63" s="276" t="s">
        <v>61</v>
      </c>
      <c r="C63" s="277">
        <v>49.6</v>
      </c>
      <c r="D63" s="278">
        <v>48.833333333333336</v>
      </c>
      <c r="E63" s="278">
        <v>47.766666666666673</v>
      </c>
      <c r="F63" s="278">
        <v>45.933333333333337</v>
      </c>
      <c r="G63" s="278">
        <v>44.866666666666674</v>
      </c>
      <c r="H63" s="278">
        <v>50.666666666666671</v>
      </c>
      <c r="I63" s="278">
        <v>51.733333333333334</v>
      </c>
      <c r="J63" s="278">
        <v>53.56666666666667</v>
      </c>
      <c r="K63" s="276">
        <v>49.9</v>
      </c>
      <c r="L63" s="276">
        <v>47</v>
      </c>
      <c r="M63" s="276">
        <v>529.46623999999997</v>
      </c>
    </row>
    <row r="64" spans="1:13">
      <c r="A64" s="267">
        <v>54</v>
      </c>
      <c r="B64" s="276" t="s">
        <v>62</v>
      </c>
      <c r="C64" s="277">
        <v>41.85</v>
      </c>
      <c r="D64" s="278">
        <v>41.566666666666663</v>
      </c>
      <c r="E64" s="278">
        <v>40.883333333333326</v>
      </c>
      <c r="F64" s="278">
        <v>39.916666666666664</v>
      </c>
      <c r="G64" s="278">
        <v>39.233333333333327</v>
      </c>
      <c r="H64" s="278">
        <v>42.533333333333324</v>
      </c>
      <c r="I64" s="278">
        <v>43.216666666666661</v>
      </c>
      <c r="J64" s="278">
        <v>44.183333333333323</v>
      </c>
      <c r="K64" s="276">
        <v>42.25</v>
      </c>
      <c r="L64" s="276">
        <v>40.6</v>
      </c>
      <c r="M64" s="276">
        <v>38.508159999999997</v>
      </c>
    </row>
    <row r="65" spans="1:13">
      <c r="A65" s="267">
        <v>55</v>
      </c>
      <c r="B65" s="276" t="s">
        <v>312</v>
      </c>
      <c r="C65" s="277">
        <v>1494.55</v>
      </c>
      <c r="D65" s="278">
        <v>1499.1333333333332</v>
      </c>
      <c r="E65" s="278">
        <v>1470.4166666666665</v>
      </c>
      <c r="F65" s="278">
        <v>1446.2833333333333</v>
      </c>
      <c r="G65" s="278">
        <v>1417.5666666666666</v>
      </c>
      <c r="H65" s="278">
        <v>1523.2666666666664</v>
      </c>
      <c r="I65" s="278">
        <v>1551.9833333333331</v>
      </c>
      <c r="J65" s="278">
        <v>1576.1166666666663</v>
      </c>
      <c r="K65" s="276">
        <v>1527.85</v>
      </c>
      <c r="L65" s="276">
        <v>1475</v>
      </c>
      <c r="M65" s="276">
        <v>0.23813000000000001</v>
      </c>
    </row>
    <row r="66" spans="1:13">
      <c r="A66" s="267">
        <v>56</v>
      </c>
      <c r="B66" s="276" t="s">
        <v>63</v>
      </c>
      <c r="C66" s="277">
        <v>1430.7</v>
      </c>
      <c r="D66" s="278">
        <v>1417.95</v>
      </c>
      <c r="E66" s="278">
        <v>1388.65</v>
      </c>
      <c r="F66" s="278">
        <v>1346.6000000000001</v>
      </c>
      <c r="G66" s="278">
        <v>1317.3000000000002</v>
      </c>
      <c r="H66" s="278">
        <v>1460</v>
      </c>
      <c r="I66" s="278">
        <v>1489.2999999999997</v>
      </c>
      <c r="J66" s="278">
        <v>1531.35</v>
      </c>
      <c r="K66" s="276">
        <v>1447.25</v>
      </c>
      <c r="L66" s="276">
        <v>1375.9</v>
      </c>
      <c r="M66" s="276">
        <v>14.48671</v>
      </c>
    </row>
    <row r="67" spans="1:13">
      <c r="A67" s="267">
        <v>57</v>
      </c>
      <c r="B67" s="276" t="s">
        <v>320</v>
      </c>
      <c r="C67" s="277">
        <v>5048.7</v>
      </c>
      <c r="D67" s="278">
        <v>5070.45</v>
      </c>
      <c r="E67" s="278">
        <v>4990.8999999999996</v>
      </c>
      <c r="F67" s="278">
        <v>4933.0999999999995</v>
      </c>
      <c r="G67" s="278">
        <v>4853.5499999999993</v>
      </c>
      <c r="H67" s="278">
        <v>5128.25</v>
      </c>
      <c r="I67" s="278">
        <v>5207.8000000000011</v>
      </c>
      <c r="J67" s="278">
        <v>5265.6</v>
      </c>
      <c r="K67" s="276">
        <v>5150</v>
      </c>
      <c r="L67" s="276">
        <v>5012.6499999999996</v>
      </c>
      <c r="M67" s="276">
        <v>0.56962000000000002</v>
      </c>
    </row>
    <row r="68" spans="1:13">
      <c r="A68" s="267">
        <v>58</v>
      </c>
      <c r="B68" s="276" t="s">
        <v>234</v>
      </c>
      <c r="C68" s="277">
        <v>1303.2</v>
      </c>
      <c r="D68" s="278">
        <v>1306.3</v>
      </c>
      <c r="E68" s="278">
        <v>1282</v>
      </c>
      <c r="F68" s="278">
        <v>1260.8</v>
      </c>
      <c r="G68" s="278">
        <v>1236.5</v>
      </c>
      <c r="H68" s="278">
        <v>1327.5</v>
      </c>
      <c r="I68" s="278">
        <v>1351.7999999999997</v>
      </c>
      <c r="J68" s="278">
        <v>1373</v>
      </c>
      <c r="K68" s="276">
        <v>1330.6</v>
      </c>
      <c r="L68" s="276">
        <v>1285.0999999999999</v>
      </c>
      <c r="M68" s="276">
        <v>1.4916799999999999</v>
      </c>
    </row>
    <row r="69" spans="1:13">
      <c r="A69" s="267">
        <v>59</v>
      </c>
      <c r="B69" s="276" t="s">
        <v>321</v>
      </c>
      <c r="C69" s="277">
        <v>305.85000000000002</v>
      </c>
      <c r="D69" s="278">
        <v>307.11666666666662</v>
      </c>
      <c r="E69" s="278">
        <v>303.03333333333325</v>
      </c>
      <c r="F69" s="278">
        <v>300.21666666666664</v>
      </c>
      <c r="G69" s="278">
        <v>296.13333333333327</v>
      </c>
      <c r="H69" s="278">
        <v>309.93333333333322</v>
      </c>
      <c r="I69" s="278">
        <v>314.01666666666659</v>
      </c>
      <c r="J69" s="278">
        <v>316.8333333333332</v>
      </c>
      <c r="K69" s="276">
        <v>311.2</v>
      </c>
      <c r="L69" s="276">
        <v>304.3</v>
      </c>
      <c r="M69" s="276">
        <v>1.18024</v>
      </c>
    </row>
    <row r="70" spans="1:13">
      <c r="A70" s="267">
        <v>60</v>
      </c>
      <c r="B70" s="276" t="s">
        <v>65</v>
      </c>
      <c r="C70" s="277">
        <v>96.55</v>
      </c>
      <c r="D70" s="278">
        <v>96.850000000000009</v>
      </c>
      <c r="E70" s="278">
        <v>95.40000000000002</v>
      </c>
      <c r="F70" s="278">
        <v>94.250000000000014</v>
      </c>
      <c r="G70" s="278">
        <v>92.800000000000026</v>
      </c>
      <c r="H70" s="278">
        <v>98.000000000000014</v>
      </c>
      <c r="I70" s="278">
        <v>99.45</v>
      </c>
      <c r="J70" s="278">
        <v>100.60000000000001</v>
      </c>
      <c r="K70" s="276">
        <v>98.3</v>
      </c>
      <c r="L70" s="276">
        <v>95.7</v>
      </c>
      <c r="M70" s="276">
        <v>105.36268</v>
      </c>
    </row>
    <row r="71" spans="1:13">
      <c r="A71" s="267">
        <v>61</v>
      </c>
      <c r="B71" s="276" t="s">
        <v>313</v>
      </c>
      <c r="C71" s="277">
        <v>635.75</v>
      </c>
      <c r="D71" s="278">
        <v>632.6</v>
      </c>
      <c r="E71" s="278">
        <v>624.20000000000005</v>
      </c>
      <c r="F71" s="278">
        <v>612.65</v>
      </c>
      <c r="G71" s="278">
        <v>604.25</v>
      </c>
      <c r="H71" s="278">
        <v>644.15000000000009</v>
      </c>
      <c r="I71" s="278">
        <v>652.54999999999995</v>
      </c>
      <c r="J71" s="278">
        <v>664.10000000000014</v>
      </c>
      <c r="K71" s="276">
        <v>641</v>
      </c>
      <c r="L71" s="276">
        <v>621.04999999999995</v>
      </c>
      <c r="M71" s="276">
        <v>5.2892700000000001</v>
      </c>
    </row>
    <row r="72" spans="1:13">
      <c r="A72" s="267">
        <v>62</v>
      </c>
      <c r="B72" s="276" t="s">
        <v>66</v>
      </c>
      <c r="C72" s="277">
        <v>651.85</v>
      </c>
      <c r="D72" s="278">
        <v>647.44999999999993</v>
      </c>
      <c r="E72" s="278">
        <v>641.99999999999989</v>
      </c>
      <c r="F72" s="278">
        <v>632.15</v>
      </c>
      <c r="G72" s="278">
        <v>626.69999999999993</v>
      </c>
      <c r="H72" s="278">
        <v>657.29999999999984</v>
      </c>
      <c r="I72" s="278">
        <v>662.74999999999989</v>
      </c>
      <c r="J72" s="278">
        <v>672.5999999999998</v>
      </c>
      <c r="K72" s="276">
        <v>652.9</v>
      </c>
      <c r="L72" s="276">
        <v>637.6</v>
      </c>
      <c r="M72" s="276">
        <v>10.570650000000001</v>
      </c>
    </row>
    <row r="73" spans="1:13">
      <c r="A73" s="267">
        <v>63</v>
      </c>
      <c r="B73" s="276" t="s">
        <v>67</v>
      </c>
      <c r="C73" s="277">
        <v>499.9</v>
      </c>
      <c r="D73" s="278">
        <v>499.2</v>
      </c>
      <c r="E73" s="278">
        <v>490.9</v>
      </c>
      <c r="F73" s="278">
        <v>481.9</v>
      </c>
      <c r="G73" s="278">
        <v>473.59999999999997</v>
      </c>
      <c r="H73" s="278">
        <v>508.2</v>
      </c>
      <c r="I73" s="278">
        <v>516.5</v>
      </c>
      <c r="J73" s="278">
        <v>525.5</v>
      </c>
      <c r="K73" s="276">
        <v>507.5</v>
      </c>
      <c r="L73" s="276">
        <v>490.2</v>
      </c>
      <c r="M73" s="276">
        <v>23.925059999999998</v>
      </c>
    </row>
    <row r="74" spans="1:13">
      <c r="A74" s="267">
        <v>64</v>
      </c>
      <c r="B74" s="276" t="s">
        <v>1045</v>
      </c>
      <c r="C74" s="277">
        <v>8761.0499999999993</v>
      </c>
      <c r="D74" s="278">
        <v>8732.5</v>
      </c>
      <c r="E74" s="278">
        <v>8658.5499999999993</v>
      </c>
      <c r="F74" s="278">
        <v>8556.0499999999993</v>
      </c>
      <c r="G74" s="278">
        <v>8482.0999999999985</v>
      </c>
      <c r="H74" s="278">
        <v>8835</v>
      </c>
      <c r="I74" s="278">
        <v>8908.9500000000007</v>
      </c>
      <c r="J74" s="278">
        <v>9011.4500000000007</v>
      </c>
      <c r="K74" s="276">
        <v>8806.4500000000007</v>
      </c>
      <c r="L74" s="276">
        <v>8630</v>
      </c>
      <c r="M74" s="276">
        <v>2.742E-2</v>
      </c>
    </row>
    <row r="75" spans="1:13">
      <c r="A75" s="267">
        <v>65</v>
      </c>
      <c r="B75" s="276" t="s">
        <v>69</v>
      </c>
      <c r="C75" s="277">
        <v>478.4</v>
      </c>
      <c r="D75" s="278">
        <v>478.16666666666669</v>
      </c>
      <c r="E75" s="278">
        <v>471.33333333333337</v>
      </c>
      <c r="F75" s="278">
        <v>464.26666666666671</v>
      </c>
      <c r="G75" s="278">
        <v>457.43333333333339</v>
      </c>
      <c r="H75" s="278">
        <v>485.23333333333335</v>
      </c>
      <c r="I75" s="278">
        <v>492.06666666666672</v>
      </c>
      <c r="J75" s="278">
        <v>499.13333333333333</v>
      </c>
      <c r="K75" s="276">
        <v>485</v>
      </c>
      <c r="L75" s="276">
        <v>471.1</v>
      </c>
      <c r="M75" s="276">
        <v>103.11</v>
      </c>
    </row>
    <row r="76" spans="1:13" s="16" customFormat="1">
      <c r="A76" s="267">
        <v>66</v>
      </c>
      <c r="B76" s="276" t="s">
        <v>70</v>
      </c>
      <c r="C76" s="277">
        <v>28.45</v>
      </c>
      <c r="D76" s="278">
        <v>28.399999999999995</v>
      </c>
      <c r="E76" s="278">
        <v>28.199999999999989</v>
      </c>
      <c r="F76" s="278">
        <v>27.949999999999992</v>
      </c>
      <c r="G76" s="278">
        <v>27.749999999999986</v>
      </c>
      <c r="H76" s="278">
        <v>28.649999999999991</v>
      </c>
      <c r="I76" s="278">
        <v>28.85</v>
      </c>
      <c r="J76" s="278">
        <v>29.099999999999994</v>
      </c>
      <c r="K76" s="276">
        <v>28.6</v>
      </c>
      <c r="L76" s="276">
        <v>28.15</v>
      </c>
      <c r="M76" s="276">
        <v>209.46154999999999</v>
      </c>
    </row>
    <row r="77" spans="1:13" s="16" customFormat="1">
      <c r="A77" s="267">
        <v>67</v>
      </c>
      <c r="B77" s="276" t="s">
        <v>71</v>
      </c>
      <c r="C77" s="277">
        <v>423</v>
      </c>
      <c r="D77" s="278">
        <v>424.16666666666669</v>
      </c>
      <c r="E77" s="278">
        <v>418.53333333333336</v>
      </c>
      <c r="F77" s="278">
        <v>414.06666666666666</v>
      </c>
      <c r="G77" s="278">
        <v>408.43333333333334</v>
      </c>
      <c r="H77" s="278">
        <v>428.63333333333338</v>
      </c>
      <c r="I77" s="278">
        <v>434.26666666666671</v>
      </c>
      <c r="J77" s="278">
        <v>438.73333333333341</v>
      </c>
      <c r="K77" s="276">
        <v>429.8</v>
      </c>
      <c r="L77" s="276">
        <v>419.7</v>
      </c>
      <c r="M77" s="276">
        <v>30.57647</v>
      </c>
    </row>
    <row r="78" spans="1:13" s="16" customFormat="1">
      <c r="A78" s="267">
        <v>68</v>
      </c>
      <c r="B78" s="276" t="s">
        <v>322</v>
      </c>
      <c r="C78" s="277">
        <v>764.05</v>
      </c>
      <c r="D78" s="278">
        <v>765.5333333333333</v>
      </c>
      <c r="E78" s="278">
        <v>757.06666666666661</v>
      </c>
      <c r="F78" s="278">
        <v>750.08333333333326</v>
      </c>
      <c r="G78" s="278">
        <v>741.61666666666656</v>
      </c>
      <c r="H78" s="278">
        <v>772.51666666666665</v>
      </c>
      <c r="I78" s="278">
        <v>780.98333333333335</v>
      </c>
      <c r="J78" s="278">
        <v>787.9666666666667</v>
      </c>
      <c r="K78" s="276">
        <v>774</v>
      </c>
      <c r="L78" s="276">
        <v>758.55</v>
      </c>
      <c r="M78" s="276">
        <v>2.2158799999999998</v>
      </c>
    </row>
    <row r="79" spans="1:13" s="16" customFormat="1">
      <c r="A79" s="267">
        <v>69</v>
      </c>
      <c r="B79" s="276" t="s">
        <v>324</v>
      </c>
      <c r="C79" s="277">
        <v>164.2</v>
      </c>
      <c r="D79" s="278">
        <v>164.83333333333334</v>
      </c>
      <c r="E79" s="278">
        <v>161.4666666666667</v>
      </c>
      <c r="F79" s="278">
        <v>158.73333333333335</v>
      </c>
      <c r="G79" s="278">
        <v>155.3666666666667</v>
      </c>
      <c r="H79" s="278">
        <v>167.56666666666669</v>
      </c>
      <c r="I79" s="278">
        <v>170.93333333333331</v>
      </c>
      <c r="J79" s="278">
        <v>173.66666666666669</v>
      </c>
      <c r="K79" s="276">
        <v>168.2</v>
      </c>
      <c r="L79" s="276">
        <v>162.1</v>
      </c>
      <c r="M79" s="276">
        <v>3.8222200000000002</v>
      </c>
    </row>
    <row r="80" spans="1:13" s="16" customFormat="1">
      <c r="A80" s="267">
        <v>70</v>
      </c>
      <c r="B80" s="276" t="s">
        <v>325</v>
      </c>
      <c r="C80" s="277">
        <v>4152.3999999999996</v>
      </c>
      <c r="D80" s="278">
        <v>4154.1333333333332</v>
      </c>
      <c r="E80" s="278">
        <v>4048.2666666666664</v>
      </c>
      <c r="F80" s="278">
        <v>3944.1333333333332</v>
      </c>
      <c r="G80" s="278">
        <v>3838.2666666666664</v>
      </c>
      <c r="H80" s="278">
        <v>4258.2666666666664</v>
      </c>
      <c r="I80" s="278">
        <v>4364.1333333333332</v>
      </c>
      <c r="J80" s="278">
        <v>4468.2666666666664</v>
      </c>
      <c r="K80" s="276">
        <v>4260</v>
      </c>
      <c r="L80" s="276">
        <v>4050</v>
      </c>
      <c r="M80" s="276">
        <v>0.36338999999999999</v>
      </c>
    </row>
    <row r="81" spans="1:13" s="16" customFormat="1">
      <c r="A81" s="267">
        <v>71</v>
      </c>
      <c r="B81" s="276" t="s">
        <v>326</v>
      </c>
      <c r="C81" s="277">
        <v>712.4</v>
      </c>
      <c r="D81" s="278">
        <v>708.63333333333333</v>
      </c>
      <c r="E81" s="278">
        <v>697.26666666666665</v>
      </c>
      <c r="F81" s="278">
        <v>682.13333333333333</v>
      </c>
      <c r="G81" s="278">
        <v>670.76666666666665</v>
      </c>
      <c r="H81" s="278">
        <v>723.76666666666665</v>
      </c>
      <c r="I81" s="278">
        <v>735.13333333333321</v>
      </c>
      <c r="J81" s="278">
        <v>750.26666666666665</v>
      </c>
      <c r="K81" s="276">
        <v>720</v>
      </c>
      <c r="L81" s="276">
        <v>693.5</v>
      </c>
      <c r="M81" s="276">
        <v>1.2889200000000001</v>
      </c>
    </row>
    <row r="82" spans="1:13" s="16" customFormat="1">
      <c r="A82" s="267">
        <v>72</v>
      </c>
      <c r="B82" s="276" t="s">
        <v>327</v>
      </c>
      <c r="C82" s="277">
        <v>67.7</v>
      </c>
      <c r="D82" s="278">
        <v>67.95</v>
      </c>
      <c r="E82" s="278">
        <v>66.5</v>
      </c>
      <c r="F82" s="278">
        <v>65.3</v>
      </c>
      <c r="G82" s="278">
        <v>63.849999999999994</v>
      </c>
      <c r="H82" s="278">
        <v>69.150000000000006</v>
      </c>
      <c r="I82" s="278">
        <v>70.600000000000023</v>
      </c>
      <c r="J82" s="278">
        <v>71.800000000000011</v>
      </c>
      <c r="K82" s="276">
        <v>69.400000000000006</v>
      </c>
      <c r="L82" s="276">
        <v>66.75</v>
      </c>
      <c r="M82" s="276">
        <v>21.788430000000002</v>
      </c>
    </row>
    <row r="83" spans="1:13" s="16" customFormat="1">
      <c r="A83" s="267">
        <v>73</v>
      </c>
      <c r="B83" s="276" t="s">
        <v>72</v>
      </c>
      <c r="C83" s="277">
        <v>11501.75</v>
      </c>
      <c r="D83" s="278">
        <v>11485.583333333334</v>
      </c>
      <c r="E83" s="278">
        <v>11281.216666666667</v>
      </c>
      <c r="F83" s="278">
        <v>11060.683333333332</v>
      </c>
      <c r="G83" s="278">
        <v>10856.316666666666</v>
      </c>
      <c r="H83" s="278">
        <v>11706.116666666669</v>
      </c>
      <c r="I83" s="278">
        <v>11910.483333333334</v>
      </c>
      <c r="J83" s="278">
        <v>12131.01666666667</v>
      </c>
      <c r="K83" s="276">
        <v>11689.95</v>
      </c>
      <c r="L83" s="276">
        <v>11265.05</v>
      </c>
      <c r="M83" s="276">
        <v>1.3411299999999999</v>
      </c>
    </row>
    <row r="84" spans="1:13" s="16" customFormat="1">
      <c r="A84" s="267">
        <v>74</v>
      </c>
      <c r="B84" s="276" t="s">
        <v>74</v>
      </c>
      <c r="C84" s="277">
        <v>383.05</v>
      </c>
      <c r="D84" s="278">
        <v>384.95</v>
      </c>
      <c r="E84" s="278">
        <v>375.45</v>
      </c>
      <c r="F84" s="278">
        <v>367.85</v>
      </c>
      <c r="G84" s="278">
        <v>358.35</v>
      </c>
      <c r="H84" s="278">
        <v>392.54999999999995</v>
      </c>
      <c r="I84" s="278">
        <v>402.04999999999995</v>
      </c>
      <c r="J84" s="278">
        <v>409.64999999999992</v>
      </c>
      <c r="K84" s="276">
        <v>394.45</v>
      </c>
      <c r="L84" s="276">
        <v>377.35</v>
      </c>
      <c r="M84" s="276">
        <v>210.87465</v>
      </c>
    </row>
    <row r="85" spans="1:13" s="16" customFormat="1">
      <c r="A85" s="267">
        <v>75</v>
      </c>
      <c r="B85" s="276" t="s">
        <v>328</v>
      </c>
      <c r="C85" s="277">
        <v>217.7</v>
      </c>
      <c r="D85" s="278">
        <v>220.29999999999998</v>
      </c>
      <c r="E85" s="278">
        <v>212.29999999999995</v>
      </c>
      <c r="F85" s="278">
        <v>206.89999999999998</v>
      </c>
      <c r="G85" s="278">
        <v>198.89999999999995</v>
      </c>
      <c r="H85" s="278">
        <v>225.69999999999996</v>
      </c>
      <c r="I85" s="278">
        <v>233.70000000000002</v>
      </c>
      <c r="J85" s="278">
        <v>239.09999999999997</v>
      </c>
      <c r="K85" s="276">
        <v>228.3</v>
      </c>
      <c r="L85" s="276">
        <v>214.9</v>
      </c>
      <c r="M85" s="276">
        <v>4.1810200000000002</v>
      </c>
    </row>
    <row r="86" spans="1:13" s="16" customFormat="1">
      <c r="A86" s="267">
        <v>76</v>
      </c>
      <c r="B86" s="276" t="s">
        <v>75</v>
      </c>
      <c r="C86" s="277">
        <v>3500.35</v>
      </c>
      <c r="D86" s="278">
        <v>3489.1</v>
      </c>
      <c r="E86" s="278">
        <v>3456.25</v>
      </c>
      <c r="F86" s="278">
        <v>3412.15</v>
      </c>
      <c r="G86" s="278">
        <v>3379.3</v>
      </c>
      <c r="H86" s="278">
        <v>3533.2</v>
      </c>
      <c r="I86" s="278">
        <v>3566.0499999999993</v>
      </c>
      <c r="J86" s="278">
        <v>3610.1499999999996</v>
      </c>
      <c r="K86" s="276">
        <v>3521.95</v>
      </c>
      <c r="L86" s="276">
        <v>3445</v>
      </c>
      <c r="M86" s="276">
        <v>9.1438900000000007</v>
      </c>
    </row>
    <row r="87" spans="1:13" s="16" customFormat="1">
      <c r="A87" s="267">
        <v>77</v>
      </c>
      <c r="B87" s="276" t="s">
        <v>314</v>
      </c>
      <c r="C87" s="277">
        <v>522.15</v>
      </c>
      <c r="D87" s="278">
        <v>525.58333333333337</v>
      </c>
      <c r="E87" s="278">
        <v>517.16666666666674</v>
      </c>
      <c r="F87" s="278">
        <v>512.18333333333339</v>
      </c>
      <c r="G87" s="278">
        <v>503.76666666666677</v>
      </c>
      <c r="H87" s="278">
        <v>530.56666666666672</v>
      </c>
      <c r="I87" s="278">
        <v>538.98333333333346</v>
      </c>
      <c r="J87" s="278">
        <v>543.9666666666667</v>
      </c>
      <c r="K87" s="276">
        <v>534</v>
      </c>
      <c r="L87" s="276">
        <v>520.6</v>
      </c>
      <c r="M87" s="276">
        <v>1.2844500000000001</v>
      </c>
    </row>
    <row r="88" spans="1:13" s="16" customFormat="1">
      <c r="A88" s="267">
        <v>78</v>
      </c>
      <c r="B88" s="276" t="s">
        <v>323</v>
      </c>
      <c r="C88" s="277">
        <v>185.05</v>
      </c>
      <c r="D88" s="278">
        <v>184.33333333333334</v>
      </c>
      <c r="E88" s="278">
        <v>183.16666666666669</v>
      </c>
      <c r="F88" s="278">
        <v>181.28333333333333</v>
      </c>
      <c r="G88" s="278">
        <v>180.11666666666667</v>
      </c>
      <c r="H88" s="278">
        <v>186.2166666666667</v>
      </c>
      <c r="I88" s="278">
        <v>187.38333333333338</v>
      </c>
      <c r="J88" s="278">
        <v>189.26666666666671</v>
      </c>
      <c r="K88" s="276">
        <v>185.5</v>
      </c>
      <c r="L88" s="276">
        <v>182.45</v>
      </c>
      <c r="M88" s="276">
        <v>5.9130700000000003</v>
      </c>
    </row>
    <row r="89" spans="1:13" s="16" customFormat="1">
      <c r="A89" s="267">
        <v>79</v>
      </c>
      <c r="B89" s="276" t="s">
        <v>76</v>
      </c>
      <c r="C89" s="277">
        <v>428.9</v>
      </c>
      <c r="D89" s="278">
        <v>430.11666666666662</v>
      </c>
      <c r="E89" s="278">
        <v>424.43333333333322</v>
      </c>
      <c r="F89" s="278">
        <v>419.96666666666658</v>
      </c>
      <c r="G89" s="278">
        <v>414.28333333333319</v>
      </c>
      <c r="H89" s="278">
        <v>434.58333333333326</v>
      </c>
      <c r="I89" s="278">
        <v>440.26666666666665</v>
      </c>
      <c r="J89" s="278">
        <v>444.73333333333329</v>
      </c>
      <c r="K89" s="276">
        <v>435.8</v>
      </c>
      <c r="L89" s="276">
        <v>425.65</v>
      </c>
      <c r="M89" s="276">
        <v>33.413260000000001</v>
      </c>
    </row>
    <row r="90" spans="1:13" s="16" customFormat="1">
      <c r="A90" s="267">
        <v>80</v>
      </c>
      <c r="B90" s="276" t="s">
        <v>77</v>
      </c>
      <c r="C90" s="277">
        <v>94.35</v>
      </c>
      <c r="D90" s="278">
        <v>93.733333333333348</v>
      </c>
      <c r="E90" s="278">
        <v>92.766666666666694</v>
      </c>
      <c r="F90" s="278">
        <v>91.183333333333351</v>
      </c>
      <c r="G90" s="278">
        <v>90.216666666666697</v>
      </c>
      <c r="H90" s="278">
        <v>95.316666666666691</v>
      </c>
      <c r="I90" s="278">
        <v>96.283333333333331</v>
      </c>
      <c r="J90" s="278">
        <v>97.866666666666688</v>
      </c>
      <c r="K90" s="276">
        <v>94.7</v>
      </c>
      <c r="L90" s="276">
        <v>92.15</v>
      </c>
      <c r="M90" s="276">
        <v>77.698480000000004</v>
      </c>
    </row>
    <row r="91" spans="1:13" s="16" customFormat="1">
      <c r="A91" s="267">
        <v>81</v>
      </c>
      <c r="B91" s="276" t="s">
        <v>332</v>
      </c>
      <c r="C91" s="277">
        <v>479.7</v>
      </c>
      <c r="D91" s="278">
        <v>480.33333333333331</v>
      </c>
      <c r="E91" s="278">
        <v>475.06666666666661</v>
      </c>
      <c r="F91" s="278">
        <v>470.43333333333328</v>
      </c>
      <c r="G91" s="278">
        <v>465.16666666666657</v>
      </c>
      <c r="H91" s="278">
        <v>484.96666666666664</v>
      </c>
      <c r="I91" s="278">
        <v>490.23333333333341</v>
      </c>
      <c r="J91" s="278">
        <v>494.86666666666667</v>
      </c>
      <c r="K91" s="276">
        <v>485.6</v>
      </c>
      <c r="L91" s="276">
        <v>475.7</v>
      </c>
      <c r="M91" s="276">
        <v>2.4447100000000002</v>
      </c>
    </row>
    <row r="92" spans="1:13" s="16" customFormat="1">
      <c r="A92" s="267">
        <v>82</v>
      </c>
      <c r="B92" s="276" t="s">
        <v>333</v>
      </c>
      <c r="C92" s="277">
        <v>468</v>
      </c>
      <c r="D92" s="278">
        <v>469.33333333333331</v>
      </c>
      <c r="E92" s="278">
        <v>462.71666666666664</v>
      </c>
      <c r="F92" s="278">
        <v>457.43333333333334</v>
      </c>
      <c r="G92" s="278">
        <v>450.81666666666666</v>
      </c>
      <c r="H92" s="278">
        <v>474.61666666666662</v>
      </c>
      <c r="I92" s="278">
        <v>481.23333333333329</v>
      </c>
      <c r="J92" s="278">
        <v>486.51666666666659</v>
      </c>
      <c r="K92" s="276">
        <v>475.95</v>
      </c>
      <c r="L92" s="276">
        <v>464.05</v>
      </c>
      <c r="M92" s="276">
        <v>1.1109500000000001</v>
      </c>
    </row>
    <row r="93" spans="1:13" s="16" customFormat="1">
      <c r="A93" s="267">
        <v>83</v>
      </c>
      <c r="B93" s="276" t="s">
        <v>335</v>
      </c>
      <c r="C93" s="277">
        <v>321.7</v>
      </c>
      <c r="D93" s="278">
        <v>320.45</v>
      </c>
      <c r="E93" s="278">
        <v>314.2</v>
      </c>
      <c r="F93" s="278">
        <v>306.7</v>
      </c>
      <c r="G93" s="278">
        <v>300.45</v>
      </c>
      <c r="H93" s="278">
        <v>327.95</v>
      </c>
      <c r="I93" s="278">
        <v>334.2</v>
      </c>
      <c r="J93" s="278">
        <v>341.7</v>
      </c>
      <c r="K93" s="276">
        <v>326.7</v>
      </c>
      <c r="L93" s="276">
        <v>312.95</v>
      </c>
      <c r="M93" s="276">
        <v>6.3061400000000001</v>
      </c>
    </row>
    <row r="94" spans="1:13" s="16" customFormat="1">
      <c r="A94" s="267">
        <v>84</v>
      </c>
      <c r="B94" s="276" t="s">
        <v>329</v>
      </c>
      <c r="C94" s="277">
        <v>446.3</v>
      </c>
      <c r="D94" s="278">
        <v>445.73333333333335</v>
      </c>
      <c r="E94" s="278">
        <v>438.81666666666672</v>
      </c>
      <c r="F94" s="278">
        <v>431.33333333333337</v>
      </c>
      <c r="G94" s="278">
        <v>424.41666666666674</v>
      </c>
      <c r="H94" s="278">
        <v>453.2166666666667</v>
      </c>
      <c r="I94" s="278">
        <v>460.13333333333333</v>
      </c>
      <c r="J94" s="278">
        <v>467.61666666666667</v>
      </c>
      <c r="K94" s="276">
        <v>452.65</v>
      </c>
      <c r="L94" s="276">
        <v>438.25</v>
      </c>
      <c r="M94" s="276">
        <v>2.0587499999999999</v>
      </c>
    </row>
    <row r="95" spans="1:13" s="16" customFormat="1">
      <c r="A95" s="267">
        <v>85</v>
      </c>
      <c r="B95" s="276" t="s">
        <v>78</v>
      </c>
      <c r="C95" s="277">
        <v>117.05</v>
      </c>
      <c r="D95" s="278">
        <v>116.85000000000001</v>
      </c>
      <c r="E95" s="278">
        <v>116.20000000000002</v>
      </c>
      <c r="F95" s="278">
        <v>115.35000000000001</v>
      </c>
      <c r="G95" s="278">
        <v>114.70000000000002</v>
      </c>
      <c r="H95" s="278">
        <v>117.70000000000002</v>
      </c>
      <c r="I95" s="278">
        <v>118.35000000000002</v>
      </c>
      <c r="J95" s="278">
        <v>119.20000000000002</v>
      </c>
      <c r="K95" s="276">
        <v>117.5</v>
      </c>
      <c r="L95" s="276">
        <v>116</v>
      </c>
      <c r="M95" s="276">
        <v>22.186789999999998</v>
      </c>
    </row>
    <row r="96" spans="1:13" s="16" customFormat="1">
      <c r="A96" s="267">
        <v>86</v>
      </c>
      <c r="B96" s="276" t="s">
        <v>330</v>
      </c>
      <c r="C96" s="277">
        <v>254.05</v>
      </c>
      <c r="D96" s="278">
        <v>253.91666666666666</v>
      </c>
      <c r="E96" s="278">
        <v>249.13333333333333</v>
      </c>
      <c r="F96" s="278">
        <v>244.21666666666667</v>
      </c>
      <c r="G96" s="278">
        <v>239.43333333333334</v>
      </c>
      <c r="H96" s="278">
        <v>258.83333333333331</v>
      </c>
      <c r="I96" s="278">
        <v>263.61666666666667</v>
      </c>
      <c r="J96" s="278">
        <v>268.5333333333333</v>
      </c>
      <c r="K96" s="276">
        <v>258.7</v>
      </c>
      <c r="L96" s="276">
        <v>249</v>
      </c>
      <c r="M96" s="276">
        <v>4.2296300000000002</v>
      </c>
    </row>
    <row r="97" spans="1:13" s="16" customFormat="1">
      <c r="A97" s="267">
        <v>87</v>
      </c>
      <c r="B97" s="276" t="s">
        <v>338</v>
      </c>
      <c r="C97" s="277">
        <v>500.2</v>
      </c>
      <c r="D97" s="278">
        <v>502.63333333333338</v>
      </c>
      <c r="E97" s="278">
        <v>493.56666666666678</v>
      </c>
      <c r="F97" s="278">
        <v>486.93333333333339</v>
      </c>
      <c r="G97" s="278">
        <v>477.86666666666679</v>
      </c>
      <c r="H97" s="278">
        <v>509.26666666666677</v>
      </c>
      <c r="I97" s="278">
        <v>518.33333333333337</v>
      </c>
      <c r="J97" s="278">
        <v>524.9666666666667</v>
      </c>
      <c r="K97" s="276">
        <v>511.7</v>
      </c>
      <c r="L97" s="276">
        <v>496</v>
      </c>
      <c r="M97" s="276">
        <v>8.7821200000000008</v>
      </c>
    </row>
    <row r="98" spans="1:13" s="16" customFormat="1">
      <c r="A98" s="267">
        <v>88</v>
      </c>
      <c r="B98" s="276" t="s">
        <v>336</v>
      </c>
      <c r="C98" s="277">
        <v>1140.25</v>
      </c>
      <c r="D98" s="278">
        <v>1138.9166666666667</v>
      </c>
      <c r="E98" s="278">
        <v>1129.0333333333335</v>
      </c>
      <c r="F98" s="278">
        <v>1117.8166666666668</v>
      </c>
      <c r="G98" s="278">
        <v>1107.9333333333336</v>
      </c>
      <c r="H98" s="278">
        <v>1150.1333333333334</v>
      </c>
      <c r="I98" s="278">
        <v>1160.0166666666667</v>
      </c>
      <c r="J98" s="278">
        <v>1171.2333333333333</v>
      </c>
      <c r="K98" s="276">
        <v>1148.8</v>
      </c>
      <c r="L98" s="276">
        <v>1127.7</v>
      </c>
      <c r="M98" s="276">
        <v>1.0337400000000001</v>
      </c>
    </row>
    <row r="99" spans="1:13" s="16" customFormat="1">
      <c r="A99" s="267">
        <v>89</v>
      </c>
      <c r="B99" s="276" t="s">
        <v>337</v>
      </c>
      <c r="C99" s="277">
        <v>11.75</v>
      </c>
      <c r="D99" s="278">
        <v>11.733333333333334</v>
      </c>
      <c r="E99" s="278">
        <v>11.566666666666668</v>
      </c>
      <c r="F99" s="278">
        <v>11.383333333333335</v>
      </c>
      <c r="G99" s="278">
        <v>11.216666666666669</v>
      </c>
      <c r="H99" s="278">
        <v>11.916666666666668</v>
      </c>
      <c r="I99" s="278">
        <v>12.083333333333332</v>
      </c>
      <c r="J99" s="278">
        <v>12.266666666666667</v>
      </c>
      <c r="K99" s="276">
        <v>11.9</v>
      </c>
      <c r="L99" s="276">
        <v>11.55</v>
      </c>
      <c r="M99" s="276">
        <v>44.799019999999999</v>
      </c>
    </row>
    <row r="100" spans="1:13" s="16" customFormat="1">
      <c r="A100" s="267">
        <v>90</v>
      </c>
      <c r="B100" s="276" t="s">
        <v>339</v>
      </c>
      <c r="C100" s="277">
        <v>202.4</v>
      </c>
      <c r="D100" s="278">
        <v>201.51666666666665</v>
      </c>
      <c r="E100" s="278">
        <v>198.2833333333333</v>
      </c>
      <c r="F100" s="278">
        <v>194.16666666666666</v>
      </c>
      <c r="G100" s="278">
        <v>190.93333333333331</v>
      </c>
      <c r="H100" s="278">
        <v>205.6333333333333</v>
      </c>
      <c r="I100" s="278">
        <v>208.86666666666665</v>
      </c>
      <c r="J100" s="278">
        <v>212.98333333333329</v>
      </c>
      <c r="K100" s="276">
        <v>204.75</v>
      </c>
      <c r="L100" s="276">
        <v>197.4</v>
      </c>
      <c r="M100" s="276">
        <v>3.2184200000000001</v>
      </c>
    </row>
    <row r="101" spans="1:13">
      <c r="A101" s="267">
        <v>91</v>
      </c>
      <c r="B101" s="276" t="s">
        <v>80</v>
      </c>
      <c r="C101" s="277">
        <v>337.15</v>
      </c>
      <c r="D101" s="278">
        <v>331.04999999999995</v>
      </c>
      <c r="E101" s="278">
        <v>322.14999999999992</v>
      </c>
      <c r="F101" s="278">
        <v>307.14999999999998</v>
      </c>
      <c r="G101" s="278">
        <v>298.24999999999994</v>
      </c>
      <c r="H101" s="278">
        <v>346.0499999999999</v>
      </c>
      <c r="I101" s="278">
        <v>354.95</v>
      </c>
      <c r="J101" s="278">
        <v>369.94999999999987</v>
      </c>
      <c r="K101" s="276">
        <v>339.95</v>
      </c>
      <c r="L101" s="276">
        <v>316.05</v>
      </c>
      <c r="M101" s="276">
        <v>34.43441</v>
      </c>
    </row>
    <row r="102" spans="1:13">
      <c r="A102" s="267">
        <v>92</v>
      </c>
      <c r="B102" s="276" t="s">
        <v>340</v>
      </c>
      <c r="C102" s="277">
        <v>3050.65</v>
      </c>
      <c r="D102" s="278">
        <v>3066.5333333333328</v>
      </c>
      <c r="E102" s="278">
        <v>3014.0666666666657</v>
      </c>
      <c r="F102" s="278">
        <v>2977.4833333333327</v>
      </c>
      <c r="G102" s="278">
        <v>2925.0166666666655</v>
      </c>
      <c r="H102" s="278">
        <v>3103.1166666666659</v>
      </c>
      <c r="I102" s="278">
        <v>3155.583333333333</v>
      </c>
      <c r="J102" s="278">
        <v>3192.1666666666661</v>
      </c>
      <c r="K102" s="276">
        <v>3119</v>
      </c>
      <c r="L102" s="276">
        <v>3029.95</v>
      </c>
      <c r="M102" s="276">
        <v>0.56362999999999996</v>
      </c>
    </row>
    <row r="103" spans="1:13">
      <c r="A103" s="267">
        <v>93</v>
      </c>
      <c r="B103" s="276" t="s">
        <v>81</v>
      </c>
      <c r="C103" s="277">
        <v>582.04999999999995</v>
      </c>
      <c r="D103" s="278">
        <v>583</v>
      </c>
      <c r="E103" s="278">
        <v>579.04999999999995</v>
      </c>
      <c r="F103" s="278">
        <v>576.04999999999995</v>
      </c>
      <c r="G103" s="278">
        <v>572.09999999999991</v>
      </c>
      <c r="H103" s="278">
        <v>586</v>
      </c>
      <c r="I103" s="278">
        <v>589.95000000000005</v>
      </c>
      <c r="J103" s="278">
        <v>592.95000000000005</v>
      </c>
      <c r="K103" s="276">
        <v>586.95000000000005</v>
      </c>
      <c r="L103" s="276">
        <v>580</v>
      </c>
      <c r="M103" s="276">
        <v>7.1770699999999996</v>
      </c>
    </row>
    <row r="104" spans="1:13">
      <c r="A104" s="267">
        <v>94</v>
      </c>
      <c r="B104" s="276" t="s">
        <v>334</v>
      </c>
      <c r="C104" s="277">
        <v>260.64999999999998</v>
      </c>
      <c r="D104" s="278">
        <v>257.15000000000003</v>
      </c>
      <c r="E104" s="278">
        <v>251.50000000000006</v>
      </c>
      <c r="F104" s="278">
        <v>242.35000000000002</v>
      </c>
      <c r="G104" s="278">
        <v>236.70000000000005</v>
      </c>
      <c r="H104" s="278">
        <v>266.30000000000007</v>
      </c>
      <c r="I104" s="278">
        <v>271.95000000000005</v>
      </c>
      <c r="J104" s="278">
        <v>281.10000000000008</v>
      </c>
      <c r="K104" s="276">
        <v>262.8</v>
      </c>
      <c r="L104" s="276">
        <v>248</v>
      </c>
      <c r="M104" s="276">
        <v>1.6137999999999999</v>
      </c>
    </row>
    <row r="105" spans="1:13">
      <c r="A105" s="267">
        <v>95</v>
      </c>
      <c r="B105" s="276" t="s">
        <v>342</v>
      </c>
      <c r="C105" s="277">
        <v>185.25</v>
      </c>
      <c r="D105" s="278">
        <v>186.4666666666667</v>
      </c>
      <c r="E105" s="278">
        <v>183.3333333333334</v>
      </c>
      <c r="F105" s="278">
        <v>181.41666666666671</v>
      </c>
      <c r="G105" s="278">
        <v>178.28333333333342</v>
      </c>
      <c r="H105" s="278">
        <v>188.38333333333338</v>
      </c>
      <c r="I105" s="278">
        <v>191.51666666666671</v>
      </c>
      <c r="J105" s="278">
        <v>193.43333333333337</v>
      </c>
      <c r="K105" s="276">
        <v>189.6</v>
      </c>
      <c r="L105" s="276">
        <v>184.55</v>
      </c>
      <c r="M105" s="276">
        <v>3.9699399999999998</v>
      </c>
    </row>
    <row r="106" spans="1:13">
      <c r="A106" s="267">
        <v>96</v>
      </c>
      <c r="B106" s="276" t="s">
        <v>343</v>
      </c>
      <c r="C106" s="277">
        <v>81.05</v>
      </c>
      <c r="D106" s="278">
        <v>80.483333333333334</v>
      </c>
      <c r="E106" s="278">
        <v>78.966666666666669</v>
      </c>
      <c r="F106" s="278">
        <v>76.88333333333334</v>
      </c>
      <c r="G106" s="278">
        <v>75.366666666666674</v>
      </c>
      <c r="H106" s="278">
        <v>82.566666666666663</v>
      </c>
      <c r="I106" s="278">
        <v>84.083333333333343</v>
      </c>
      <c r="J106" s="278">
        <v>86.166666666666657</v>
      </c>
      <c r="K106" s="276">
        <v>82</v>
      </c>
      <c r="L106" s="276">
        <v>78.400000000000006</v>
      </c>
      <c r="M106" s="276">
        <v>8.0886099999999992</v>
      </c>
    </row>
    <row r="107" spans="1:13">
      <c r="A107" s="267">
        <v>97</v>
      </c>
      <c r="B107" s="276" t="s">
        <v>82</v>
      </c>
      <c r="C107" s="277">
        <v>334.7</v>
      </c>
      <c r="D107" s="278">
        <v>330.66666666666669</v>
      </c>
      <c r="E107" s="278">
        <v>321.33333333333337</v>
      </c>
      <c r="F107" s="278">
        <v>307.9666666666667</v>
      </c>
      <c r="G107" s="278">
        <v>298.63333333333338</v>
      </c>
      <c r="H107" s="278">
        <v>344.03333333333336</v>
      </c>
      <c r="I107" s="278">
        <v>353.36666666666673</v>
      </c>
      <c r="J107" s="278">
        <v>366.73333333333335</v>
      </c>
      <c r="K107" s="276">
        <v>340</v>
      </c>
      <c r="L107" s="276">
        <v>317.3</v>
      </c>
      <c r="M107" s="276">
        <v>91.210560000000001</v>
      </c>
    </row>
    <row r="108" spans="1:13">
      <c r="A108" s="267">
        <v>98</v>
      </c>
      <c r="B108" s="284" t="s">
        <v>344</v>
      </c>
      <c r="C108" s="277">
        <v>460.25</v>
      </c>
      <c r="D108" s="278">
        <v>456.7166666666667</v>
      </c>
      <c r="E108" s="278">
        <v>450.58333333333337</v>
      </c>
      <c r="F108" s="278">
        <v>440.91666666666669</v>
      </c>
      <c r="G108" s="278">
        <v>434.78333333333336</v>
      </c>
      <c r="H108" s="278">
        <v>466.38333333333338</v>
      </c>
      <c r="I108" s="278">
        <v>472.51666666666671</v>
      </c>
      <c r="J108" s="278">
        <v>482.18333333333339</v>
      </c>
      <c r="K108" s="276">
        <v>462.85</v>
      </c>
      <c r="L108" s="276">
        <v>447.05</v>
      </c>
      <c r="M108" s="276">
        <v>1.09961</v>
      </c>
    </row>
    <row r="109" spans="1:13">
      <c r="A109" s="267">
        <v>99</v>
      </c>
      <c r="B109" s="276" t="s">
        <v>83</v>
      </c>
      <c r="C109" s="277">
        <v>742.95</v>
      </c>
      <c r="D109" s="278">
        <v>742.81666666666661</v>
      </c>
      <c r="E109" s="278">
        <v>733.63333333333321</v>
      </c>
      <c r="F109" s="278">
        <v>724.31666666666661</v>
      </c>
      <c r="G109" s="278">
        <v>715.13333333333321</v>
      </c>
      <c r="H109" s="278">
        <v>752.13333333333321</v>
      </c>
      <c r="I109" s="278">
        <v>761.31666666666661</v>
      </c>
      <c r="J109" s="278">
        <v>770.63333333333321</v>
      </c>
      <c r="K109" s="276">
        <v>752</v>
      </c>
      <c r="L109" s="276">
        <v>733.5</v>
      </c>
      <c r="M109" s="276">
        <v>71.908280000000005</v>
      </c>
    </row>
    <row r="110" spans="1:13">
      <c r="A110" s="267">
        <v>100</v>
      </c>
      <c r="B110" s="276" t="s">
        <v>84</v>
      </c>
      <c r="C110" s="277">
        <v>128.25</v>
      </c>
      <c r="D110" s="278">
        <v>127.65000000000002</v>
      </c>
      <c r="E110" s="278">
        <v>126.45000000000005</v>
      </c>
      <c r="F110" s="278">
        <v>124.65000000000002</v>
      </c>
      <c r="G110" s="278">
        <v>123.45000000000005</v>
      </c>
      <c r="H110" s="278">
        <v>129.45000000000005</v>
      </c>
      <c r="I110" s="278">
        <v>130.65</v>
      </c>
      <c r="J110" s="278">
        <v>132.45000000000005</v>
      </c>
      <c r="K110" s="276">
        <v>128.85</v>
      </c>
      <c r="L110" s="276">
        <v>125.85</v>
      </c>
      <c r="M110" s="276">
        <v>189.43803</v>
      </c>
    </row>
    <row r="111" spans="1:13">
      <c r="A111" s="267">
        <v>101</v>
      </c>
      <c r="B111" s="276" t="s">
        <v>345</v>
      </c>
      <c r="C111" s="277">
        <v>337.45</v>
      </c>
      <c r="D111" s="278">
        <v>337.7166666666667</v>
      </c>
      <c r="E111" s="278">
        <v>335.43333333333339</v>
      </c>
      <c r="F111" s="278">
        <v>333.41666666666669</v>
      </c>
      <c r="G111" s="278">
        <v>331.13333333333338</v>
      </c>
      <c r="H111" s="278">
        <v>339.73333333333341</v>
      </c>
      <c r="I111" s="278">
        <v>342.01666666666671</v>
      </c>
      <c r="J111" s="278">
        <v>344.03333333333342</v>
      </c>
      <c r="K111" s="276">
        <v>340</v>
      </c>
      <c r="L111" s="276">
        <v>335.7</v>
      </c>
      <c r="M111" s="276">
        <v>3.3575599999999999</v>
      </c>
    </row>
    <row r="112" spans="1:13">
      <c r="A112" s="267">
        <v>102</v>
      </c>
      <c r="B112" s="276" t="s">
        <v>3634</v>
      </c>
      <c r="C112" s="277">
        <v>2318.0500000000002</v>
      </c>
      <c r="D112" s="278">
        <v>2314.8833333333332</v>
      </c>
      <c r="E112" s="278">
        <v>2294.7666666666664</v>
      </c>
      <c r="F112" s="278">
        <v>2271.4833333333331</v>
      </c>
      <c r="G112" s="278">
        <v>2251.3666666666663</v>
      </c>
      <c r="H112" s="278">
        <v>2338.1666666666665</v>
      </c>
      <c r="I112" s="278">
        <v>2358.2833333333333</v>
      </c>
      <c r="J112" s="278">
        <v>2381.5666666666666</v>
      </c>
      <c r="K112" s="276">
        <v>2335</v>
      </c>
      <c r="L112" s="276">
        <v>2291.6</v>
      </c>
      <c r="M112" s="276">
        <v>2.87839</v>
      </c>
    </row>
    <row r="113" spans="1:13">
      <c r="A113" s="267">
        <v>103</v>
      </c>
      <c r="B113" s="276" t="s">
        <v>85</v>
      </c>
      <c r="C113" s="277">
        <v>1522.2</v>
      </c>
      <c r="D113" s="278">
        <v>1520.9166666666667</v>
      </c>
      <c r="E113" s="278">
        <v>1508.8833333333334</v>
      </c>
      <c r="F113" s="278">
        <v>1495.5666666666666</v>
      </c>
      <c r="G113" s="278">
        <v>1483.5333333333333</v>
      </c>
      <c r="H113" s="278">
        <v>1534.2333333333336</v>
      </c>
      <c r="I113" s="278">
        <v>1546.2666666666669</v>
      </c>
      <c r="J113" s="278">
        <v>1559.5833333333337</v>
      </c>
      <c r="K113" s="276">
        <v>1532.95</v>
      </c>
      <c r="L113" s="276">
        <v>1507.6</v>
      </c>
      <c r="M113" s="276">
        <v>6.0384399999999996</v>
      </c>
    </row>
    <row r="114" spans="1:13">
      <c r="A114" s="267">
        <v>104</v>
      </c>
      <c r="B114" s="276" t="s">
        <v>86</v>
      </c>
      <c r="C114" s="277">
        <v>408.25</v>
      </c>
      <c r="D114" s="278">
        <v>404.55</v>
      </c>
      <c r="E114" s="278">
        <v>399.70000000000005</v>
      </c>
      <c r="F114" s="278">
        <v>391.15000000000003</v>
      </c>
      <c r="G114" s="278">
        <v>386.30000000000007</v>
      </c>
      <c r="H114" s="278">
        <v>413.1</v>
      </c>
      <c r="I114" s="278">
        <v>417.95000000000005</v>
      </c>
      <c r="J114" s="278">
        <v>426.5</v>
      </c>
      <c r="K114" s="276">
        <v>409.4</v>
      </c>
      <c r="L114" s="276">
        <v>396</v>
      </c>
      <c r="M114" s="276">
        <v>18.96679</v>
      </c>
    </row>
    <row r="115" spans="1:13">
      <c r="A115" s="267">
        <v>105</v>
      </c>
      <c r="B115" s="276" t="s">
        <v>236</v>
      </c>
      <c r="C115" s="277">
        <v>771.9</v>
      </c>
      <c r="D115" s="278">
        <v>777.33333333333337</v>
      </c>
      <c r="E115" s="278">
        <v>757.76666666666677</v>
      </c>
      <c r="F115" s="278">
        <v>743.63333333333344</v>
      </c>
      <c r="G115" s="278">
        <v>724.06666666666683</v>
      </c>
      <c r="H115" s="278">
        <v>791.4666666666667</v>
      </c>
      <c r="I115" s="278">
        <v>811.0333333333333</v>
      </c>
      <c r="J115" s="278">
        <v>825.16666666666663</v>
      </c>
      <c r="K115" s="276">
        <v>796.9</v>
      </c>
      <c r="L115" s="276">
        <v>763.2</v>
      </c>
      <c r="M115" s="276">
        <v>3.7620399999999998</v>
      </c>
    </row>
    <row r="116" spans="1:13">
      <c r="A116" s="267">
        <v>106</v>
      </c>
      <c r="B116" s="276" t="s">
        <v>346</v>
      </c>
      <c r="C116" s="277">
        <v>729.9</v>
      </c>
      <c r="D116" s="278">
        <v>741.56666666666661</v>
      </c>
      <c r="E116" s="278">
        <v>698.33333333333326</v>
      </c>
      <c r="F116" s="278">
        <v>666.76666666666665</v>
      </c>
      <c r="G116" s="278">
        <v>623.5333333333333</v>
      </c>
      <c r="H116" s="278">
        <v>773.13333333333321</v>
      </c>
      <c r="I116" s="278">
        <v>816.36666666666656</v>
      </c>
      <c r="J116" s="278">
        <v>847.93333333333317</v>
      </c>
      <c r="K116" s="276">
        <v>784.8</v>
      </c>
      <c r="L116" s="276">
        <v>710</v>
      </c>
      <c r="M116" s="276">
        <v>2.6636299999999999</v>
      </c>
    </row>
    <row r="117" spans="1:13">
      <c r="A117" s="267">
        <v>107</v>
      </c>
      <c r="B117" s="276" t="s">
        <v>331</v>
      </c>
      <c r="C117" s="277">
        <v>2046.55</v>
      </c>
      <c r="D117" s="278">
        <v>2027.9666666666665</v>
      </c>
      <c r="E117" s="278">
        <v>2001.2333333333331</v>
      </c>
      <c r="F117" s="278">
        <v>1955.9166666666667</v>
      </c>
      <c r="G117" s="278">
        <v>1929.1833333333334</v>
      </c>
      <c r="H117" s="278">
        <v>2073.2833333333328</v>
      </c>
      <c r="I117" s="278">
        <v>2100.016666666666</v>
      </c>
      <c r="J117" s="278">
        <v>2145.3333333333326</v>
      </c>
      <c r="K117" s="276">
        <v>2054.6999999999998</v>
      </c>
      <c r="L117" s="276">
        <v>1982.65</v>
      </c>
      <c r="M117" s="276">
        <v>0.65175000000000005</v>
      </c>
    </row>
    <row r="118" spans="1:13">
      <c r="A118" s="267">
        <v>108</v>
      </c>
      <c r="B118" s="276" t="s">
        <v>237</v>
      </c>
      <c r="C118" s="277">
        <v>296.2</v>
      </c>
      <c r="D118" s="278">
        <v>294.2</v>
      </c>
      <c r="E118" s="278">
        <v>290.7</v>
      </c>
      <c r="F118" s="278">
        <v>285.2</v>
      </c>
      <c r="G118" s="278">
        <v>281.7</v>
      </c>
      <c r="H118" s="278">
        <v>299.7</v>
      </c>
      <c r="I118" s="278">
        <v>303.2</v>
      </c>
      <c r="J118" s="278">
        <v>308.7</v>
      </c>
      <c r="K118" s="276">
        <v>297.7</v>
      </c>
      <c r="L118" s="276">
        <v>288.7</v>
      </c>
      <c r="M118" s="276">
        <v>17.312329999999999</v>
      </c>
    </row>
    <row r="119" spans="1:13">
      <c r="A119" s="267">
        <v>109</v>
      </c>
      <c r="B119" s="276" t="s">
        <v>2995</v>
      </c>
      <c r="C119" s="277">
        <v>254.6</v>
      </c>
      <c r="D119" s="278">
        <v>254.96666666666667</v>
      </c>
      <c r="E119" s="278">
        <v>252.13333333333333</v>
      </c>
      <c r="F119" s="278">
        <v>249.66666666666666</v>
      </c>
      <c r="G119" s="278">
        <v>246.83333333333331</v>
      </c>
      <c r="H119" s="278">
        <v>257.43333333333334</v>
      </c>
      <c r="I119" s="278">
        <v>260.26666666666665</v>
      </c>
      <c r="J119" s="278">
        <v>262.73333333333335</v>
      </c>
      <c r="K119" s="276">
        <v>257.8</v>
      </c>
      <c r="L119" s="276">
        <v>252.5</v>
      </c>
      <c r="M119" s="276">
        <v>1.0085900000000001</v>
      </c>
    </row>
    <row r="120" spans="1:13">
      <c r="A120" s="267">
        <v>110</v>
      </c>
      <c r="B120" s="276" t="s">
        <v>235</v>
      </c>
      <c r="C120" s="277">
        <v>198.35</v>
      </c>
      <c r="D120" s="278">
        <v>194.9666666666667</v>
      </c>
      <c r="E120" s="278">
        <v>189.93333333333339</v>
      </c>
      <c r="F120" s="278">
        <v>181.51666666666671</v>
      </c>
      <c r="G120" s="278">
        <v>176.48333333333341</v>
      </c>
      <c r="H120" s="278">
        <v>203.38333333333338</v>
      </c>
      <c r="I120" s="278">
        <v>208.41666666666669</v>
      </c>
      <c r="J120" s="278">
        <v>216.83333333333337</v>
      </c>
      <c r="K120" s="276">
        <v>200</v>
      </c>
      <c r="L120" s="276">
        <v>186.55</v>
      </c>
      <c r="M120" s="276">
        <v>34.518320000000003</v>
      </c>
    </row>
    <row r="121" spans="1:13">
      <c r="A121" s="267">
        <v>111</v>
      </c>
      <c r="B121" s="276" t="s">
        <v>87</v>
      </c>
      <c r="C121" s="277">
        <v>497.15</v>
      </c>
      <c r="D121" s="278">
        <v>494.4666666666667</v>
      </c>
      <c r="E121" s="278">
        <v>487.93333333333339</v>
      </c>
      <c r="F121" s="278">
        <v>478.7166666666667</v>
      </c>
      <c r="G121" s="278">
        <v>472.18333333333339</v>
      </c>
      <c r="H121" s="278">
        <v>503.68333333333339</v>
      </c>
      <c r="I121" s="278">
        <v>510.2166666666667</v>
      </c>
      <c r="J121" s="278">
        <v>519.43333333333339</v>
      </c>
      <c r="K121" s="276">
        <v>501</v>
      </c>
      <c r="L121" s="276">
        <v>485.25</v>
      </c>
      <c r="M121" s="276">
        <v>10.35778</v>
      </c>
    </row>
    <row r="122" spans="1:13">
      <c r="A122" s="267">
        <v>112</v>
      </c>
      <c r="B122" s="276" t="s">
        <v>347</v>
      </c>
      <c r="C122" s="277">
        <v>437</v>
      </c>
      <c r="D122" s="278">
        <v>434.61666666666662</v>
      </c>
      <c r="E122" s="278">
        <v>430.48333333333323</v>
      </c>
      <c r="F122" s="278">
        <v>423.96666666666664</v>
      </c>
      <c r="G122" s="278">
        <v>419.83333333333326</v>
      </c>
      <c r="H122" s="278">
        <v>441.13333333333321</v>
      </c>
      <c r="I122" s="278">
        <v>445.26666666666654</v>
      </c>
      <c r="J122" s="278">
        <v>451.78333333333319</v>
      </c>
      <c r="K122" s="276">
        <v>438.75</v>
      </c>
      <c r="L122" s="276">
        <v>428.1</v>
      </c>
      <c r="M122" s="276">
        <v>2.9064800000000002</v>
      </c>
    </row>
    <row r="123" spans="1:13">
      <c r="A123" s="267">
        <v>113</v>
      </c>
      <c r="B123" s="276" t="s">
        <v>88</v>
      </c>
      <c r="C123" s="277">
        <v>505.4</v>
      </c>
      <c r="D123" s="278">
        <v>508</v>
      </c>
      <c r="E123" s="278">
        <v>501.85</v>
      </c>
      <c r="F123" s="278">
        <v>498.3</v>
      </c>
      <c r="G123" s="278">
        <v>492.15000000000003</v>
      </c>
      <c r="H123" s="278">
        <v>511.55</v>
      </c>
      <c r="I123" s="278">
        <v>517.70000000000005</v>
      </c>
      <c r="J123" s="278">
        <v>521.25</v>
      </c>
      <c r="K123" s="276">
        <v>514.15</v>
      </c>
      <c r="L123" s="276">
        <v>504.45</v>
      </c>
      <c r="M123" s="276">
        <v>34.922710000000002</v>
      </c>
    </row>
    <row r="124" spans="1:13">
      <c r="A124" s="267">
        <v>114</v>
      </c>
      <c r="B124" s="276" t="s">
        <v>238</v>
      </c>
      <c r="C124" s="277">
        <v>958.95</v>
      </c>
      <c r="D124" s="278">
        <v>969.91666666666663</v>
      </c>
      <c r="E124" s="278">
        <v>942.63333333333321</v>
      </c>
      <c r="F124" s="278">
        <v>926.31666666666661</v>
      </c>
      <c r="G124" s="278">
        <v>899.03333333333319</v>
      </c>
      <c r="H124" s="278">
        <v>986.23333333333323</v>
      </c>
      <c r="I124" s="278">
        <v>1013.5166666666668</v>
      </c>
      <c r="J124" s="278">
        <v>1029.8333333333333</v>
      </c>
      <c r="K124" s="276">
        <v>997.2</v>
      </c>
      <c r="L124" s="276">
        <v>953.6</v>
      </c>
      <c r="M124" s="276">
        <v>1.96871</v>
      </c>
    </row>
    <row r="125" spans="1:13">
      <c r="A125" s="267">
        <v>115</v>
      </c>
      <c r="B125" s="276" t="s">
        <v>348</v>
      </c>
      <c r="C125" s="277">
        <v>77.2</v>
      </c>
      <c r="D125" s="278">
        <v>76.966666666666669</v>
      </c>
      <c r="E125" s="278">
        <v>75.983333333333334</v>
      </c>
      <c r="F125" s="278">
        <v>74.766666666666666</v>
      </c>
      <c r="G125" s="278">
        <v>73.783333333333331</v>
      </c>
      <c r="H125" s="278">
        <v>78.183333333333337</v>
      </c>
      <c r="I125" s="278">
        <v>79.166666666666686</v>
      </c>
      <c r="J125" s="278">
        <v>80.38333333333334</v>
      </c>
      <c r="K125" s="276">
        <v>77.95</v>
      </c>
      <c r="L125" s="276">
        <v>75.75</v>
      </c>
      <c r="M125" s="276">
        <v>1.06453</v>
      </c>
    </row>
    <row r="126" spans="1:13">
      <c r="A126" s="267">
        <v>116</v>
      </c>
      <c r="B126" s="276" t="s">
        <v>355</v>
      </c>
      <c r="C126" s="277">
        <v>359.4</v>
      </c>
      <c r="D126" s="278">
        <v>359.40000000000003</v>
      </c>
      <c r="E126" s="278">
        <v>355.50000000000006</v>
      </c>
      <c r="F126" s="278">
        <v>351.6</v>
      </c>
      <c r="G126" s="278">
        <v>347.70000000000005</v>
      </c>
      <c r="H126" s="278">
        <v>363.30000000000007</v>
      </c>
      <c r="I126" s="278">
        <v>367.20000000000005</v>
      </c>
      <c r="J126" s="278">
        <v>371.10000000000008</v>
      </c>
      <c r="K126" s="276">
        <v>363.3</v>
      </c>
      <c r="L126" s="276">
        <v>355.5</v>
      </c>
      <c r="M126" s="276">
        <v>1.1204099999999999</v>
      </c>
    </row>
    <row r="127" spans="1:13">
      <c r="A127" s="267">
        <v>117</v>
      </c>
      <c r="B127" s="276" t="s">
        <v>356</v>
      </c>
      <c r="C127" s="277">
        <v>142.80000000000001</v>
      </c>
      <c r="D127" s="278">
        <v>143.93333333333331</v>
      </c>
      <c r="E127" s="278">
        <v>140.26666666666662</v>
      </c>
      <c r="F127" s="278">
        <v>137.73333333333332</v>
      </c>
      <c r="G127" s="278">
        <v>134.06666666666663</v>
      </c>
      <c r="H127" s="278">
        <v>146.46666666666661</v>
      </c>
      <c r="I127" s="278">
        <v>150.1333333333333</v>
      </c>
      <c r="J127" s="278">
        <v>152.6666666666666</v>
      </c>
      <c r="K127" s="276">
        <v>147.6</v>
      </c>
      <c r="L127" s="276">
        <v>141.4</v>
      </c>
      <c r="M127" s="276">
        <v>2.8604400000000001</v>
      </c>
    </row>
    <row r="128" spans="1:13">
      <c r="A128" s="267">
        <v>118</v>
      </c>
      <c r="B128" s="276" t="s">
        <v>349</v>
      </c>
      <c r="C128" s="277">
        <v>92.4</v>
      </c>
      <c r="D128" s="278">
        <v>91.966666666666654</v>
      </c>
      <c r="E128" s="278">
        <v>90.433333333333309</v>
      </c>
      <c r="F128" s="278">
        <v>88.466666666666654</v>
      </c>
      <c r="G128" s="278">
        <v>86.933333333333309</v>
      </c>
      <c r="H128" s="278">
        <v>93.933333333333309</v>
      </c>
      <c r="I128" s="278">
        <v>95.46666666666664</v>
      </c>
      <c r="J128" s="278">
        <v>97.433333333333309</v>
      </c>
      <c r="K128" s="276">
        <v>93.5</v>
      </c>
      <c r="L128" s="276">
        <v>90</v>
      </c>
      <c r="M128" s="276">
        <v>44.273090000000003</v>
      </c>
    </row>
    <row r="129" spans="1:13">
      <c r="A129" s="267">
        <v>119</v>
      </c>
      <c r="B129" s="276" t="s">
        <v>350</v>
      </c>
      <c r="C129" s="277">
        <v>339.45</v>
      </c>
      <c r="D129" s="278">
        <v>338.84999999999997</v>
      </c>
      <c r="E129" s="278">
        <v>336.64999999999992</v>
      </c>
      <c r="F129" s="278">
        <v>333.84999999999997</v>
      </c>
      <c r="G129" s="278">
        <v>331.64999999999992</v>
      </c>
      <c r="H129" s="278">
        <v>341.64999999999992</v>
      </c>
      <c r="I129" s="278">
        <v>343.84999999999997</v>
      </c>
      <c r="J129" s="278">
        <v>346.64999999999992</v>
      </c>
      <c r="K129" s="276">
        <v>341.05</v>
      </c>
      <c r="L129" s="276">
        <v>336.05</v>
      </c>
      <c r="M129" s="276">
        <v>0.55764999999999998</v>
      </c>
    </row>
    <row r="130" spans="1:13">
      <c r="A130" s="267">
        <v>120</v>
      </c>
      <c r="B130" s="276" t="s">
        <v>351</v>
      </c>
      <c r="C130" s="277">
        <v>806.5</v>
      </c>
      <c r="D130" s="278">
        <v>799.66666666666663</v>
      </c>
      <c r="E130" s="278">
        <v>788.68333333333328</v>
      </c>
      <c r="F130" s="278">
        <v>770.86666666666667</v>
      </c>
      <c r="G130" s="278">
        <v>759.88333333333333</v>
      </c>
      <c r="H130" s="278">
        <v>817.48333333333323</v>
      </c>
      <c r="I130" s="278">
        <v>828.46666666666658</v>
      </c>
      <c r="J130" s="278">
        <v>846.28333333333319</v>
      </c>
      <c r="K130" s="276">
        <v>810.65</v>
      </c>
      <c r="L130" s="276">
        <v>781.85</v>
      </c>
      <c r="M130" s="276">
        <v>7.2447299999999997</v>
      </c>
    </row>
    <row r="131" spans="1:13">
      <c r="A131" s="267">
        <v>121</v>
      </c>
      <c r="B131" s="276" t="s">
        <v>352</v>
      </c>
      <c r="C131" s="277">
        <v>129.65</v>
      </c>
      <c r="D131" s="278">
        <v>130.55000000000001</v>
      </c>
      <c r="E131" s="278">
        <v>127.30000000000001</v>
      </c>
      <c r="F131" s="278">
        <v>124.94999999999999</v>
      </c>
      <c r="G131" s="278">
        <v>121.69999999999999</v>
      </c>
      <c r="H131" s="278">
        <v>132.90000000000003</v>
      </c>
      <c r="I131" s="278">
        <v>136.15000000000003</v>
      </c>
      <c r="J131" s="278">
        <v>138.50000000000006</v>
      </c>
      <c r="K131" s="276">
        <v>133.80000000000001</v>
      </c>
      <c r="L131" s="276">
        <v>128.19999999999999</v>
      </c>
      <c r="M131" s="276">
        <v>26.6206</v>
      </c>
    </row>
    <row r="132" spans="1:13">
      <c r="A132" s="267">
        <v>122</v>
      </c>
      <c r="B132" s="276" t="s">
        <v>1220</v>
      </c>
      <c r="C132" s="277">
        <v>705.25</v>
      </c>
      <c r="D132" s="278">
        <v>705.94999999999993</v>
      </c>
      <c r="E132" s="278">
        <v>698.39999999999986</v>
      </c>
      <c r="F132" s="278">
        <v>691.55</v>
      </c>
      <c r="G132" s="278">
        <v>683.99999999999989</v>
      </c>
      <c r="H132" s="278">
        <v>712.79999999999984</v>
      </c>
      <c r="I132" s="278">
        <v>720.3499999999998</v>
      </c>
      <c r="J132" s="278">
        <v>727.19999999999982</v>
      </c>
      <c r="K132" s="276">
        <v>713.5</v>
      </c>
      <c r="L132" s="276">
        <v>699.1</v>
      </c>
      <c r="M132" s="276">
        <v>0.65608999999999995</v>
      </c>
    </row>
    <row r="133" spans="1:13">
      <c r="A133" s="267">
        <v>123</v>
      </c>
      <c r="B133" s="276" t="s">
        <v>90</v>
      </c>
      <c r="C133" s="277">
        <v>10.25</v>
      </c>
      <c r="D133" s="278">
        <v>10.333333333333334</v>
      </c>
      <c r="E133" s="278">
        <v>10.116666666666667</v>
      </c>
      <c r="F133" s="278">
        <v>9.9833333333333325</v>
      </c>
      <c r="G133" s="278">
        <v>9.7666666666666657</v>
      </c>
      <c r="H133" s="278">
        <v>10.466666666666669</v>
      </c>
      <c r="I133" s="278">
        <v>10.683333333333334</v>
      </c>
      <c r="J133" s="278">
        <v>10.81666666666667</v>
      </c>
      <c r="K133" s="276">
        <v>10.55</v>
      </c>
      <c r="L133" s="276">
        <v>10.199999999999999</v>
      </c>
      <c r="M133" s="276">
        <v>51.894129999999997</v>
      </c>
    </row>
    <row r="134" spans="1:13">
      <c r="A134" s="267">
        <v>124</v>
      </c>
      <c r="B134" s="276" t="s">
        <v>91</v>
      </c>
      <c r="C134" s="277">
        <v>3451.8</v>
      </c>
      <c r="D134" s="278">
        <v>3441.4</v>
      </c>
      <c r="E134" s="278">
        <v>3420.8</v>
      </c>
      <c r="F134" s="278">
        <v>3389.8</v>
      </c>
      <c r="G134" s="278">
        <v>3369.2000000000003</v>
      </c>
      <c r="H134" s="278">
        <v>3472.4</v>
      </c>
      <c r="I134" s="278">
        <v>3492.9999999999995</v>
      </c>
      <c r="J134" s="278">
        <v>3524</v>
      </c>
      <c r="K134" s="276">
        <v>3462</v>
      </c>
      <c r="L134" s="276">
        <v>3410.4</v>
      </c>
      <c r="M134" s="276">
        <v>8.1710700000000003</v>
      </c>
    </row>
    <row r="135" spans="1:13">
      <c r="A135" s="267">
        <v>125</v>
      </c>
      <c r="B135" s="276" t="s">
        <v>357</v>
      </c>
      <c r="C135" s="277">
        <v>10211.25</v>
      </c>
      <c r="D135" s="278">
        <v>10183.783333333333</v>
      </c>
      <c r="E135" s="278">
        <v>10077.566666666666</v>
      </c>
      <c r="F135" s="278">
        <v>9943.8833333333332</v>
      </c>
      <c r="G135" s="278">
        <v>9837.6666666666661</v>
      </c>
      <c r="H135" s="278">
        <v>10317.466666666665</v>
      </c>
      <c r="I135" s="278">
        <v>10423.683333333332</v>
      </c>
      <c r="J135" s="278">
        <v>10557.366666666665</v>
      </c>
      <c r="K135" s="276">
        <v>10290</v>
      </c>
      <c r="L135" s="276">
        <v>10050.1</v>
      </c>
      <c r="M135" s="276">
        <v>0.23272999999999999</v>
      </c>
    </row>
    <row r="136" spans="1:13">
      <c r="A136" s="267">
        <v>126</v>
      </c>
      <c r="B136" s="276" t="s">
        <v>93</v>
      </c>
      <c r="C136" s="277">
        <v>190.75</v>
      </c>
      <c r="D136" s="278">
        <v>190.51666666666665</v>
      </c>
      <c r="E136" s="278">
        <v>186.5333333333333</v>
      </c>
      <c r="F136" s="278">
        <v>182.31666666666666</v>
      </c>
      <c r="G136" s="278">
        <v>178.33333333333331</v>
      </c>
      <c r="H136" s="278">
        <v>194.73333333333329</v>
      </c>
      <c r="I136" s="278">
        <v>198.71666666666664</v>
      </c>
      <c r="J136" s="278">
        <v>202.93333333333328</v>
      </c>
      <c r="K136" s="276">
        <v>194.5</v>
      </c>
      <c r="L136" s="276">
        <v>186.3</v>
      </c>
      <c r="M136" s="276">
        <v>212.93361999999999</v>
      </c>
    </row>
    <row r="137" spans="1:13">
      <c r="A137" s="267">
        <v>127</v>
      </c>
      <c r="B137" s="276" t="s">
        <v>231</v>
      </c>
      <c r="C137" s="277">
        <v>2375.0500000000002</v>
      </c>
      <c r="D137" s="278">
        <v>2385.2999999999997</v>
      </c>
      <c r="E137" s="278">
        <v>2350.5999999999995</v>
      </c>
      <c r="F137" s="278">
        <v>2326.1499999999996</v>
      </c>
      <c r="G137" s="278">
        <v>2291.4499999999994</v>
      </c>
      <c r="H137" s="278">
        <v>2409.7499999999995</v>
      </c>
      <c r="I137" s="278">
        <v>2444.4499999999994</v>
      </c>
      <c r="J137" s="278">
        <v>2468.8999999999996</v>
      </c>
      <c r="K137" s="276">
        <v>2420</v>
      </c>
      <c r="L137" s="276">
        <v>2360.85</v>
      </c>
      <c r="M137" s="276">
        <v>6.0758200000000002</v>
      </c>
    </row>
    <row r="138" spans="1:13">
      <c r="A138" s="267">
        <v>128</v>
      </c>
      <c r="B138" s="276" t="s">
        <v>94</v>
      </c>
      <c r="C138" s="277">
        <v>4703.8</v>
      </c>
      <c r="D138" s="278">
        <v>4724.5999999999995</v>
      </c>
      <c r="E138" s="278">
        <v>4654.1999999999989</v>
      </c>
      <c r="F138" s="278">
        <v>4604.5999999999995</v>
      </c>
      <c r="G138" s="278">
        <v>4534.1999999999989</v>
      </c>
      <c r="H138" s="278">
        <v>4774.1999999999989</v>
      </c>
      <c r="I138" s="278">
        <v>4844.5999999999985</v>
      </c>
      <c r="J138" s="278">
        <v>4894.1999999999989</v>
      </c>
      <c r="K138" s="276">
        <v>4795</v>
      </c>
      <c r="L138" s="276">
        <v>4675</v>
      </c>
      <c r="M138" s="276">
        <v>13.000590000000001</v>
      </c>
    </row>
    <row r="139" spans="1:13">
      <c r="A139" s="267">
        <v>129</v>
      </c>
      <c r="B139" s="276" t="s">
        <v>1263</v>
      </c>
      <c r="C139" s="277">
        <v>708.4</v>
      </c>
      <c r="D139" s="278">
        <v>711.76666666666677</v>
      </c>
      <c r="E139" s="278">
        <v>703.63333333333355</v>
      </c>
      <c r="F139" s="278">
        <v>698.86666666666679</v>
      </c>
      <c r="G139" s="278">
        <v>690.73333333333358</v>
      </c>
      <c r="H139" s="278">
        <v>716.53333333333353</v>
      </c>
      <c r="I139" s="278">
        <v>724.66666666666674</v>
      </c>
      <c r="J139" s="278">
        <v>729.43333333333351</v>
      </c>
      <c r="K139" s="276">
        <v>719.9</v>
      </c>
      <c r="L139" s="276">
        <v>707</v>
      </c>
      <c r="M139" s="276">
        <v>0.33703</v>
      </c>
    </row>
    <row r="140" spans="1:13">
      <c r="A140" s="267">
        <v>130</v>
      </c>
      <c r="B140" s="276" t="s">
        <v>239</v>
      </c>
      <c r="C140" s="277">
        <v>60.6</v>
      </c>
      <c r="D140" s="278">
        <v>59.116666666666667</v>
      </c>
      <c r="E140" s="278">
        <v>57.633333333333333</v>
      </c>
      <c r="F140" s="278">
        <v>54.666666666666664</v>
      </c>
      <c r="G140" s="278">
        <v>53.18333333333333</v>
      </c>
      <c r="H140" s="278">
        <v>62.083333333333336</v>
      </c>
      <c r="I140" s="278">
        <v>63.56666666666667</v>
      </c>
      <c r="J140" s="278">
        <v>66.533333333333331</v>
      </c>
      <c r="K140" s="276">
        <v>60.6</v>
      </c>
      <c r="L140" s="276">
        <v>56.15</v>
      </c>
      <c r="M140" s="276">
        <v>65.497</v>
      </c>
    </row>
    <row r="141" spans="1:13">
      <c r="A141" s="267">
        <v>131</v>
      </c>
      <c r="B141" s="276" t="s">
        <v>95</v>
      </c>
      <c r="C141" s="277">
        <v>2614.15</v>
      </c>
      <c r="D141" s="278">
        <v>2585.9499999999998</v>
      </c>
      <c r="E141" s="278">
        <v>2541.8999999999996</v>
      </c>
      <c r="F141" s="278">
        <v>2469.6499999999996</v>
      </c>
      <c r="G141" s="278">
        <v>2425.5999999999995</v>
      </c>
      <c r="H141" s="278">
        <v>2658.2</v>
      </c>
      <c r="I141" s="278">
        <v>2702.25</v>
      </c>
      <c r="J141" s="278">
        <v>2774.5</v>
      </c>
      <c r="K141" s="276">
        <v>2630</v>
      </c>
      <c r="L141" s="276">
        <v>2513.6999999999998</v>
      </c>
      <c r="M141" s="276">
        <v>18.80217</v>
      </c>
    </row>
    <row r="142" spans="1:13">
      <c r="A142" s="267">
        <v>132</v>
      </c>
      <c r="B142" s="276" t="s">
        <v>359</v>
      </c>
      <c r="C142" s="277">
        <v>306.2</v>
      </c>
      <c r="D142" s="278">
        <v>306.2166666666667</v>
      </c>
      <c r="E142" s="278">
        <v>302.93333333333339</v>
      </c>
      <c r="F142" s="278">
        <v>299.66666666666669</v>
      </c>
      <c r="G142" s="278">
        <v>296.38333333333338</v>
      </c>
      <c r="H142" s="278">
        <v>309.48333333333341</v>
      </c>
      <c r="I142" s="278">
        <v>312.76666666666671</v>
      </c>
      <c r="J142" s="278">
        <v>316.03333333333342</v>
      </c>
      <c r="K142" s="276">
        <v>309.5</v>
      </c>
      <c r="L142" s="276">
        <v>302.95</v>
      </c>
      <c r="M142" s="276">
        <v>4.0474600000000001</v>
      </c>
    </row>
    <row r="143" spans="1:13">
      <c r="A143" s="267">
        <v>133</v>
      </c>
      <c r="B143" s="276" t="s">
        <v>360</v>
      </c>
      <c r="C143" s="277">
        <v>87.5</v>
      </c>
      <c r="D143" s="278">
        <v>86.3</v>
      </c>
      <c r="E143" s="278">
        <v>83.199999999999989</v>
      </c>
      <c r="F143" s="278">
        <v>78.899999999999991</v>
      </c>
      <c r="G143" s="278">
        <v>75.799999999999983</v>
      </c>
      <c r="H143" s="278">
        <v>90.6</v>
      </c>
      <c r="I143" s="278">
        <v>93.699999999999989</v>
      </c>
      <c r="J143" s="278">
        <v>98</v>
      </c>
      <c r="K143" s="276">
        <v>89.4</v>
      </c>
      <c r="L143" s="276">
        <v>82</v>
      </c>
      <c r="M143" s="276">
        <v>11.41924</v>
      </c>
    </row>
    <row r="144" spans="1:13">
      <c r="A144" s="267">
        <v>134</v>
      </c>
      <c r="B144" s="276" t="s">
        <v>361</v>
      </c>
      <c r="C144" s="277">
        <v>121.05</v>
      </c>
      <c r="D144" s="278">
        <v>119.41666666666667</v>
      </c>
      <c r="E144" s="278">
        <v>117.03333333333335</v>
      </c>
      <c r="F144" s="278">
        <v>113.01666666666668</v>
      </c>
      <c r="G144" s="278">
        <v>110.63333333333335</v>
      </c>
      <c r="H144" s="278">
        <v>123.43333333333334</v>
      </c>
      <c r="I144" s="278">
        <v>125.81666666666666</v>
      </c>
      <c r="J144" s="278">
        <v>129.83333333333331</v>
      </c>
      <c r="K144" s="276">
        <v>121.8</v>
      </c>
      <c r="L144" s="276">
        <v>115.4</v>
      </c>
      <c r="M144" s="276">
        <v>0.62414999999999998</v>
      </c>
    </row>
    <row r="145" spans="1:13">
      <c r="A145" s="267">
        <v>135</v>
      </c>
      <c r="B145" s="276" t="s">
        <v>240</v>
      </c>
      <c r="C145" s="277">
        <v>382.1</v>
      </c>
      <c r="D145" s="278">
        <v>381.73333333333335</v>
      </c>
      <c r="E145" s="278">
        <v>378.81666666666672</v>
      </c>
      <c r="F145" s="278">
        <v>375.53333333333336</v>
      </c>
      <c r="G145" s="278">
        <v>372.61666666666673</v>
      </c>
      <c r="H145" s="278">
        <v>385.01666666666671</v>
      </c>
      <c r="I145" s="278">
        <v>387.93333333333334</v>
      </c>
      <c r="J145" s="278">
        <v>391.2166666666667</v>
      </c>
      <c r="K145" s="276">
        <v>384.65</v>
      </c>
      <c r="L145" s="276">
        <v>378.45</v>
      </c>
      <c r="M145" s="276">
        <v>1.89913</v>
      </c>
    </row>
    <row r="146" spans="1:13">
      <c r="A146" s="267">
        <v>136</v>
      </c>
      <c r="B146" s="276" t="s">
        <v>241</v>
      </c>
      <c r="C146" s="277">
        <v>1039.3</v>
      </c>
      <c r="D146" s="278">
        <v>1034.6333333333332</v>
      </c>
      <c r="E146" s="278">
        <v>1026.6666666666665</v>
      </c>
      <c r="F146" s="278">
        <v>1014.0333333333333</v>
      </c>
      <c r="G146" s="278">
        <v>1006.0666666666666</v>
      </c>
      <c r="H146" s="278">
        <v>1047.2666666666664</v>
      </c>
      <c r="I146" s="278">
        <v>1055.2333333333331</v>
      </c>
      <c r="J146" s="278">
        <v>1067.8666666666663</v>
      </c>
      <c r="K146" s="276">
        <v>1042.5999999999999</v>
      </c>
      <c r="L146" s="276">
        <v>1022</v>
      </c>
      <c r="M146" s="276">
        <v>0.80237000000000003</v>
      </c>
    </row>
    <row r="147" spans="1:13">
      <c r="A147" s="267">
        <v>137</v>
      </c>
      <c r="B147" s="276" t="s">
        <v>242</v>
      </c>
      <c r="C147" s="277">
        <v>70.650000000000006</v>
      </c>
      <c r="D147" s="278">
        <v>70.666666666666671</v>
      </c>
      <c r="E147" s="278">
        <v>70.183333333333337</v>
      </c>
      <c r="F147" s="278">
        <v>69.716666666666669</v>
      </c>
      <c r="G147" s="278">
        <v>69.233333333333334</v>
      </c>
      <c r="H147" s="278">
        <v>71.13333333333334</v>
      </c>
      <c r="I147" s="278">
        <v>71.61666666666666</v>
      </c>
      <c r="J147" s="278">
        <v>72.083333333333343</v>
      </c>
      <c r="K147" s="276">
        <v>71.150000000000006</v>
      </c>
      <c r="L147" s="276">
        <v>70.2</v>
      </c>
      <c r="M147" s="276">
        <v>8.4771599999999996</v>
      </c>
    </row>
    <row r="148" spans="1:13">
      <c r="A148" s="267">
        <v>138</v>
      </c>
      <c r="B148" s="276" t="s">
        <v>96</v>
      </c>
      <c r="C148" s="277">
        <v>51.8</v>
      </c>
      <c r="D148" s="278">
        <v>51.54999999999999</v>
      </c>
      <c r="E148" s="278">
        <v>50.799999999999983</v>
      </c>
      <c r="F148" s="278">
        <v>49.79999999999999</v>
      </c>
      <c r="G148" s="278">
        <v>49.049999999999983</v>
      </c>
      <c r="H148" s="278">
        <v>52.549999999999983</v>
      </c>
      <c r="I148" s="278">
        <v>53.3</v>
      </c>
      <c r="J148" s="278">
        <v>54.299999999999983</v>
      </c>
      <c r="K148" s="276">
        <v>52.3</v>
      </c>
      <c r="L148" s="276">
        <v>50.55</v>
      </c>
      <c r="M148" s="276">
        <v>42.877659999999999</v>
      </c>
    </row>
    <row r="149" spans="1:13">
      <c r="A149" s="267">
        <v>139</v>
      </c>
      <c r="B149" s="276" t="s">
        <v>362</v>
      </c>
      <c r="C149" s="277">
        <v>518.45000000000005</v>
      </c>
      <c r="D149" s="278">
        <v>522.4666666666667</v>
      </c>
      <c r="E149" s="278">
        <v>512.13333333333344</v>
      </c>
      <c r="F149" s="278">
        <v>505.81666666666672</v>
      </c>
      <c r="G149" s="278">
        <v>495.48333333333346</v>
      </c>
      <c r="H149" s="278">
        <v>528.78333333333342</v>
      </c>
      <c r="I149" s="278">
        <v>539.11666666666667</v>
      </c>
      <c r="J149" s="278">
        <v>545.43333333333339</v>
      </c>
      <c r="K149" s="276">
        <v>532.79999999999995</v>
      </c>
      <c r="L149" s="276">
        <v>516.15</v>
      </c>
      <c r="M149" s="276">
        <v>0.75287999999999999</v>
      </c>
    </row>
    <row r="150" spans="1:13">
      <c r="A150" s="267">
        <v>140</v>
      </c>
      <c r="B150" s="276" t="s">
        <v>1297</v>
      </c>
      <c r="C150" s="277">
        <v>1393.25</v>
      </c>
      <c r="D150" s="278">
        <v>1383.6499999999999</v>
      </c>
      <c r="E150" s="278">
        <v>1367.2999999999997</v>
      </c>
      <c r="F150" s="278">
        <v>1341.35</v>
      </c>
      <c r="G150" s="278">
        <v>1324.9999999999998</v>
      </c>
      <c r="H150" s="278">
        <v>1409.5999999999997</v>
      </c>
      <c r="I150" s="278">
        <v>1425.9499999999996</v>
      </c>
      <c r="J150" s="278">
        <v>1451.8999999999996</v>
      </c>
      <c r="K150" s="276">
        <v>1400</v>
      </c>
      <c r="L150" s="276">
        <v>1357.7</v>
      </c>
      <c r="M150" s="276">
        <v>4.4010000000000001E-2</v>
      </c>
    </row>
    <row r="151" spans="1:13">
      <c r="A151" s="267">
        <v>141</v>
      </c>
      <c r="B151" s="276" t="s">
        <v>97</v>
      </c>
      <c r="C151" s="277">
        <v>1424.75</v>
      </c>
      <c r="D151" s="278">
        <v>1423.5666666666666</v>
      </c>
      <c r="E151" s="278">
        <v>1408.1833333333332</v>
      </c>
      <c r="F151" s="278">
        <v>1391.6166666666666</v>
      </c>
      <c r="G151" s="278">
        <v>1376.2333333333331</v>
      </c>
      <c r="H151" s="278">
        <v>1440.1333333333332</v>
      </c>
      <c r="I151" s="278">
        <v>1455.5166666666664</v>
      </c>
      <c r="J151" s="278">
        <v>1472.0833333333333</v>
      </c>
      <c r="K151" s="276">
        <v>1438.95</v>
      </c>
      <c r="L151" s="276">
        <v>1407</v>
      </c>
      <c r="M151" s="276">
        <v>11.841480000000001</v>
      </c>
    </row>
    <row r="152" spans="1:13">
      <c r="A152" s="267">
        <v>143</v>
      </c>
      <c r="B152" s="276" t="s">
        <v>98</v>
      </c>
      <c r="C152" s="277">
        <v>170.4</v>
      </c>
      <c r="D152" s="278">
        <v>170.51666666666668</v>
      </c>
      <c r="E152" s="278">
        <v>168.43333333333337</v>
      </c>
      <c r="F152" s="278">
        <v>166.4666666666667</v>
      </c>
      <c r="G152" s="278">
        <v>164.38333333333338</v>
      </c>
      <c r="H152" s="278">
        <v>172.48333333333335</v>
      </c>
      <c r="I152" s="278">
        <v>174.56666666666666</v>
      </c>
      <c r="J152" s="278">
        <v>176.53333333333333</v>
      </c>
      <c r="K152" s="276">
        <v>172.6</v>
      </c>
      <c r="L152" s="276">
        <v>168.55</v>
      </c>
      <c r="M152" s="276">
        <v>47.265070000000001</v>
      </c>
    </row>
    <row r="153" spans="1:13">
      <c r="A153" s="267">
        <v>144</v>
      </c>
      <c r="B153" s="276" t="s">
        <v>243</v>
      </c>
      <c r="C153" s="277">
        <v>7.25</v>
      </c>
      <c r="D153" s="278">
        <v>7.2666666666666666</v>
      </c>
      <c r="E153" s="278">
        <v>7.1833333333333336</v>
      </c>
      <c r="F153" s="278">
        <v>7.1166666666666671</v>
      </c>
      <c r="G153" s="278">
        <v>7.0333333333333341</v>
      </c>
      <c r="H153" s="278">
        <v>7.333333333333333</v>
      </c>
      <c r="I153" s="278">
        <v>7.416666666666667</v>
      </c>
      <c r="J153" s="278">
        <v>7.4833333333333325</v>
      </c>
      <c r="K153" s="276">
        <v>7.35</v>
      </c>
      <c r="L153" s="276">
        <v>7.2</v>
      </c>
      <c r="M153" s="276">
        <v>31.846910000000001</v>
      </c>
    </row>
    <row r="154" spans="1:13">
      <c r="A154" s="267">
        <v>145</v>
      </c>
      <c r="B154" s="276" t="s">
        <v>364</v>
      </c>
      <c r="C154" s="277">
        <v>331.05</v>
      </c>
      <c r="D154" s="278">
        <v>328.84999999999997</v>
      </c>
      <c r="E154" s="278">
        <v>325.89999999999992</v>
      </c>
      <c r="F154" s="278">
        <v>320.74999999999994</v>
      </c>
      <c r="G154" s="278">
        <v>317.7999999999999</v>
      </c>
      <c r="H154" s="278">
        <v>333.99999999999994</v>
      </c>
      <c r="I154" s="278">
        <v>336.95</v>
      </c>
      <c r="J154" s="278">
        <v>342.09999999999997</v>
      </c>
      <c r="K154" s="276">
        <v>331.8</v>
      </c>
      <c r="L154" s="276">
        <v>323.7</v>
      </c>
      <c r="M154" s="276">
        <v>1.1960299999999999</v>
      </c>
    </row>
    <row r="155" spans="1:13">
      <c r="A155" s="267">
        <v>146</v>
      </c>
      <c r="B155" s="276" t="s">
        <v>99</v>
      </c>
      <c r="C155" s="277">
        <v>61.9</v>
      </c>
      <c r="D155" s="278">
        <v>60.550000000000004</v>
      </c>
      <c r="E155" s="278">
        <v>58.600000000000009</v>
      </c>
      <c r="F155" s="278">
        <v>55.300000000000004</v>
      </c>
      <c r="G155" s="278">
        <v>53.350000000000009</v>
      </c>
      <c r="H155" s="278">
        <v>63.850000000000009</v>
      </c>
      <c r="I155" s="278">
        <v>65.800000000000011</v>
      </c>
      <c r="J155" s="278">
        <v>69.100000000000009</v>
      </c>
      <c r="K155" s="276">
        <v>62.5</v>
      </c>
      <c r="L155" s="276">
        <v>57.25</v>
      </c>
      <c r="M155" s="276">
        <v>717.99348999999995</v>
      </c>
    </row>
    <row r="156" spans="1:13">
      <c r="A156" s="267">
        <v>147</v>
      </c>
      <c r="B156" s="276" t="s">
        <v>367</v>
      </c>
      <c r="C156" s="277">
        <v>279.14999999999998</v>
      </c>
      <c r="D156" s="278">
        <v>279.3</v>
      </c>
      <c r="E156" s="278">
        <v>276.8</v>
      </c>
      <c r="F156" s="278">
        <v>274.45</v>
      </c>
      <c r="G156" s="278">
        <v>271.95</v>
      </c>
      <c r="H156" s="278">
        <v>281.65000000000003</v>
      </c>
      <c r="I156" s="278">
        <v>284.15000000000003</v>
      </c>
      <c r="J156" s="278">
        <v>286.50000000000006</v>
      </c>
      <c r="K156" s="276">
        <v>281.8</v>
      </c>
      <c r="L156" s="276">
        <v>276.95</v>
      </c>
      <c r="M156" s="276">
        <v>1.8287800000000001</v>
      </c>
    </row>
    <row r="157" spans="1:13">
      <c r="A157" s="267">
        <v>148</v>
      </c>
      <c r="B157" s="276" t="s">
        <v>366</v>
      </c>
      <c r="C157" s="277">
        <v>2599.1</v>
      </c>
      <c r="D157" s="278">
        <v>2612.3666666666668</v>
      </c>
      <c r="E157" s="278">
        <v>2571.7333333333336</v>
      </c>
      <c r="F157" s="278">
        <v>2544.3666666666668</v>
      </c>
      <c r="G157" s="278">
        <v>2503.7333333333336</v>
      </c>
      <c r="H157" s="278">
        <v>2639.7333333333336</v>
      </c>
      <c r="I157" s="278">
        <v>2680.3666666666668</v>
      </c>
      <c r="J157" s="278">
        <v>2707.7333333333336</v>
      </c>
      <c r="K157" s="276">
        <v>2653</v>
      </c>
      <c r="L157" s="276">
        <v>2585</v>
      </c>
      <c r="M157" s="276">
        <v>0.32386999999999999</v>
      </c>
    </row>
    <row r="158" spans="1:13">
      <c r="A158" s="267">
        <v>149</v>
      </c>
      <c r="B158" s="276" t="s">
        <v>368</v>
      </c>
      <c r="C158" s="277">
        <v>611.75</v>
      </c>
      <c r="D158" s="278">
        <v>618.48333333333335</v>
      </c>
      <c r="E158" s="278">
        <v>597.26666666666665</v>
      </c>
      <c r="F158" s="278">
        <v>582.7833333333333</v>
      </c>
      <c r="G158" s="278">
        <v>561.56666666666661</v>
      </c>
      <c r="H158" s="278">
        <v>632.9666666666667</v>
      </c>
      <c r="I158" s="278">
        <v>654.18333333333339</v>
      </c>
      <c r="J158" s="278">
        <v>668.66666666666674</v>
      </c>
      <c r="K158" s="276">
        <v>639.70000000000005</v>
      </c>
      <c r="L158" s="276">
        <v>604</v>
      </c>
      <c r="M158" s="276">
        <v>3.24702</v>
      </c>
    </row>
    <row r="159" spans="1:13">
      <c r="A159" s="267">
        <v>150</v>
      </c>
      <c r="B159" s="276" t="s">
        <v>2940</v>
      </c>
      <c r="C159" s="277">
        <v>516.1</v>
      </c>
      <c r="D159" s="278">
        <v>520.35</v>
      </c>
      <c r="E159" s="278">
        <v>508.75</v>
      </c>
      <c r="F159" s="278">
        <v>501.4</v>
      </c>
      <c r="G159" s="278">
        <v>489.79999999999995</v>
      </c>
      <c r="H159" s="278">
        <v>527.70000000000005</v>
      </c>
      <c r="I159" s="278">
        <v>539.30000000000018</v>
      </c>
      <c r="J159" s="278">
        <v>546.65000000000009</v>
      </c>
      <c r="K159" s="276">
        <v>531.95000000000005</v>
      </c>
      <c r="L159" s="276">
        <v>513</v>
      </c>
      <c r="M159" s="276">
        <v>0.45299</v>
      </c>
    </row>
    <row r="160" spans="1:13">
      <c r="A160" s="267">
        <v>151</v>
      </c>
      <c r="B160" s="276" t="s">
        <v>370</v>
      </c>
      <c r="C160" s="277">
        <v>139.6</v>
      </c>
      <c r="D160" s="278">
        <v>140.73333333333332</v>
      </c>
      <c r="E160" s="278">
        <v>138.06666666666663</v>
      </c>
      <c r="F160" s="278">
        <v>136.5333333333333</v>
      </c>
      <c r="G160" s="278">
        <v>133.86666666666662</v>
      </c>
      <c r="H160" s="278">
        <v>142.26666666666665</v>
      </c>
      <c r="I160" s="278">
        <v>144.93333333333334</v>
      </c>
      <c r="J160" s="278">
        <v>146.46666666666667</v>
      </c>
      <c r="K160" s="276">
        <v>143.4</v>
      </c>
      <c r="L160" s="276">
        <v>139.19999999999999</v>
      </c>
      <c r="M160" s="276">
        <v>9.8970099999999999</v>
      </c>
    </row>
    <row r="161" spans="1:13">
      <c r="A161" s="267">
        <v>152</v>
      </c>
      <c r="B161" s="276" t="s">
        <v>244</v>
      </c>
      <c r="C161" s="277">
        <v>67.95</v>
      </c>
      <c r="D161" s="278">
        <v>68.216666666666654</v>
      </c>
      <c r="E161" s="278">
        <v>67.433333333333309</v>
      </c>
      <c r="F161" s="278">
        <v>66.916666666666657</v>
      </c>
      <c r="G161" s="278">
        <v>66.133333333333312</v>
      </c>
      <c r="H161" s="278">
        <v>68.733333333333306</v>
      </c>
      <c r="I161" s="278">
        <v>69.516666666666637</v>
      </c>
      <c r="J161" s="278">
        <v>70.033333333333303</v>
      </c>
      <c r="K161" s="276">
        <v>69</v>
      </c>
      <c r="L161" s="276">
        <v>67.7</v>
      </c>
      <c r="M161" s="276">
        <v>25.098459999999999</v>
      </c>
    </row>
    <row r="162" spans="1:13">
      <c r="A162" s="267">
        <v>153</v>
      </c>
      <c r="B162" s="276" t="s">
        <v>369</v>
      </c>
      <c r="C162" s="277">
        <v>76.7</v>
      </c>
      <c r="D162" s="278">
        <v>76.550000000000011</v>
      </c>
      <c r="E162" s="278">
        <v>75.450000000000017</v>
      </c>
      <c r="F162" s="278">
        <v>74.2</v>
      </c>
      <c r="G162" s="278">
        <v>73.100000000000009</v>
      </c>
      <c r="H162" s="278">
        <v>77.800000000000026</v>
      </c>
      <c r="I162" s="278">
        <v>78.90000000000002</v>
      </c>
      <c r="J162" s="278">
        <v>80.150000000000034</v>
      </c>
      <c r="K162" s="276">
        <v>77.650000000000006</v>
      </c>
      <c r="L162" s="276">
        <v>75.3</v>
      </c>
      <c r="M162" s="276">
        <v>34.158290000000001</v>
      </c>
    </row>
    <row r="163" spans="1:13">
      <c r="A163" s="267">
        <v>154</v>
      </c>
      <c r="B163" s="276" t="s">
        <v>100</v>
      </c>
      <c r="C163" s="277">
        <v>93.95</v>
      </c>
      <c r="D163" s="278">
        <v>93.800000000000011</v>
      </c>
      <c r="E163" s="278">
        <v>92.950000000000017</v>
      </c>
      <c r="F163" s="278">
        <v>91.95</v>
      </c>
      <c r="G163" s="278">
        <v>91.100000000000009</v>
      </c>
      <c r="H163" s="278">
        <v>94.800000000000026</v>
      </c>
      <c r="I163" s="278">
        <v>95.65000000000002</v>
      </c>
      <c r="J163" s="278">
        <v>96.650000000000034</v>
      </c>
      <c r="K163" s="276">
        <v>94.65</v>
      </c>
      <c r="L163" s="276">
        <v>92.8</v>
      </c>
      <c r="M163" s="276">
        <v>102.07427</v>
      </c>
    </row>
    <row r="164" spans="1:13">
      <c r="A164" s="267">
        <v>155</v>
      </c>
      <c r="B164" s="276" t="s">
        <v>375</v>
      </c>
      <c r="C164" s="277">
        <v>1991.75</v>
      </c>
      <c r="D164" s="278">
        <v>1974.9166666666667</v>
      </c>
      <c r="E164" s="278">
        <v>1937.8333333333335</v>
      </c>
      <c r="F164" s="278">
        <v>1883.9166666666667</v>
      </c>
      <c r="G164" s="278">
        <v>1846.8333333333335</v>
      </c>
      <c r="H164" s="278">
        <v>2028.8333333333335</v>
      </c>
      <c r="I164" s="278">
        <v>2065.916666666667</v>
      </c>
      <c r="J164" s="278">
        <v>2119.8333333333335</v>
      </c>
      <c r="K164" s="276">
        <v>2012</v>
      </c>
      <c r="L164" s="276">
        <v>1921</v>
      </c>
      <c r="M164" s="276">
        <v>0.94045000000000001</v>
      </c>
    </row>
    <row r="165" spans="1:13">
      <c r="A165" s="267">
        <v>156</v>
      </c>
      <c r="B165" s="276" t="s">
        <v>376</v>
      </c>
      <c r="C165" s="277">
        <v>2144.1</v>
      </c>
      <c r="D165" s="278">
        <v>2125.15</v>
      </c>
      <c r="E165" s="278">
        <v>2100.3000000000002</v>
      </c>
      <c r="F165" s="278">
        <v>2056.5</v>
      </c>
      <c r="G165" s="278">
        <v>2031.65</v>
      </c>
      <c r="H165" s="278">
        <v>2168.9500000000003</v>
      </c>
      <c r="I165" s="278">
        <v>2193.7999999999997</v>
      </c>
      <c r="J165" s="278">
        <v>2237.6000000000004</v>
      </c>
      <c r="K165" s="276">
        <v>2150</v>
      </c>
      <c r="L165" s="276">
        <v>2081.35</v>
      </c>
      <c r="M165" s="276">
        <v>0.22434000000000001</v>
      </c>
    </row>
    <row r="166" spans="1:13">
      <c r="A166" s="267">
        <v>157</v>
      </c>
      <c r="B166" s="276" t="s">
        <v>372</v>
      </c>
      <c r="C166" s="277">
        <v>288.85000000000002</v>
      </c>
      <c r="D166" s="278">
        <v>286.23333333333335</v>
      </c>
      <c r="E166" s="278">
        <v>283.61666666666667</v>
      </c>
      <c r="F166" s="278">
        <v>278.38333333333333</v>
      </c>
      <c r="G166" s="278">
        <v>275.76666666666665</v>
      </c>
      <c r="H166" s="278">
        <v>291.4666666666667</v>
      </c>
      <c r="I166" s="278">
        <v>294.08333333333337</v>
      </c>
      <c r="J166" s="278">
        <v>299.31666666666672</v>
      </c>
      <c r="K166" s="276">
        <v>288.85000000000002</v>
      </c>
      <c r="L166" s="276">
        <v>281</v>
      </c>
      <c r="M166" s="276">
        <v>1.1209499999999999</v>
      </c>
    </row>
    <row r="167" spans="1:13">
      <c r="A167" s="267">
        <v>158</v>
      </c>
      <c r="B167" s="276" t="s">
        <v>382</v>
      </c>
      <c r="C167" s="277">
        <v>249.75</v>
      </c>
      <c r="D167" s="278">
        <v>246.96666666666667</v>
      </c>
      <c r="E167" s="278">
        <v>241.93333333333334</v>
      </c>
      <c r="F167" s="278">
        <v>234.11666666666667</v>
      </c>
      <c r="G167" s="278">
        <v>229.08333333333334</v>
      </c>
      <c r="H167" s="278">
        <v>254.78333333333333</v>
      </c>
      <c r="I167" s="278">
        <v>259.81666666666672</v>
      </c>
      <c r="J167" s="278">
        <v>267.63333333333333</v>
      </c>
      <c r="K167" s="276">
        <v>252</v>
      </c>
      <c r="L167" s="276">
        <v>239.15</v>
      </c>
      <c r="M167" s="276">
        <v>3.0895199999999998</v>
      </c>
    </row>
    <row r="168" spans="1:13">
      <c r="A168" s="267">
        <v>159</v>
      </c>
      <c r="B168" s="276" t="s">
        <v>373</v>
      </c>
      <c r="C168" s="277">
        <v>102.25</v>
      </c>
      <c r="D168" s="278">
        <v>99.033333333333346</v>
      </c>
      <c r="E168" s="278">
        <v>95.316666666666691</v>
      </c>
      <c r="F168" s="278">
        <v>88.38333333333334</v>
      </c>
      <c r="G168" s="278">
        <v>84.666666666666686</v>
      </c>
      <c r="H168" s="278">
        <v>105.9666666666667</v>
      </c>
      <c r="I168" s="278">
        <v>109.68333333333337</v>
      </c>
      <c r="J168" s="278">
        <v>116.6166666666667</v>
      </c>
      <c r="K168" s="276">
        <v>102.75</v>
      </c>
      <c r="L168" s="276">
        <v>92.1</v>
      </c>
      <c r="M168" s="276">
        <v>2.4881899999999999</v>
      </c>
    </row>
    <row r="169" spans="1:13">
      <c r="A169" s="267">
        <v>160</v>
      </c>
      <c r="B169" s="276" t="s">
        <v>374</v>
      </c>
      <c r="C169" s="277">
        <v>165.9</v>
      </c>
      <c r="D169" s="278">
        <v>166.41666666666666</v>
      </c>
      <c r="E169" s="278">
        <v>164.63333333333333</v>
      </c>
      <c r="F169" s="278">
        <v>163.36666666666667</v>
      </c>
      <c r="G169" s="278">
        <v>161.58333333333334</v>
      </c>
      <c r="H169" s="278">
        <v>167.68333333333331</v>
      </c>
      <c r="I169" s="278">
        <v>169.46666666666667</v>
      </c>
      <c r="J169" s="278">
        <v>170.73333333333329</v>
      </c>
      <c r="K169" s="276">
        <v>168.2</v>
      </c>
      <c r="L169" s="276">
        <v>165.15</v>
      </c>
      <c r="M169" s="276">
        <v>1.2904199999999999</v>
      </c>
    </row>
    <row r="170" spans="1:13">
      <c r="A170" s="267">
        <v>161</v>
      </c>
      <c r="B170" s="276" t="s">
        <v>245</v>
      </c>
      <c r="C170" s="277">
        <v>125.35</v>
      </c>
      <c r="D170" s="278">
        <v>125.68333333333332</v>
      </c>
      <c r="E170" s="278">
        <v>124.26666666666665</v>
      </c>
      <c r="F170" s="278">
        <v>123.18333333333332</v>
      </c>
      <c r="G170" s="278">
        <v>121.76666666666665</v>
      </c>
      <c r="H170" s="278">
        <v>126.76666666666665</v>
      </c>
      <c r="I170" s="278">
        <v>128.18333333333331</v>
      </c>
      <c r="J170" s="278">
        <v>129.26666666666665</v>
      </c>
      <c r="K170" s="276">
        <v>127.1</v>
      </c>
      <c r="L170" s="276">
        <v>124.6</v>
      </c>
      <c r="M170" s="276">
        <v>2.49899</v>
      </c>
    </row>
    <row r="171" spans="1:13">
      <c r="A171" s="267">
        <v>162</v>
      </c>
      <c r="B171" s="276" t="s">
        <v>378</v>
      </c>
      <c r="C171" s="277">
        <v>5905.8</v>
      </c>
      <c r="D171" s="278">
        <v>5924.9333333333334</v>
      </c>
      <c r="E171" s="278">
        <v>5850.8666666666668</v>
      </c>
      <c r="F171" s="278">
        <v>5795.9333333333334</v>
      </c>
      <c r="G171" s="278">
        <v>5721.8666666666668</v>
      </c>
      <c r="H171" s="278">
        <v>5979.8666666666668</v>
      </c>
      <c r="I171" s="278">
        <v>6053.9333333333343</v>
      </c>
      <c r="J171" s="278">
        <v>6108.8666666666668</v>
      </c>
      <c r="K171" s="276">
        <v>5999</v>
      </c>
      <c r="L171" s="276">
        <v>5870</v>
      </c>
      <c r="M171" s="276">
        <v>0.17643</v>
      </c>
    </row>
    <row r="172" spans="1:13">
      <c r="A172" s="267">
        <v>163</v>
      </c>
      <c r="B172" s="276" t="s">
        <v>379</v>
      </c>
      <c r="C172" s="277">
        <v>1429</v>
      </c>
      <c r="D172" s="278">
        <v>1433.0166666666667</v>
      </c>
      <c r="E172" s="278">
        <v>1416.9833333333333</v>
      </c>
      <c r="F172" s="278">
        <v>1404.9666666666667</v>
      </c>
      <c r="G172" s="278">
        <v>1388.9333333333334</v>
      </c>
      <c r="H172" s="278">
        <v>1445.0333333333333</v>
      </c>
      <c r="I172" s="278">
        <v>1461.0666666666666</v>
      </c>
      <c r="J172" s="278">
        <v>1473.0833333333333</v>
      </c>
      <c r="K172" s="276">
        <v>1449.05</v>
      </c>
      <c r="L172" s="276">
        <v>1421</v>
      </c>
      <c r="M172" s="276">
        <v>0.19728000000000001</v>
      </c>
    </row>
    <row r="173" spans="1:13">
      <c r="A173" s="267">
        <v>164</v>
      </c>
      <c r="B173" s="276" t="s">
        <v>101</v>
      </c>
      <c r="C173" s="277">
        <v>482.8</v>
      </c>
      <c r="D173" s="278">
        <v>483.13333333333338</v>
      </c>
      <c r="E173" s="278">
        <v>478.06666666666678</v>
      </c>
      <c r="F173" s="278">
        <v>473.33333333333337</v>
      </c>
      <c r="G173" s="278">
        <v>468.26666666666677</v>
      </c>
      <c r="H173" s="278">
        <v>487.86666666666679</v>
      </c>
      <c r="I173" s="278">
        <v>492.93333333333339</v>
      </c>
      <c r="J173" s="278">
        <v>497.6666666666668</v>
      </c>
      <c r="K173" s="276">
        <v>488.2</v>
      </c>
      <c r="L173" s="276">
        <v>478.4</v>
      </c>
      <c r="M173" s="276">
        <v>17.042290000000001</v>
      </c>
    </row>
    <row r="174" spans="1:13">
      <c r="A174" s="267">
        <v>165</v>
      </c>
      <c r="B174" s="276" t="s">
        <v>387</v>
      </c>
      <c r="C174" s="277">
        <v>46.25</v>
      </c>
      <c r="D174" s="278">
        <v>46.116666666666667</v>
      </c>
      <c r="E174" s="278">
        <v>45.433333333333337</v>
      </c>
      <c r="F174" s="278">
        <v>44.616666666666667</v>
      </c>
      <c r="G174" s="278">
        <v>43.933333333333337</v>
      </c>
      <c r="H174" s="278">
        <v>46.933333333333337</v>
      </c>
      <c r="I174" s="278">
        <v>47.61666666666666</v>
      </c>
      <c r="J174" s="278">
        <v>48.433333333333337</v>
      </c>
      <c r="K174" s="276">
        <v>46.8</v>
      </c>
      <c r="L174" s="276">
        <v>45.3</v>
      </c>
      <c r="M174" s="276">
        <v>11.33211</v>
      </c>
    </row>
    <row r="175" spans="1:13">
      <c r="A175" s="267">
        <v>166</v>
      </c>
      <c r="B175" s="276" t="s">
        <v>1396</v>
      </c>
      <c r="C175" s="277">
        <v>3704.6</v>
      </c>
      <c r="D175" s="278">
        <v>3645.7999999999997</v>
      </c>
      <c r="E175" s="278">
        <v>3586.9999999999995</v>
      </c>
      <c r="F175" s="278">
        <v>3469.3999999999996</v>
      </c>
      <c r="G175" s="278">
        <v>3410.5999999999995</v>
      </c>
      <c r="H175" s="278">
        <v>3763.3999999999996</v>
      </c>
      <c r="I175" s="278">
        <v>3822.2</v>
      </c>
      <c r="J175" s="278">
        <v>3939.7999999999997</v>
      </c>
      <c r="K175" s="276">
        <v>3704.6</v>
      </c>
      <c r="L175" s="276">
        <v>3528.2</v>
      </c>
      <c r="M175" s="276">
        <v>0.56993000000000005</v>
      </c>
    </row>
    <row r="176" spans="1:13">
      <c r="A176" s="267">
        <v>167</v>
      </c>
      <c r="B176" s="276" t="s">
        <v>103</v>
      </c>
      <c r="C176" s="277">
        <v>25.6</v>
      </c>
      <c r="D176" s="278">
        <v>25.266666666666669</v>
      </c>
      <c r="E176" s="278">
        <v>24.733333333333338</v>
      </c>
      <c r="F176" s="278">
        <v>23.866666666666667</v>
      </c>
      <c r="G176" s="278">
        <v>23.333333333333336</v>
      </c>
      <c r="H176" s="278">
        <v>26.13333333333334</v>
      </c>
      <c r="I176" s="278">
        <v>26.666666666666671</v>
      </c>
      <c r="J176" s="278">
        <v>27.533333333333342</v>
      </c>
      <c r="K176" s="276">
        <v>25.8</v>
      </c>
      <c r="L176" s="276">
        <v>24.4</v>
      </c>
      <c r="M176" s="276">
        <v>182.89014</v>
      </c>
    </row>
    <row r="177" spans="1:13">
      <c r="A177" s="267">
        <v>168</v>
      </c>
      <c r="B177" s="276" t="s">
        <v>388</v>
      </c>
      <c r="C177" s="277">
        <v>192.95</v>
      </c>
      <c r="D177" s="278">
        <v>192.98333333333335</v>
      </c>
      <c r="E177" s="278">
        <v>190.9666666666667</v>
      </c>
      <c r="F177" s="278">
        <v>188.98333333333335</v>
      </c>
      <c r="G177" s="278">
        <v>186.9666666666667</v>
      </c>
      <c r="H177" s="278">
        <v>194.9666666666667</v>
      </c>
      <c r="I177" s="278">
        <v>196.98333333333335</v>
      </c>
      <c r="J177" s="278">
        <v>198.9666666666667</v>
      </c>
      <c r="K177" s="276">
        <v>195</v>
      </c>
      <c r="L177" s="276">
        <v>191</v>
      </c>
      <c r="M177" s="276">
        <v>4.2870900000000001</v>
      </c>
    </row>
    <row r="178" spans="1:13">
      <c r="A178" s="267">
        <v>169</v>
      </c>
      <c r="B178" s="276" t="s">
        <v>380</v>
      </c>
      <c r="C178" s="277">
        <v>883.8</v>
      </c>
      <c r="D178" s="278">
        <v>881.83333333333337</v>
      </c>
      <c r="E178" s="278">
        <v>875.9666666666667</v>
      </c>
      <c r="F178" s="278">
        <v>868.13333333333333</v>
      </c>
      <c r="G178" s="278">
        <v>862.26666666666665</v>
      </c>
      <c r="H178" s="278">
        <v>889.66666666666674</v>
      </c>
      <c r="I178" s="278">
        <v>895.5333333333333</v>
      </c>
      <c r="J178" s="278">
        <v>903.36666666666679</v>
      </c>
      <c r="K178" s="276">
        <v>887.7</v>
      </c>
      <c r="L178" s="276">
        <v>874</v>
      </c>
      <c r="M178" s="276">
        <v>0.45498</v>
      </c>
    </row>
    <row r="179" spans="1:13">
      <c r="A179" s="267">
        <v>170</v>
      </c>
      <c r="B179" s="276" t="s">
        <v>246</v>
      </c>
      <c r="C179" s="277">
        <v>510.3</v>
      </c>
      <c r="D179" s="278">
        <v>508.7166666666667</v>
      </c>
      <c r="E179" s="278">
        <v>503.58333333333337</v>
      </c>
      <c r="F179" s="278">
        <v>496.86666666666667</v>
      </c>
      <c r="G179" s="278">
        <v>491.73333333333335</v>
      </c>
      <c r="H179" s="278">
        <v>515.43333333333339</v>
      </c>
      <c r="I179" s="278">
        <v>520.56666666666672</v>
      </c>
      <c r="J179" s="278">
        <v>527.28333333333342</v>
      </c>
      <c r="K179" s="276">
        <v>513.85</v>
      </c>
      <c r="L179" s="276">
        <v>502</v>
      </c>
      <c r="M179" s="276">
        <v>2.4390399999999999</v>
      </c>
    </row>
    <row r="180" spans="1:13">
      <c r="A180" s="267">
        <v>171</v>
      </c>
      <c r="B180" s="276" t="s">
        <v>104</v>
      </c>
      <c r="C180" s="277">
        <v>683.35</v>
      </c>
      <c r="D180" s="278">
        <v>680.5</v>
      </c>
      <c r="E180" s="278">
        <v>676.1</v>
      </c>
      <c r="F180" s="278">
        <v>668.85</v>
      </c>
      <c r="G180" s="278">
        <v>664.45</v>
      </c>
      <c r="H180" s="278">
        <v>687.75</v>
      </c>
      <c r="I180" s="278">
        <v>692.15000000000009</v>
      </c>
      <c r="J180" s="278">
        <v>699.4</v>
      </c>
      <c r="K180" s="276">
        <v>684.9</v>
      </c>
      <c r="L180" s="276">
        <v>673.25</v>
      </c>
      <c r="M180" s="276">
        <v>11.746499999999999</v>
      </c>
    </row>
    <row r="181" spans="1:13">
      <c r="A181" s="267">
        <v>172</v>
      </c>
      <c r="B181" s="276" t="s">
        <v>247</v>
      </c>
      <c r="C181" s="277">
        <v>406.95</v>
      </c>
      <c r="D181" s="278">
        <v>403.48333333333335</v>
      </c>
      <c r="E181" s="278">
        <v>398.9666666666667</v>
      </c>
      <c r="F181" s="278">
        <v>390.98333333333335</v>
      </c>
      <c r="G181" s="278">
        <v>386.4666666666667</v>
      </c>
      <c r="H181" s="278">
        <v>411.4666666666667</v>
      </c>
      <c r="I181" s="278">
        <v>415.98333333333335</v>
      </c>
      <c r="J181" s="278">
        <v>423.9666666666667</v>
      </c>
      <c r="K181" s="276">
        <v>408</v>
      </c>
      <c r="L181" s="276">
        <v>395.5</v>
      </c>
      <c r="M181" s="276">
        <v>7.4366599999999998</v>
      </c>
    </row>
    <row r="182" spans="1:13">
      <c r="A182" s="267">
        <v>173</v>
      </c>
      <c r="B182" s="276" t="s">
        <v>248</v>
      </c>
      <c r="C182" s="277">
        <v>1064.45</v>
      </c>
      <c r="D182" s="278">
        <v>1055.5166666666667</v>
      </c>
      <c r="E182" s="278">
        <v>1038.0333333333333</v>
      </c>
      <c r="F182" s="278">
        <v>1011.6166666666666</v>
      </c>
      <c r="G182" s="278">
        <v>994.13333333333321</v>
      </c>
      <c r="H182" s="278">
        <v>1081.9333333333334</v>
      </c>
      <c r="I182" s="278">
        <v>1099.4166666666665</v>
      </c>
      <c r="J182" s="278">
        <v>1125.8333333333335</v>
      </c>
      <c r="K182" s="276">
        <v>1073</v>
      </c>
      <c r="L182" s="276">
        <v>1029.0999999999999</v>
      </c>
      <c r="M182" s="276">
        <v>14.31302</v>
      </c>
    </row>
    <row r="183" spans="1:13">
      <c r="A183" s="267">
        <v>174</v>
      </c>
      <c r="B183" s="276" t="s">
        <v>389</v>
      </c>
      <c r="C183" s="277">
        <v>91.35</v>
      </c>
      <c r="D183" s="278">
        <v>90.95</v>
      </c>
      <c r="E183" s="278">
        <v>90.2</v>
      </c>
      <c r="F183" s="278">
        <v>89.05</v>
      </c>
      <c r="G183" s="278">
        <v>88.3</v>
      </c>
      <c r="H183" s="278">
        <v>92.100000000000009</v>
      </c>
      <c r="I183" s="278">
        <v>92.850000000000009</v>
      </c>
      <c r="J183" s="278">
        <v>94.000000000000014</v>
      </c>
      <c r="K183" s="276">
        <v>91.7</v>
      </c>
      <c r="L183" s="276">
        <v>89.8</v>
      </c>
      <c r="M183" s="276">
        <v>1.2920799999999999</v>
      </c>
    </row>
    <row r="184" spans="1:13">
      <c r="A184" s="267">
        <v>175</v>
      </c>
      <c r="B184" s="276" t="s">
        <v>381</v>
      </c>
      <c r="C184" s="277">
        <v>391.45</v>
      </c>
      <c r="D184" s="278">
        <v>389.3</v>
      </c>
      <c r="E184" s="278">
        <v>382.85</v>
      </c>
      <c r="F184" s="278">
        <v>374.25</v>
      </c>
      <c r="G184" s="278">
        <v>367.8</v>
      </c>
      <c r="H184" s="278">
        <v>397.90000000000003</v>
      </c>
      <c r="I184" s="278">
        <v>404.34999999999997</v>
      </c>
      <c r="J184" s="278">
        <v>412.95000000000005</v>
      </c>
      <c r="K184" s="276">
        <v>395.75</v>
      </c>
      <c r="L184" s="276">
        <v>380.7</v>
      </c>
      <c r="M184" s="276">
        <v>13.68075</v>
      </c>
    </row>
    <row r="185" spans="1:13">
      <c r="A185" s="267">
        <v>176</v>
      </c>
      <c r="B185" s="276" t="s">
        <v>249</v>
      </c>
      <c r="C185" s="277">
        <v>185</v>
      </c>
      <c r="D185" s="278">
        <v>184.38333333333333</v>
      </c>
      <c r="E185" s="278">
        <v>180.76666666666665</v>
      </c>
      <c r="F185" s="278">
        <v>176.53333333333333</v>
      </c>
      <c r="G185" s="278">
        <v>172.91666666666666</v>
      </c>
      <c r="H185" s="278">
        <v>188.61666666666665</v>
      </c>
      <c r="I185" s="278">
        <v>192.23333333333332</v>
      </c>
      <c r="J185" s="278">
        <v>196.46666666666664</v>
      </c>
      <c r="K185" s="276">
        <v>188</v>
      </c>
      <c r="L185" s="276">
        <v>180.15</v>
      </c>
      <c r="M185" s="276">
        <v>9.5808700000000009</v>
      </c>
    </row>
    <row r="186" spans="1:13">
      <c r="A186" s="267">
        <v>177</v>
      </c>
      <c r="B186" s="276" t="s">
        <v>105</v>
      </c>
      <c r="C186" s="277">
        <v>848.95</v>
      </c>
      <c r="D186" s="278">
        <v>846.30000000000007</v>
      </c>
      <c r="E186" s="278">
        <v>840.90000000000009</v>
      </c>
      <c r="F186" s="278">
        <v>832.85</v>
      </c>
      <c r="G186" s="278">
        <v>827.45</v>
      </c>
      <c r="H186" s="278">
        <v>854.35000000000014</v>
      </c>
      <c r="I186" s="278">
        <v>859.75</v>
      </c>
      <c r="J186" s="278">
        <v>867.80000000000018</v>
      </c>
      <c r="K186" s="276">
        <v>851.7</v>
      </c>
      <c r="L186" s="276">
        <v>838.25</v>
      </c>
      <c r="M186" s="276">
        <v>17.201689999999999</v>
      </c>
    </row>
    <row r="187" spans="1:13">
      <c r="A187" s="267">
        <v>178</v>
      </c>
      <c r="B187" s="276" t="s">
        <v>383</v>
      </c>
      <c r="C187" s="277">
        <v>74.95</v>
      </c>
      <c r="D187" s="278">
        <v>74.783333333333331</v>
      </c>
      <c r="E187" s="278">
        <v>74.016666666666666</v>
      </c>
      <c r="F187" s="278">
        <v>73.083333333333329</v>
      </c>
      <c r="G187" s="278">
        <v>72.316666666666663</v>
      </c>
      <c r="H187" s="278">
        <v>75.716666666666669</v>
      </c>
      <c r="I187" s="278">
        <v>76.48333333333332</v>
      </c>
      <c r="J187" s="278">
        <v>77.416666666666671</v>
      </c>
      <c r="K187" s="276">
        <v>75.55</v>
      </c>
      <c r="L187" s="276">
        <v>73.849999999999994</v>
      </c>
      <c r="M187" s="276">
        <v>43.048430000000003</v>
      </c>
    </row>
    <row r="188" spans="1:13">
      <c r="A188" s="267">
        <v>179</v>
      </c>
      <c r="B188" s="276" t="s">
        <v>384</v>
      </c>
      <c r="C188" s="277">
        <v>569.75</v>
      </c>
      <c r="D188" s="278">
        <v>566.33333333333337</v>
      </c>
      <c r="E188" s="278">
        <v>560.41666666666674</v>
      </c>
      <c r="F188" s="278">
        <v>551.08333333333337</v>
      </c>
      <c r="G188" s="278">
        <v>545.16666666666674</v>
      </c>
      <c r="H188" s="278">
        <v>575.66666666666674</v>
      </c>
      <c r="I188" s="278">
        <v>581.58333333333348</v>
      </c>
      <c r="J188" s="278">
        <v>590.91666666666674</v>
      </c>
      <c r="K188" s="276">
        <v>572.25</v>
      </c>
      <c r="L188" s="276">
        <v>557</v>
      </c>
      <c r="M188" s="276">
        <v>0.62207999999999997</v>
      </c>
    </row>
    <row r="189" spans="1:13">
      <c r="A189" s="267">
        <v>180</v>
      </c>
      <c r="B189" s="276" t="s">
        <v>1439</v>
      </c>
      <c r="C189" s="277">
        <v>189</v>
      </c>
      <c r="D189" s="278">
        <v>190.13333333333333</v>
      </c>
      <c r="E189" s="278">
        <v>186.86666666666665</v>
      </c>
      <c r="F189" s="278">
        <v>184.73333333333332</v>
      </c>
      <c r="G189" s="278">
        <v>181.46666666666664</v>
      </c>
      <c r="H189" s="278">
        <v>192.26666666666665</v>
      </c>
      <c r="I189" s="278">
        <v>195.5333333333333</v>
      </c>
      <c r="J189" s="278">
        <v>197.66666666666666</v>
      </c>
      <c r="K189" s="276">
        <v>193.4</v>
      </c>
      <c r="L189" s="276">
        <v>188</v>
      </c>
      <c r="M189" s="276">
        <v>1.7548999999999999</v>
      </c>
    </row>
    <row r="190" spans="1:13">
      <c r="A190" s="267">
        <v>181</v>
      </c>
      <c r="B190" s="276" t="s">
        <v>390</v>
      </c>
      <c r="C190" s="277">
        <v>65</v>
      </c>
      <c r="D190" s="278">
        <v>64.733333333333334</v>
      </c>
      <c r="E190" s="278">
        <v>64.016666666666666</v>
      </c>
      <c r="F190" s="278">
        <v>63.033333333333331</v>
      </c>
      <c r="G190" s="278">
        <v>62.316666666666663</v>
      </c>
      <c r="H190" s="278">
        <v>65.716666666666669</v>
      </c>
      <c r="I190" s="278">
        <v>66.433333333333337</v>
      </c>
      <c r="J190" s="278">
        <v>67.416666666666671</v>
      </c>
      <c r="K190" s="276">
        <v>65.45</v>
      </c>
      <c r="L190" s="276">
        <v>63.75</v>
      </c>
      <c r="M190" s="276">
        <v>6.6625699999999997</v>
      </c>
    </row>
    <row r="191" spans="1:13">
      <c r="A191" s="267">
        <v>182</v>
      </c>
      <c r="B191" s="276" t="s">
        <v>250</v>
      </c>
      <c r="C191" s="277">
        <v>191.45</v>
      </c>
      <c r="D191" s="278">
        <v>191.31666666666669</v>
      </c>
      <c r="E191" s="278">
        <v>190.13333333333338</v>
      </c>
      <c r="F191" s="278">
        <v>188.81666666666669</v>
      </c>
      <c r="G191" s="278">
        <v>187.63333333333338</v>
      </c>
      <c r="H191" s="278">
        <v>192.63333333333338</v>
      </c>
      <c r="I191" s="278">
        <v>193.81666666666672</v>
      </c>
      <c r="J191" s="278">
        <v>195.13333333333338</v>
      </c>
      <c r="K191" s="276">
        <v>192.5</v>
      </c>
      <c r="L191" s="276">
        <v>190</v>
      </c>
      <c r="M191" s="276">
        <v>3.8858199999999998</v>
      </c>
    </row>
    <row r="192" spans="1:13">
      <c r="A192" s="267">
        <v>183</v>
      </c>
      <c r="B192" s="276" t="s">
        <v>385</v>
      </c>
      <c r="C192" s="277">
        <v>322.5</v>
      </c>
      <c r="D192" s="278">
        <v>321.65000000000003</v>
      </c>
      <c r="E192" s="278">
        <v>318.40000000000009</v>
      </c>
      <c r="F192" s="278">
        <v>314.30000000000007</v>
      </c>
      <c r="G192" s="278">
        <v>311.05000000000013</v>
      </c>
      <c r="H192" s="278">
        <v>325.75000000000006</v>
      </c>
      <c r="I192" s="278">
        <v>328.99999999999994</v>
      </c>
      <c r="J192" s="278">
        <v>333.1</v>
      </c>
      <c r="K192" s="276">
        <v>324.89999999999998</v>
      </c>
      <c r="L192" s="276">
        <v>317.55</v>
      </c>
      <c r="M192" s="276">
        <v>1.2971999999999999</v>
      </c>
    </row>
    <row r="193" spans="1:13">
      <c r="A193" s="267">
        <v>184</v>
      </c>
      <c r="B193" s="276" t="s">
        <v>386</v>
      </c>
      <c r="C193" s="277">
        <v>324.75</v>
      </c>
      <c r="D193" s="278">
        <v>321.68333333333334</v>
      </c>
      <c r="E193" s="278">
        <v>315.56666666666666</v>
      </c>
      <c r="F193" s="278">
        <v>306.38333333333333</v>
      </c>
      <c r="G193" s="278">
        <v>300.26666666666665</v>
      </c>
      <c r="H193" s="278">
        <v>330.86666666666667</v>
      </c>
      <c r="I193" s="278">
        <v>336.98333333333335</v>
      </c>
      <c r="J193" s="278">
        <v>346.16666666666669</v>
      </c>
      <c r="K193" s="276">
        <v>327.8</v>
      </c>
      <c r="L193" s="276">
        <v>312.5</v>
      </c>
      <c r="M193" s="276">
        <v>22.609459999999999</v>
      </c>
    </row>
    <row r="194" spans="1:13">
      <c r="A194" s="267">
        <v>185</v>
      </c>
      <c r="B194" s="276" t="s">
        <v>391</v>
      </c>
      <c r="C194" s="277">
        <v>741.75</v>
      </c>
      <c r="D194" s="278">
        <v>723.13333333333333</v>
      </c>
      <c r="E194" s="278">
        <v>701.26666666666665</v>
      </c>
      <c r="F194" s="278">
        <v>660.7833333333333</v>
      </c>
      <c r="G194" s="278">
        <v>638.91666666666663</v>
      </c>
      <c r="H194" s="278">
        <v>763.61666666666667</v>
      </c>
      <c r="I194" s="278">
        <v>785.48333333333323</v>
      </c>
      <c r="J194" s="278">
        <v>825.9666666666667</v>
      </c>
      <c r="K194" s="276">
        <v>745</v>
      </c>
      <c r="L194" s="276">
        <v>682.65</v>
      </c>
      <c r="M194" s="276">
        <v>0.79212000000000005</v>
      </c>
    </row>
    <row r="195" spans="1:13">
      <c r="A195" s="267">
        <v>186</v>
      </c>
      <c r="B195" s="276" t="s">
        <v>399</v>
      </c>
      <c r="C195" s="277">
        <v>768.25</v>
      </c>
      <c r="D195" s="278">
        <v>770.7833333333333</v>
      </c>
      <c r="E195" s="278">
        <v>763.21666666666658</v>
      </c>
      <c r="F195" s="278">
        <v>758.18333333333328</v>
      </c>
      <c r="G195" s="278">
        <v>750.61666666666656</v>
      </c>
      <c r="H195" s="278">
        <v>775.81666666666661</v>
      </c>
      <c r="I195" s="278">
        <v>783.38333333333321</v>
      </c>
      <c r="J195" s="278">
        <v>788.41666666666663</v>
      </c>
      <c r="K195" s="276">
        <v>778.35</v>
      </c>
      <c r="L195" s="276">
        <v>765.75</v>
      </c>
      <c r="M195" s="276">
        <v>2.46109</v>
      </c>
    </row>
    <row r="196" spans="1:13">
      <c r="A196" s="267">
        <v>187</v>
      </c>
      <c r="B196" s="276" t="s">
        <v>392</v>
      </c>
      <c r="C196" s="277">
        <v>31.35</v>
      </c>
      <c r="D196" s="278">
        <v>30.333333333333332</v>
      </c>
      <c r="E196" s="278">
        <v>29.316666666666663</v>
      </c>
      <c r="F196" s="278">
        <v>27.283333333333331</v>
      </c>
      <c r="G196" s="278">
        <v>26.266666666666662</v>
      </c>
      <c r="H196" s="278">
        <v>32.36666666666666</v>
      </c>
      <c r="I196" s="278">
        <v>33.38333333333334</v>
      </c>
      <c r="J196" s="278">
        <v>35.416666666666664</v>
      </c>
      <c r="K196" s="276">
        <v>31.35</v>
      </c>
      <c r="L196" s="276">
        <v>28.3</v>
      </c>
      <c r="M196" s="276">
        <v>6.0281500000000001</v>
      </c>
    </row>
    <row r="197" spans="1:13">
      <c r="A197" s="267">
        <v>188</v>
      </c>
      <c r="B197" s="276" t="s">
        <v>393</v>
      </c>
      <c r="C197" s="277">
        <v>952.55</v>
      </c>
      <c r="D197" s="278">
        <v>931.44999999999993</v>
      </c>
      <c r="E197" s="278">
        <v>883.99999999999989</v>
      </c>
      <c r="F197" s="278">
        <v>815.44999999999993</v>
      </c>
      <c r="G197" s="278">
        <v>767.99999999999989</v>
      </c>
      <c r="H197" s="278">
        <v>999.99999999999989</v>
      </c>
      <c r="I197" s="278">
        <v>1047.4499999999998</v>
      </c>
      <c r="J197" s="278">
        <v>1116</v>
      </c>
      <c r="K197" s="276">
        <v>978.9</v>
      </c>
      <c r="L197" s="276">
        <v>862.9</v>
      </c>
      <c r="M197" s="276">
        <v>4.0562500000000004</v>
      </c>
    </row>
    <row r="198" spans="1:13">
      <c r="A198" s="267">
        <v>189</v>
      </c>
      <c r="B198" s="276" t="s">
        <v>106</v>
      </c>
      <c r="C198" s="277">
        <v>838.1</v>
      </c>
      <c r="D198" s="278">
        <v>837.75</v>
      </c>
      <c r="E198" s="278">
        <v>832.35</v>
      </c>
      <c r="F198" s="278">
        <v>826.6</v>
      </c>
      <c r="G198" s="278">
        <v>821.2</v>
      </c>
      <c r="H198" s="278">
        <v>843.5</v>
      </c>
      <c r="I198" s="278">
        <v>848.90000000000009</v>
      </c>
      <c r="J198" s="278">
        <v>854.65</v>
      </c>
      <c r="K198" s="276">
        <v>843.15</v>
      </c>
      <c r="L198" s="276">
        <v>832</v>
      </c>
      <c r="M198" s="276">
        <v>15.178179999999999</v>
      </c>
    </row>
    <row r="199" spans="1:13">
      <c r="A199" s="267">
        <v>190</v>
      </c>
      <c r="B199" s="276" t="s">
        <v>108</v>
      </c>
      <c r="C199" s="277">
        <v>814.3</v>
      </c>
      <c r="D199" s="278">
        <v>811.48333333333323</v>
      </c>
      <c r="E199" s="278">
        <v>803.06666666666649</v>
      </c>
      <c r="F199" s="278">
        <v>791.83333333333326</v>
      </c>
      <c r="G199" s="278">
        <v>783.41666666666652</v>
      </c>
      <c r="H199" s="278">
        <v>822.71666666666647</v>
      </c>
      <c r="I199" s="278">
        <v>831.13333333333321</v>
      </c>
      <c r="J199" s="278">
        <v>842.36666666666645</v>
      </c>
      <c r="K199" s="276">
        <v>819.9</v>
      </c>
      <c r="L199" s="276">
        <v>800.25</v>
      </c>
      <c r="M199" s="276">
        <v>58.162210000000002</v>
      </c>
    </row>
    <row r="200" spans="1:13">
      <c r="A200" s="267">
        <v>191</v>
      </c>
      <c r="B200" s="276" t="s">
        <v>109</v>
      </c>
      <c r="C200" s="277">
        <v>2364.9</v>
      </c>
      <c r="D200" s="278">
        <v>2351.5333333333333</v>
      </c>
      <c r="E200" s="278">
        <v>2333.6666666666665</v>
      </c>
      <c r="F200" s="278">
        <v>2302.4333333333334</v>
      </c>
      <c r="G200" s="278">
        <v>2284.5666666666666</v>
      </c>
      <c r="H200" s="278">
        <v>2382.7666666666664</v>
      </c>
      <c r="I200" s="278">
        <v>2400.6333333333332</v>
      </c>
      <c r="J200" s="278">
        <v>2431.8666666666663</v>
      </c>
      <c r="K200" s="276">
        <v>2369.4</v>
      </c>
      <c r="L200" s="276">
        <v>2320.3000000000002</v>
      </c>
      <c r="M200" s="276">
        <v>43.444870000000002</v>
      </c>
    </row>
    <row r="201" spans="1:13">
      <c r="A201" s="267">
        <v>192</v>
      </c>
      <c r="B201" s="276" t="s">
        <v>252</v>
      </c>
      <c r="C201" s="277">
        <v>2469.1999999999998</v>
      </c>
      <c r="D201" s="278">
        <v>2476.7333333333331</v>
      </c>
      <c r="E201" s="278">
        <v>2453.4666666666662</v>
      </c>
      <c r="F201" s="278">
        <v>2437.7333333333331</v>
      </c>
      <c r="G201" s="278">
        <v>2414.4666666666662</v>
      </c>
      <c r="H201" s="278">
        <v>2492.4666666666662</v>
      </c>
      <c r="I201" s="278">
        <v>2515.7333333333336</v>
      </c>
      <c r="J201" s="278">
        <v>2531.4666666666662</v>
      </c>
      <c r="K201" s="276">
        <v>2500</v>
      </c>
      <c r="L201" s="276">
        <v>2461</v>
      </c>
      <c r="M201" s="276">
        <v>2.4776899999999999</v>
      </c>
    </row>
    <row r="202" spans="1:13">
      <c r="A202" s="267">
        <v>193</v>
      </c>
      <c r="B202" s="276" t="s">
        <v>110</v>
      </c>
      <c r="C202" s="277">
        <v>1408.7</v>
      </c>
      <c r="D202" s="278">
        <v>1408.9166666666667</v>
      </c>
      <c r="E202" s="278">
        <v>1398.8333333333335</v>
      </c>
      <c r="F202" s="278">
        <v>1388.9666666666667</v>
      </c>
      <c r="G202" s="278">
        <v>1378.8833333333334</v>
      </c>
      <c r="H202" s="278">
        <v>1418.7833333333335</v>
      </c>
      <c r="I202" s="278">
        <v>1428.866666666667</v>
      </c>
      <c r="J202" s="278">
        <v>1438.7333333333336</v>
      </c>
      <c r="K202" s="276">
        <v>1419</v>
      </c>
      <c r="L202" s="276">
        <v>1399.05</v>
      </c>
      <c r="M202" s="276">
        <v>94.313879999999997</v>
      </c>
    </row>
    <row r="203" spans="1:13">
      <c r="A203" s="267">
        <v>194</v>
      </c>
      <c r="B203" s="276" t="s">
        <v>253</v>
      </c>
      <c r="C203" s="277">
        <v>664.8</v>
      </c>
      <c r="D203" s="278">
        <v>667.36666666666667</v>
      </c>
      <c r="E203" s="278">
        <v>658.63333333333333</v>
      </c>
      <c r="F203" s="278">
        <v>652.4666666666667</v>
      </c>
      <c r="G203" s="278">
        <v>643.73333333333335</v>
      </c>
      <c r="H203" s="278">
        <v>673.5333333333333</v>
      </c>
      <c r="I203" s="278">
        <v>682.26666666666665</v>
      </c>
      <c r="J203" s="278">
        <v>688.43333333333328</v>
      </c>
      <c r="K203" s="276">
        <v>676.1</v>
      </c>
      <c r="L203" s="276">
        <v>661.2</v>
      </c>
      <c r="M203" s="276">
        <v>36.426310000000001</v>
      </c>
    </row>
    <row r="204" spans="1:13">
      <c r="A204" s="267">
        <v>195</v>
      </c>
      <c r="B204" s="276" t="s">
        <v>251</v>
      </c>
      <c r="C204" s="277">
        <v>716.95</v>
      </c>
      <c r="D204" s="278">
        <v>716.93333333333339</v>
      </c>
      <c r="E204" s="278">
        <v>704.01666666666677</v>
      </c>
      <c r="F204" s="278">
        <v>691.08333333333337</v>
      </c>
      <c r="G204" s="278">
        <v>678.16666666666674</v>
      </c>
      <c r="H204" s="278">
        <v>729.86666666666679</v>
      </c>
      <c r="I204" s="278">
        <v>742.7833333333333</v>
      </c>
      <c r="J204" s="278">
        <v>755.71666666666681</v>
      </c>
      <c r="K204" s="276">
        <v>729.85</v>
      </c>
      <c r="L204" s="276">
        <v>704</v>
      </c>
      <c r="M204" s="276">
        <v>3.6860900000000001</v>
      </c>
    </row>
    <row r="205" spans="1:13">
      <c r="A205" s="267">
        <v>196</v>
      </c>
      <c r="B205" s="276" t="s">
        <v>394</v>
      </c>
      <c r="C205" s="277">
        <v>202.05</v>
      </c>
      <c r="D205" s="278">
        <v>203.51666666666668</v>
      </c>
      <c r="E205" s="278">
        <v>199.63333333333335</v>
      </c>
      <c r="F205" s="278">
        <v>197.21666666666667</v>
      </c>
      <c r="G205" s="278">
        <v>193.33333333333334</v>
      </c>
      <c r="H205" s="278">
        <v>205.93333333333337</v>
      </c>
      <c r="I205" s="278">
        <v>209.81666666666669</v>
      </c>
      <c r="J205" s="278">
        <v>212.23333333333338</v>
      </c>
      <c r="K205" s="276">
        <v>207.4</v>
      </c>
      <c r="L205" s="276">
        <v>201.1</v>
      </c>
      <c r="M205" s="276">
        <v>4.2863899999999999</v>
      </c>
    </row>
    <row r="206" spans="1:13">
      <c r="A206" s="267">
        <v>197</v>
      </c>
      <c r="B206" s="276" t="s">
        <v>395</v>
      </c>
      <c r="C206" s="277">
        <v>271.3</v>
      </c>
      <c r="D206" s="278">
        <v>272.25</v>
      </c>
      <c r="E206" s="278">
        <v>269.05</v>
      </c>
      <c r="F206" s="278">
        <v>266.8</v>
      </c>
      <c r="G206" s="278">
        <v>263.60000000000002</v>
      </c>
      <c r="H206" s="278">
        <v>274.5</v>
      </c>
      <c r="I206" s="278">
        <v>277.70000000000005</v>
      </c>
      <c r="J206" s="278">
        <v>279.95</v>
      </c>
      <c r="K206" s="276">
        <v>275.45</v>
      </c>
      <c r="L206" s="276">
        <v>270</v>
      </c>
      <c r="M206" s="276">
        <v>0.41155000000000003</v>
      </c>
    </row>
    <row r="207" spans="1:13">
      <c r="A207" s="267">
        <v>198</v>
      </c>
      <c r="B207" s="276" t="s">
        <v>111</v>
      </c>
      <c r="C207" s="277">
        <v>2983</v>
      </c>
      <c r="D207" s="278">
        <v>2991.8833333333332</v>
      </c>
      <c r="E207" s="278">
        <v>2934.8166666666666</v>
      </c>
      <c r="F207" s="278">
        <v>2886.6333333333332</v>
      </c>
      <c r="G207" s="278">
        <v>2829.5666666666666</v>
      </c>
      <c r="H207" s="278">
        <v>3040.0666666666666</v>
      </c>
      <c r="I207" s="278">
        <v>3097.1333333333332</v>
      </c>
      <c r="J207" s="278">
        <v>3145.3166666666666</v>
      </c>
      <c r="K207" s="276">
        <v>3048.95</v>
      </c>
      <c r="L207" s="276">
        <v>2943.7</v>
      </c>
      <c r="M207" s="276">
        <v>19.56934</v>
      </c>
    </row>
    <row r="208" spans="1:13">
      <c r="A208" s="267">
        <v>199</v>
      </c>
      <c r="B208" s="276" t="s">
        <v>396</v>
      </c>
      <c r="C208" s="277">
        <v>19.149999999999999</v>
      </c>
      <c r="D208" s="278">
        <v>18.616666666666667</v>
      </c>
      <c r="E208" s="278">
        <v>17.433333333333334</v>
      </c>
      <c r="F208" s="278">
        <v>15.716666666666665</v>
      </c>
      <c r="G208" s="278">
        <v>14.533333333333331</v>
      </c>
      <c r="H208" s="278">
        <v>20.333333333333336</v>
      </c>
      <c r="I208" s="278">
        <v>21.516666666666673</v>
      </c>
      <c r="J208" s="278">
        <v>23.233333333333338</v>
      </c>
      <c r="K208" s="276">
        <v>19.8</v>
      </c>
      <c r="L208" s="276">
        <v>16.899999999999999</v>
      </c>
      <c r="M208" s="276">
        <v>368.48372000000001</v>
      </c>
    </row>
    <row r="209" spans="1:13">
      <c r="A209" s="267">
        <v>200</v>
      </c>
      <c r="B209" s="276" t="s">
        <v>398</v>
      </c>
      <c r="C209" s="277">
        <v>121.6</v>
      </c>
      <c r="D209" s="278">
        <v>121.36666666666667</v>
      </c>
      <c r="E209" s="278">
        <v>119.73333333333335</v>
      </c>
      <c r="F209" s="278">
        <v>117.86666666666667</v>
      </c>
      <c r="G209" s="278">
        <v>116.23333333333335</v>
      </c>
      <c r="H209" s="278">
        <v>123.23333333333335</v>
      </c>
      <c r="I209" s="278">
        <v>124.86666666666667</v>
      </c>
      <c r="J209" s="278">
        <v>126.73333333333335</v>
      </c>
      <c r="K209" s="276">
        <v>123</v>
      </c>
      <c r="L209" s="276">
        <v>119.5</v>
      </c>
      <c r="M209" s="276">
        <v>1.81006</v>
      </c>
    </row>
    <row r="210" spans="1:13">
      <c r="A210" s="267">
        <v>201</v>
      </c>
      <c r="B210" s="276" t="s">
        <v>114</v>
      </c>
      <c r="C210" s="277">
        <v>219.35</v>
      </c>
      <c r="D210" s="278">
        <v>216.7166666666667</v>
      </c>
      <c r="E210" s="278">
        <v>213.18333333333339</v>
      </c>
      <c r="F210" s="278">
        <v>207.01666666666671</v>
      </c>
      <c r="G210" s="278">
        <v>203.48333333333341</v>
      </c>
      <c r="H210" s="278">
        <v>222.88333333333338</v>
      </c>
      <c r="I210" s="278">
        <v>226.41666666666669</v>
      </c>
      <c r="J210" s="278">
        <v>232.58333333333337</v>
      </c>
      <c r="K210" s="276">
        <v>220.25</v>
      </c>
      <c r="L210" s="276">
        <v>210.55</v>
      </c>
      <c r="M210" s="276">
        <v>166.06282999999999</v>
      </c>
    </row>
    <row r="211" spans="1:13">
      <c r="A211" s="267">
        <v>202</v>
      </c>
      <c r="B211" s="276" t="s">
        <v>400</v>
      </c>
      <c r="C211" s="277">
        <v>38.1</v>
      </c>
      <c r="D211" s="278">
        <v>37.766666666666666</v>
      </c>
      <c r="E211" s="278">
        <v>37.033333333333331</v>
      </c>
      <c r="F211" s="278">
        <v>35.966666666666669</v>
      </c>
      <c r="G211" s="278">
        <v>35.233333333333334</v>
      </c>
      <c r="H211" s="278">
        <v>38.833333333333329</v>
      </c>
      <c r="I211" s="278">
        <v>39.566666666666663</v>
      </c>
      <c r="J211" s="278">
        <v>40.633333333333326</v>
      </c>
      <c r="K211" s="276">
        <v>38.5</v>
      </c>
      <c r="L211" s="276">
        <v>36.700000000000003</v>
      </c>
      <c r="M211" s="276">
        <v>40.039990000000003</v>
      </c>
    </row>
    <row r="212" spans="1:13">
      <c r="A212" s="267">
        <v>203</v>
      </c>
      <c r="B212" s="276" t="s">
        <v>115</v>
      </c>
      <c r="C212" s="277">
        <v>213.75</v>
      </c>
      <c r="D212" s="278">
        <v>214.03333333333333</v>
      </c>
      <c r="E212" s="278">
        <v>211.31666666666666</v>
      </c>
      <c r="F212" s="278">
        <v>208.88333333333333</v>
      </c>
      <c r="G212" s="278">
        <v>206.16666666666666</v>
      </c>
      <c r="H212" s="278">
        <v>216.46666666666667</v>
      </c>
      <c r="I212" s="278">
        <v>219.18333333333331</v>
      </c>
      <c r="J212" s="278">
        <v>221.61666666666667</v>
      </c>
      <c r="K212" s="276">
        <v>216.75</v>
      </c>
      <c r="L212" s="276">
        <v>211.6</v>
      </c>
      <c r="M212" s="276">
        <v>91.810180000000003</v>
      </c>
    </row>
    <row r="213" spans="1:13">
      <c r="A213" s="267">
        <v>204</v>
      </c>
      <c r="B213" s="276" t="s">
        <v>116</v>
      </c>
      <c r="C213" s="277">
        <v>2132.1</v>
      </c>
      <c r="D213" s="278">
        <v>2142.6666666666665</v>
      </c>
      <c r="E213" s="278">
        <v>2115.333333333333</v>
      </c>
      <c r="F213" s="278">
        <v>2098.5666666666666</v>
      </c>
      <c r="G213" s="278">
        <v>2071.2333333333331</v>
      </c>
      <c r="H213" s="278">
        <v>2159.4333333333329</v>
      </c>
      <c r="I213" s="278">
        <v>2186.766666666666</v>
      </c>
      <c r="J213" s="278">
        <v>2203.5333333333328</v>
      </c>
      <c r="K213" s="276">
        <v>2170</v>
      </c>
      <c r="L213" s="276">
        <v>2125.9</v>
      </c>
      <c r="M213" s="276">
        <v>33.150509999999997</v>
      </c>
    </row>
    <row r="214" spans="1:13">
      <c r="A214" s="267">
        <v>205</v>
      </c>
      <c r="B214" s="276" t="s">
        <v>254</v>
      </c>
      <c r="C214" s="277">
        <v>227.25</v>
      </c>
      <c r="D214" s="278">
        <v>225.95000000000002</v>
      </c>
      <c r="E214" s="278">
        <v>221.90000000000003</v>
      </c>
      <c r="F214" s="278">
        <v>216.55</v>
      </c>
      <c r="G214" s="278">
        <v>212.50000000000003</v>
      </c>
      <c r="H214" s="278">
        <v>231.30000000000004</v>
      </c>
      <c r="I214" s="278">
        <v>235.35000000000005</v>
      </c>
      <c r="J214" s="278">
        <v>240.70000000000005</v>
      </c>
      <c r="K214" s="276">
        <v>230</v>
      </c>
      <c r="L214" s="276">
        <v>220.6</v>
      </c>
      <c r="M214" s="276">
        <v>9.0095799999999997</v>
      </c>
    </row>
    <row r="215" spans="1:13">
      <c r="A215" s="267">
        <v>206</v>
      </c>
      <c r="B215" s="276" t="s">
        <v>401</v>
      </c>
      <c r="C215" s="277">
        <v>31968.15</v>
      </c>
      <c r="D215" s="278">
        <v>31471.200000000001</v>
      </c>
      <c r="E215" s="278">
        <v>30153.4</v>
      </c>
      <c r="F215" s="278">
        <v>28338.65</v>
      </c>
      <c r="G215" s="278">
        <v>27020.850000000002</v>
      </c>
      <c r="H215" s="278">
        <v>33285.949999999997</v>
      </c>
      <c r="I215" s="278">
        <v>34603.75</v>
      </c>
      <c r="J215" s="278">
        <v>36418.5</v>
      </c>
      <c r="K215" s="276">
        <v>32789</v>
      </c>
      <c r="L215" s="276">
        <v>29656.45</v>
      </c>
      <c r="M215" s="276">
        <v>0.14038</v>
      </c>
    </row>
    <row r="216" spans="1:13">
      <c r="A216" s="267">
        <v>207</v>
      </c>
      <c r="B216" s="276" t="s">
        <v>397</v>
      </c>
      <c r="C216" s="277">
        <v>43.6</v>
      </c>
      <c r="D216" s="278">
        <v>44.283333333333331</v>
      </c>
      <c r="E216" s="278">
        <v>42.416666666666664</v>
      </c>
      <c r="F216" s="278">
        <v>41.233333333333334</v>
      </c>
      <c r="G216" s="278">
        <v>39.366666666666667</v>
      </c>
      <c r="H216" s="278">
        <v>45.466666666666661</v>
      </c>
      <c r="I216" s="278">
        <v>47.333333333333336</v>
      </c>
      <c r="J216" s="278">
        <v>48.516666666666659</v>
      </c>
      <c r="K216" s="276">
        <v>46.15</v>
      </c>
      <c r="L216" s="276">
        <v>43.1</v>
      </c>
      <c r="M216" s="276">
        <v>75.921499999999995</v>
      </c>
    </row>
    <row r="217" spans="1:13">
      <c r="A217" s="267">
        <v>208</v>
      </c>
      <c r="B217" s="276" t="s">
        <v>255</v>
      </c>
      <c r="C217" s="277">
        <v>33</v>
      </c>
      <c r="D217" s="278">
        <v>33.233333333333334</v>
      </c>
      <c r="E217" s="278">
        <v>32.516666666666666</v>
      </c>
      <c r="F217" s="278">
        <v>32.033333333333331</v>
      </c>
      <c r="G217" s="278">
        <v>31.316666666666663</v>
      </c>
      <c r="H217" s="278">
        <v>33.716666666666669</v>
      </c>
      <c r="I217" s="278">
        <v>34.433333333333337</v>
      </c>
      <c r="J217" s="278">
        <v>34.916666666666671</v>
      </c>
      <c r="K217" s="276">
        <v>33.950000000000003</v>
      </c>
      <c r="L217" s="276">
        <v>32.75</v>
      </c>
      <c r="M217" s="276">
        <v>17.03688</v>
      </c>
    </row>
    <row r="218" spans="1:13">
      <c r="A218" s="267">
        <v>209</v>
      </c>
      <c r="B218" s="276" t="s">
        <v>415</v>
      </c>
      <c r="C218" s="277">
        <v>60.95</v>
      </c>
      <c r="D218" s="278">
        <v>60.6</v>
      </c>
      <c r="E218" s="278">
        <v>58.5</v>
      </c>
      <c r="F218" s="278">
        <v>56.05</v>
      </c>
      <c r="G218" s="278">
        <v>53.949999999999996</v>
      </c>
      <c r="H218" s="278">
        <v>63.050000000000004</v>
      </c>
      <c r="I218" s="278">
        <v>65.150000000000006</v>
      </c>
      <c r="J218" s="278">
        <v>67.600000000000009</v>
      </c>
      <c r="K218" s="276">
        <v>62.7</v>
      </c>
      <c r="L218" s="276">
        <v>58.15</v>
      </c>
      <c r="M218" s="276">
        <v>69.679509999999993</v>
      </c>
    </row>
    <row r="219" spans="1:13">
      <c r="A219" s="267">
        <v>210</v>
      </c>
      <c r="B219" s="276" t="s">
        <v>117</v>
      </c>
      <c r="C219" s="277">
        <v>181.8</v>
      </c>
      <c r="D219" s="278">
        <v>179.18333333333337</v>
      </c>
      <c r="E219" s="278">
        <v>175.46666666666673</v>
      </c>
      <c r="F219" s="278">
        <v>169.13333333333335</v>
      </c>
      <c r="G219" s="278">
        <v>165.41666666666671</v>
      </c>
      <c r="H219" s="278">
        <v>185.51666666666674</v>
      </c>
      <c r="I219" s="278">
        <v>189.23333333333338</v>
      </c>
      <c r="J219" s="278">
        <v>195.56666666666675</v>
      </c>
      <c r="K219" s="276">
        <v>182.9</v>
      </c>
      <c r="L219" s="276">
        <v>172.85</v>
      </c>
      <c r="M219" s="276">
        <v>160.36563000000001</v>
      </c>
    </row>
    <row r="220" spans="1:13">
      <c r="A220" s="267">
        <v>211</v>
      </c>
      <c r="B220" s="276" t="s">
        <v>118</v>
      </c>
      <c r="C220" s="277">
        <v>497.65</v>
      </c>
      <c r="D220" s="278">
        <v>494.3</v>
      </c>
      <c r="E220" s="278">
        <v>489.6</v>
      </c>
      <c r="F220" s="278">
        <v>481.55</v>
      </c>
      <c r="G220" s="278">
        <v>476.85</v>
      </c>
      <c r="H220" s="278">
        <v>502.35</v>
      </c>
      <c r="I220" s="278">
        <v>507.04999999999995</v>
      </c>
      <c r="J220" s="278">
        <v>515.1</v>
      </c>
      <c r="K220" s="276">
        <v>499</v>
      </c>
      <c r="L220" s="276">
        <v>486.25</v>
      </c>
      <c r="M220" s="276">
        <v>291.56542999999999</v>
      </c>
    </row>
    <row r="221" spans="1:13">
      <c r="A221" s="267">
        <v>213</v>
      </c>
      <c r="B221" s="276" t="s">
        <v>256</v>
      </c>
      <c r="C221" s="277">
        <v>1311.25</v>
      </c>
      <c r="D221" s="278">
        <v>1304.6333333333334</v>
      </c>
      <c r="E221" s="278">
        <v>1284.2666666666669</v>
      </c>
      <c r="F221" s="278">
        <v>1257.2833333333335</v>
      </c>
      <c r="G221" s="278">
        <v>1236.916666666667</v>
      </c>
      <c r="H221" s="278">
        <v>1331.6166666666668</v>
      </c>
      <c r="I221" s="278">
        <v>1351.9833333333331</v>
      </c>
      <c r="J221" s="278">
        <v>1378.9666666666667</v>
      </c>
      <c r="K221" s="276">
        <v>1325</v>
      </c>
      <c r="L221" s="276">
        <v>1277.6500000000001</v>
      </c>
      <c r="M221" s="276">
        <v>7.6976899999999997</v>
      </c>
    </row>
    <row r="222" spans="1:13">
      <c r="A222" s="267">
        <v>214</v>
      </c>
      <c r="B222" s="276" t="s">
        <v>119</v>
      </c>
      <c r="C222" s="277">
        <v>455.05</v>
      </c>
      <c r="D222" s="278">
        <v>451.68333333333339</v>
      </c>
      <c r="E222" s="278">
        <v>446.71666666666681</v>
      </c>
      <c r="F222" s="278">
        <v>438.38333333333344</v>
      </c>
      <c r="G222" s="278">
        <v>433.41666666666686</v>
      </c>
      <c r="H222" s="278">
        <v>460.01666666666677</v>
      </c>
      <c r="I222" s="278">
        <v>464.98333333333335</v>
      </c>
      <c r="J222" s="278">
        <v>473.31666666666672</v>
      </c>
      <c r="K222" s="276">
        <v>456.65</v>
      </c>
      <c r="L222" s="276">
        <v>443.35</v>
      </c>
      <c r="M222" s="276">
        <v>21.272279999999999</v>
      </c>
    </row>
    <row r="223" spans="1:13">
      <c r="A223" s="267">
        <v>215</v>
      </c>
      <c r="B223" s="276" t="s">
        <v>403</v>
      </c>
      <c r="C223" s="277">
        <v>2649.55</v>
      </c>
      <c r="D223" s="278">
        <v>2663.2166666666667</v>
      </c>
      <c r="E223" s="278">
        <v>2626.4333333333334</v>
      </c>
      <c r="F223" s="278">
        <v>2603.3166666666666</v>
      </c>
      <c r="G223" s="278">
        <v>2566.5333333333333</v>
      </c>
      <c r="H223" s="278">
        <v>2686.3333333333335</v>
      </c>
      <c r="I223" s="278">
        <v>2723.1166666666672</v>
      </c>
      <c r="J223" s="278">
        <v>2746.2333333333336</v>
      </c>
      <c r="K223" s="276">
        <v>2700</v>
      </c>
      <c r="L223" s="276">
        <v>2640.1</v>
      </c>
      <c r="M223" s="276">
        <v>1.533E-2</v>
      </c>
    </row>
    <row r="224" spans="1:13">
      <c r="A224" s="267">
        <v>216</v>
      </c>
      <c r="B224" s="276" t="s">
        <v>257</v>
      </c>
      <c r="C224" s="277">
        <v>37.65</v>
      </c>
      <c r="D224" s="278">
        <v>37.716666666666669</v>
      </c>
      <c r="E224" s="278">
        <v>36.933333333333337</v>
      </c>
      <c r="F224" s="278">
        <v>36.216666666666669</v>
      </c>
      <c r="G224" s="278">
        <v>35.433333333333337</v>
      </c>
      <c r="H224" s="278">
        <v>38.433333333333337</v>
      </c>
      <c r="I224" s="278">
        <v>39.216666666666669</v>
      </c>
      <c r="J224" s="278">
        <v>39.933333333333337</v>
      </c>
      <c r="K224" s="276">
        <v>38.5</v>
      </c>
      <c r="L224" s="276">
        <v>37</v>
      </c>
      <c r="M224" s="276">
        <v>20.149570000000001</v>
      </c>
    </row>
    <row r="225" spans="1:13">
      <c r="A225" s="267">
        <v>217</v>
      </c>
      <c r="B225" s="276" t="s">
        <v>120</v>
      </c>
      <c r="C225" s="277">
        <v>9.1999999999999993</v>
      </c>
      <c r="D225" s="278">
        <v>9.2833333333333332</v>
      </c>
      <c r="E225" s="278">
        <v>9.0166666666666657</v>
      </c>
      <c r="F225" s="278">
        <v>8.8333333333333321</v>
      </c>
      <c r="G225" s="278">
        <v>8.5666666666666647</v>
      </c>
      <c r="H225" s="278">
        <v>9.4666666666666668</v>
      </c>
      <c r="I225" s="278">
        <v>9.7333333333333361</v>
      </c>
      <c r="J225" s="278">
        <v>9.9166666666666679</v>
      </c>
      <c r="K225" s="276">
        <v>9.5500000000000007</v>
      </c>
      <c r="L225" s="276">
        <v>9.1</v>
      </c>
      <c r="M225" s="276">
        <v>2348.6253000000002</v>
      </c>
    </row>
    <row r="226" spans="1:13">
      <c r="A226" s="267">
        <v>218</v>
      </c>
      <c r="B226" s="276" t="s">
        <v>404</v>
      </c>
      <c r="C226" s="277">
        <v>33.5</v>
      </c>
      <c r="D226" s="278">
        <v>33.56666666666667</v>
      </c>
      <c r="E226" s="278">
        <v>33.13333333333334</v>
      </c>
      <c r="F226" s="278">
        <v>32.766666666666673</v>
      </c>
      <c r="G226" s="278">
        <v>32.333333333333343</v>
      </c>
      <c r="H226" s="278">
        <v>33.933333333333337</v>
      </c>
      <c r="I226" s="278">
        <v>34.36666666666666</v>
      </c>
      <c r="J226" s="278">
        <v>34.733333333333334</v>
      </c>
      <c r="K226" s="276">
        <v>34</v>
      </c>
      <c r="L226" s="276">
        <v>33.200000000000003</v>
      </c>
      <c r="M226" s="276">
        <v>53.854430000000001</v>
      </c>
    </row>
    <row r="227" spans="1:13">
      <c r="A227" s="267">
        <v>219</v>
      </c>
      <c r="B227" s="276" t="s">
        <v>121</v>
      </c>
      <c r="C227" s="277">
        <v>34.299999999999997</v>
      </c>
      <c r="D227" s="278">
        <v>34.166666666666664</v>
      </c>
      <c r="E227" s="278">
        <v>33.583333333333329</v>
      </c>
      <c r="F227" s="278">
        <v>32.866666666666667</v>
      </c>
      <c r="G227" s="278">
        <v>32.283333333333331</v>
      </c>
      <c r="H227" s="278">
        <v>34.883333333333326</v>
      </c>
      <c r="I227" s="278">
        <v>35.466666666666654</v>
      </c>
      <c r="J227" s="278">
        <v>36.183333333333323</v>
      </c>
      <c r="K227" s="276">
        <v>34.75</v>
      </c>
      <c r="L227" s="276">
        <v>33.450000000000003</v>
      </c>
      <c r="M227" s="276">
        <v>308.06047999999998</v>
      </c>
    </row>
    <row r="228" spans="1:13">
      <c r="A228" s="267">
        <v>220</v>
      </c>
      <c r="B228" s="276" t="s">
        <v>416</v>
      </c>
      <c r="C228" s="277">
        <v>208.35</v>
      </c>
      <c r="D228" s="278">
        <v>208.68333333333331</v>
      </c>
      <c r="E228" s="278">
        <v>206.66666666666663</v>
      </c>
      <c r="F228" s="278">
        <v>204.98333333333332</v>
      </c>
      <c r="G228" s="278">
        <v>202.96666666666664</v>
      </c>
      <c r="H228" s="278">
        <v>210.36666666666662</v>
      </c>
      <c r="I228" s="278">
        <v>212.38333333333333</v>
      </c>
      <c r="J228" s="278">
        <v>214.06666666666661</v>
      </c>
      <c r="K228" s="276">
        <v>210.7</v>
      </c>
      <c r="L228" s="276">
        <v>207</v>
      </c>
      <c r="M228" s="276">
        <v>4.5428100000000002</v>
      </c>
    </row>
    <row r="229" spans="1:13">
      <c r="A229" s="267">
        <v>221</v>
      </c>
      <c r="B229" s="276" t="s">
        <v>405</v>
      </c>
      <c r="C229" s="277">
        <v>769.05</v>
      </c>
      <c r="D229" s="278">
        <v>771.0333333333333</v>
      </c>
      <c r="E229" s="278">
        <v>748.01666666666665</v>
      </c>
      <c r="F229" s="278">
        <v>726.98333333333335</v>
      </c>
      <c r="G229" s="278">
        <v>703.9666666666667</v>
      </c>
      <c r="H229" s="278">
        <v>792.06666666666661</v>
      </c>
      <c r="I229" s="278">
        <v>815.08333333333326</v>
      </c>
      <c r="J229" s="278">
        <v>836.11666666666656</v>
      </c>
      <c r="K229" s="276">
        <v>794.05</v>
      </c>
      <c r="L229" s="276">
        <v>750</v>
      </c>
      <c r="M229" s="276">
        <v>0.41160000000000002</v>
      </c>
    </row>
    <row r="230" spans="1:13">
      <c r="A230" s="267">
        <v>222</v>
      </c>
      <c r="B230" s="276" t="s">
        <v>406</v>
      </c>
      <c r="C230" s="277">
        <v>6</v>
      </c>
      <c r="D230" s="278">
        <v>6.0166666666666666</v>
      </c>
      <c r="E230" s="278">
        <v>5.9333333333333336</v>
      </c>
      <c r="F230" s="278">
        <v>5.8666666666666671</v>
      </c>
      <c r="G230" s="278">
        <v>5.7833333333333341</v>
      </c>
      <c r="H230" s="278">
        <v>6.083333333333333</v>
      </c>
      <c r="I230" s="278">
        <v>6.166666666666667</v>
      </c>
      <c r="J230" s="278">
        <v>6.2333333333333325</v>
      </c>
      <c r="K230" s="276">
        <v>6.1</v>
      </c>
      <c r="L230" s="276">
        <v>5.95</v>
      </c>
      <c r="M230" s="276">
        <v>14.1098</v>
      </c>
    </row>
    <row r="231" spans="1:13">
      <c r="A231" s="267">
        <v>223</v>
      </c>
      <c r="B231" s="276" t="s">
        <v>122</v>
      </c>
      <c r="C231" s="277">
        <v>449.65</v>
      </c>
      <c r="D231" s="278">
        <v>448.26666666666671</v>
      </c>
      <c r="E231" s="278">
        <v>442.73333333333341</v>
      </c>
      <c r="F231" s="278">
        <v>435.81666666666672</v>
      </c>
      <c r="G231" s="278">
        <v>430.28333333333342</v>
      </c>
      <c r="H231" s="278">
        <v>455.18333333333339</v>
      </c>
      <c r="I231" s="278">
        <v>460.7166666666667</v>
      </c>
      <c r="J231" s="278">
        <v>467.63333333333338</v>
      </c>
      <c r="K231" s="276">
        <v>453.8</v>
      </c>
      <c r="L231" s="276">
        <v>441.35</v>
      </c>
      <c r="M231" s="276">
        <v>43.048050000000003</v>
      </c>
    </row>
    <row r="232" spans="1:13">
      <c r="A232" s="267">
        <v>224</v>
      </c>
      <c r="B232" s="276" t="s">
        <v>407</v>
      </c>
      <c r="C232" s="277">
        <v>124.45</v>
      </c>
      <c r="D232" s="278">
        <v>122.11666666666667</v>
      </c>
      <c r="E232" s="278">
        <v>115.68333333333334</v>
      </c>
      <c r="F232" s="278">
        <v>106.91666666666666</v>
      </c>
      <c r="G232" s="278">
        <v>100.48333333333332</v>
      </c>
      <c r="H232" s="278">
        <v>130.88333333333335</v>
      </c>
      <c r="I232" s="278">
        <v>137.31666666666669</v>
      </c>
      <c r="J232" s="278">
        <v>146.08333333333337</v>
      </c>
      <c r="K232" s="276">
        <v>128.55000000000001</v>
      </c>
      <c r="L232" s="276">
        <v>113.35</v>
      </c>
      <c r="M232" s="276">
        <v>69.475830000000002</v>
      </c>
    </row>
    <row r="233" spans="1:13">
      <c r="A233" s="267">
        <v>225</v>
      </c>
      <c r="B233" s="276" t="s">
        <v>1603</v>
      </c>
      <c r="C233" s="277">
        <v>999.65</v>
      </c>
      <c r="D233" s="278">
        <v>999.55000000000007</v>
      </c>
      <c r="E233" s="278">
        <v>990.10000000000014</v>
      </c>
      <c r="F233" s="278">
        <v>980.55000000000007</v>
      </c>
      <c r="G233" s="278">
        <v>971.10000000000014</v>
      </c>
      <c r="H233" s="278">
        <v>1009.1000000000001</v>
      </c>
      <c r="I233" s="278">
        <v>1018.5500000000002</v>
      </c>
      <c r="J233" s="278">
        <v>1028.1000000000001</v>
      </c>
      <c r="K233" s="276">
        <v>1009</v>
      </c>
      <c r="L233" s="276">
        <v>990</v>
      </c>
      <c r="M233" s="276">
        <v>0.54510999999999998</v>
      </c>
    </row>
    <row r="234" spans="1:13">
      <c r="A234" s="267">
        <v>226</v>
      </c>
      <c r="B234" s="276" t="s">
        <v>260</v>
      </c>
      <c r="C234" s="277">
        <v>118.45</v>
      </c>
      <c r="D234" s="278">
        <v>118.46666666666665</v>
      </c>
      <c r="E234" s="278">
        <v>117.18333333333331</v>
      </c>
      <c r="F234" s="278">
        <v>115.91666666666666</v>
      </c>
      <c r="G234" s="278">
        <v>114.63333333333331</v>
      </c>
      <c r="H234" s="278">
        <v>119.73333333333331</v>
      </c>
      <c r="I234" s="278">
        <v>121.01666666666664</v>
      </c>
      <c r="J234" s="278">
        <v>122.2833333333333</v>
      </c>
      <c r="K234" s="276">
        <v>119.75</v>
      </c>
      <c r="L234" s="276">
        <v>117.2</v>
      </c>
      <c r="M234" s="276">
        <v>17.673159999999999</v>
      </c>
    </row>
    <row r="235" spans="1:13">
      <c r="A235" s="267">
        <v>227</v>
      </c>
      <c r="B235" s="276" t="s">
        <v>412</v>
      </c>
      <c r="C235" s="277">
        <v>132.75</v>
      </c>
      <c r="D235" s="278">
        <v>133.73333333333332</v>
      </c>
      <c r="E235" s="278">
        <v>130.46666666666664</v>
      </c>
      <c r="F235" s="278">
        <v>128.18333333333331</v>
      </c>
      <c r="G235" s="278">
        <v>124.91666666666663</v>
      </c>
      <c r="H235" s="278">
        <v>136.01666666666665</v>
      </c>
      <c r="I235" s="278">
        <v>139.28333333333336</v>
      </c>
      <c r="J235" s="278">
        <v>141.56666666666666</v>
      </c>
      <c r="K235" s="276">
        <v>137</v>
      </c>
      <c r="L235" s="276">
        <v>131.44999999999999</v>
      </c>
      <c r="M235" s="276">
        <v>21.98555</v>
      </c>
    </row>
    <row r="236" spans="1:13">
      <c r="A236" s="267">
        <v>228</v>
      </c>
      <c r="B236" s="276" t="s">
        <v>1615</v>
      </c>
      <c r="C236" s="277">
        <v>4785.2</v>
      </c>
      <c r="D236" s="278">
        <v>4815.7333333333336</v>
      </c>
      <c r="E236" s="278">
        <v>4721.4666666666672</v>
      </c>
      <c r="F236" s="278">
        <v>4657.7333333333336</v>
      </c>
      <c r="G236" s="278">
        <v>4563.4666666666672</v>
      </c>
      <c r="H236" s="278">
        <v>4879.4666666666672</v>
      </c>
      <c r="I236" s="278">
        <v>4973.7333333333336</v>
      </c>
      <c r="J236" s="278">
        <v>5037.4666666666672</v>
      </c>
      <c r="K236" s="276">
        <v>4910</v>
      </c>
      <c r="L236" s="276">
        <v>4752</v>
      </c>
      <c r="M236" s="276">
        <v>0.74851999999999996</v>
      </c>
    </row>
    <row r="237" spans="1:13">
      <c r="A237" s="267">
        <v>229</v>
      </c>
      <c r="B237" s="276" t="s">
        <v>259</v>
      </c>
      <c r="C237" s="277">
        <v>65.150000000000006</v>
      </c>
      <c r="D237" s="278">
        <v>64.95</v>
      </c>
      <c r="E237" s="278">
        <v>63.7</v>
      </c>
      <c r="F237" s="278">
        <v>62.25</v>
      </c>
      <c r="G237" s="278">
        <v>61</v>
      </c>
      <c r="H237" s="278">
        <v>66.400000000000006</v>
      </c>
      <c r="I237" s="278">
        <v>67.650000000000006</v>
      </c>
      <c r="J237" s="278">
        <v>69.100000000000009</v>
      </c>
      <c r="K237" s="276">
        <v>66.2</v>
      </c>
      <c r="L237" s="276">
        <v>63.5</v>
      </c>
      <c r="M237" s="276">
        <v>25.391829999999999</v>
      </c>
    </row>
    <row r="238" spans="1:13">
      <c r="A238" s="267">
        <v>230</v>
      </c>
      <c r="B238" s="276" t="s">
        <v>123</v>
      </c>
      <c r="C238" s="277">
        <v>1702</v>
      </c>
      <c r="D238" s="278">
        <v>1679.6666666666667</v>
      </c>
      <c r="E238" s="278">
        <v>1647.3333333333335</v>
      </c>
      <c r="F238" s="278">
        <v>1592.6666666666667</v>
      </c>
      <c r="G238" s="278">
        <v>1560.3333333333335</v>
      </c>
      <c r="H238" s="278">
        <v>1734.3333333333335</v>
      </c>
      <c r="I238" s="278">
        <v>1766.666666666667</v>
      </c>
      <c r="J238" s="278">
        <v>1821.3333333333335</v>
      </c>
      <c r="K238" s="276">
        <v>1712</v>
      </c>
      <c r="L238" s="276">
        <v>1625</v>
      </c>
      <c r="M238" s="276">
        <v>21.433669999999999</v>
      </c>
    </row>
    <row r="239" spans="1:13">
      <c r="A239" s="267">
        <v>231</v>
      </c>
      <c r="B239" s="276" t="s">
        <v>1622</v>
      </c>
      <c r="C239" s="277">
        <v>253.95</v>
      </c>
      <c r="D239" s="278">
        <v>254.58333333333334</v>
      </c>
      <c r="E239" s="278">
        <v>250.86666666666667</v>
      </c>
      <c r="F239" s="278">
        <v>247.78333333333333</v>
      </c>
      <c r="G239" s="278">
        <v>244.06666666666666</v>
      </c>
      <c r="H239" s="278">
        <v>257.66666666666669</v>
      </c>
      <c r="I239" s="278">
        <v>261.38333333333333</v>
      </c>
      <c r="J239" s="278">
        <v>264.4666666666667</v>
      </c>
      <c r="K239" s="276">
        <v>258.3</v>
      </c>
      <c r="L239" s="276">
        <v>251.5</v>
      </c>
      <c r="M239" s="276">
        <v>0.84443000000000001</v>
      </c>
    </row>
    <row r="240" spans="1:13">
      <c r="A240" s="267">
        <v>232</v>
      </c>
      <c r="B240" s="276" t="s">
        <v>418</v>
      </c>
      <c r="C240" s="277">
        <v>295.95</v>
      </c>
      <c r="D240" s="278">
        <v>296.18333333333334</v>
      </c>
      <c r="E240" s="278">
        <v>293.76666666666665</v>
      </c>
      <c r="F240" s="278">
        <v>291.58333333333331</v>
      </c>
      <c r="G240" s="278">
        <v>289.16666666666663</v>
      </c>
      <c r="H240" s="278">
        <v>298.36666666666667</v>
      </c>
      <c r="I240" s="278">
        <v>300.7833333333333</v>
      </c>
      <c r="J240" s="278">
        <v>302.9666666666667</v>
      </c>
      <c r="K240" s="276">
        <v>298.60000000000002</v>
      </c>
      <c r="L240" s="276">
        <v>294</v>
      </c>
      <c r="M240" s="276">
        <v>8.319E-2</v>
      </c>
    </row>
    <row r="241" spans="1:13">
      <c r="A241" s="267">
        <v>233</v>
      </c>
      <c r="B241" s="276" t="s">
        <v>124</v>
      </c>
      <c r="C241" s="277">
        <v>828.3</v>
      </c>
      <c r="D241" s="278">
        <v>812.43333333333339</v>
      </c>
      <c r="E241" s="278">
        <v>790.86666666666679</v>
      </c>
      <c r="F241" s="278">
        <v>753.43333333333339</v>
      </c>
      <c r="G241" s="278">
        <v>731.86666666666679</v>
      </c>
      <c r="H241" s="278">
        <v>849.86666666666679</v>
      </c>
      <c r="I241" s="278">
        <v>871.43333333333339</v>
      </c>
      <c r="J241" s="278">
        <v>908.86666666666679</v>
      </c>
      <c r="K241" s="276">
        <v>834</v>
      </c>
      <c r="L241" s="276">
        <v>775</v>
      </c>
      <c r="M241" s="276">
        <v>254.91255000000001</v>
      </c>
    </row>
    <row r="242" spans="1:13">
      <c r="A242" s="267">
        <v>234</v>
      </c>
      <c r="B242" s="276" t="s">
        <v>419</v>
      </c>
      <c r="C242" s="277">
        <v>82.25</v>
      </c>
      <c r="D242" s="278">
        <v>82.016666666666666</v>
      </c>
      <c r="E242" s="278">
        <v>81.033333333333331</v>
      </c>
      <c r="F242" s="278">
        <v>79.816666666666663</v>
      </c>
      <c r="G242" s="278">
        <v>78.833333333333329</v>
      </c>
      <c r="H242" s="278">
        <v>83.233333333333334</v>
      </c>
      <c r="I242" s="278">
        <v>84.216666666666654</v>
      </c>
      <c r="J242" s="278">
        <v>85.433333333333337</v>
      </c>
      <c r="K242" s="276">
        <v>83</v>
      </c>
      <c r="L242" s="276">
        <v>80.8</v>
      </c>
      <c r="M242" s="276">
        <v>7.5483700000000002</v>
      </c>
    </row>
    <row r="243" spans="1:13">
      <c r="A243" s="267">
        <v>235</v>
      </c>
      <c r="B243" s="276" t="s">
        <v>125</v>
      </c>
      <c r="C243" s="277">
        <v>190.05</v>
      </c>
      <c r="D243" s="278">
        <v>188.48333333333335</v>
      </c>
      <c r="E243" s="278">
        <v>186.1166666666667</v>
      </c>
      <c r="F243" s="278">
        <v>182.18333333333337</v>
      </c>
      <c r="G243" s="278">
        <v>179.81666666666672</v>
      </c>
      <c r="H243" s="278">
        <v>192.41666666666669</v>
      </c>
      <c r="I243" s="278">
        <v>194.78333333333336</v>
      </c>
      <c r="J243" s="278">
        <v>198.71666666666667</v>
      </c>
      <c r="K243" s="276">
        <v>190.85</v>
      </c>
      <c r="L243" s="276">
        <v>184.55</v>
      </c>
      <c r="M243" s="276">
        <v>67.408209999999997</v>
      </c>
    </row>
    <row r="244" spans="1:13">
      <c r="A244" s="267">
        <v>236</v>
      </c>
      <c r="B244" s="276" t="s">
        <v>126</v>
      </c>
      <c r="C244" s="277">
        <v>1110.55</v>
      </c>
      <c r="D244" s="278">
        <v>1114.8999999999999</v>
      </c>
      <c r="E244" s="278">
        <v>1097.0999999999997</v>
      </c>
      <c r="F244" s="278">
        <v>1083.6499999999999</v>
      </c>
      <c r="G244" s="278">
        <v>1065.8499999999997</v>
      </c>
      <c r="H244" s="278">
        <v>1128.3499999999997</v>
      </c>
      <c r="I244" s="278">
        <v>1146.1499999999999</v>
      </c>
      <c r="J244" s="278">
        <v>1159.5999999999997</v>
      </c>
      <c r="K244" s="276">
        <v>1132.7</v>
      </c>
      <c r="L244" s="276">
        <v>1101.45</v>
      </c>
      <c r="M244" s="276">
        <v>98.394679999999994</v>
      </c>
    </row>
    <row r="245" spans="1:13">
      <c r="A245" s="267">
        <v>237</v>
      </c>
      <c r="B245" s="276" t="s">
        <v>1645</v>
      </c>
      <c r="C245" s="277">
        <v>594.35</v>
      </c>
      <c r="D245" s="278">
        <v>591.4666666666667</v>
      </c>
      <c r="E245" s="278">
        <v>587.88333333333344</v>
      </c>
      <c r="F245" s="278">
        <v>581.41666666666674</v>
      </c>
      <c r="G245" s="278">
        <v>577.83333333333348</v>
      </c>
      <c r="H245" s="278">
        <v>597.93333333333339</v>
      </c>
      <c r="I245" s="278">
        <v>601.51666666666665</v>
      </c>
      <c r="J245" s="278">
        <v>607.98333333333335</v>
      </c>
      <c r="K245" s="276">
        <v>595.04999999999995</v>
      </c>
      <c r="L245" s="276">
        <v>585</v>
      </c>
      <c r="M245" s="276">
        <v>8.9319999999999997E-2</v>
      </c>
    </row>
    <row r="246" spans="1:13">
      <c r="A246" s="267">
        <v>238</v>
      </c>
      <c r="B246" s="276" t="s">
        <v>420</v>
      </c>
      <c r="C246" s="277">
        <v>268.3</v>
      </c>
      <c r="D246" s="278">
        <v>268.43333333333334</v>
      </c>
      <c r="E246" s="278">
        <v>265.86666666666667</v>
      </c>
      <c r="F246" s="278">
        <v>263.43333333333334</v>
      </c>
      <c r="G246" s="278">
        <v>260.86666666666667</v>
      </c>
      <c r="H246" s="278">
        <v>270.86666666666667</v>
      </c>
      <c r="I246" s="278">
        <v>273.43333333333339</v>
      </c>
      <c r="J246" s="278">
        <v>275.86666666666667</v>
      </c>
      <c r="K246" s="276">
        <v>271</v>
      </c>
      <c r="L246" s="276">
        <v>266</v>
      </c>
      <c r="M246" s="276">
        <v>4.4995000000000003</v>
      </c>
    </row>
    <row r="247" spans="1:13">
      <c r="A247" s="267">
        <v>239</v>
      </c>
      <c r="B247" s="276" t="s">
        <v>421</v>
      </c>
      <c r="C247" s="277">
        <v>262.45</v>
      </c>
      <c r="D247" s="278">
        <v>262.31666666666666</v>
      </c>
      <c r="E247" s="278">
        <v>258.13333333333333</v>
      </c>
      <c r="F247" s="278">
        <v>253.81666666666666</v>
      </c>
      <c r="G247" s="278">
        <v>249.63333333333333</v>
      </c>
      <c r="H247" s="278">
        <v>266.63333333333333</v>
      </c>
      <c r="I247" s="278">
        <v>270.81666666666661</v>
      </c>
      <c r="J247" s="278">
        <v>275.13333333333333</v>
      </c>
      <c r="K247" s="276">
        <v>266.5</v>
      </c>
      <c r="L247" s="276">
        <v>258</v>
      </c>
      <c r="M247" s="276">
        <v>2.8756200000000001</v>
      </c>
    </row>
    <row r="248" spans="1:13">
      <c r="A248" s="267">
        <v>240</v>
      </c>
      <c r="B248" s="276" t="s">
        <v>417</v>
      </c>
      <c r="C248" s="277">
        <v>9.5</v>
      </c>
      <c r="D248" s="278">
        <v>9.5</v>
      </c>
      <c r="E248" s="278">
        <v>9.35</v>
      </c>
      <c r="F248" s="278">
        <v>9.1999999999999993</v>
      </c>
      <c r="G248" s="278">
        <v>9.0499999999999989</v>
      </c>
      <c r="H248" s="278">
        <v>9.65</v>
      </c>
      <c r="I248" s="278">
        <v>9.7999999999999989</v>
      </c>
      <c r="J248" s="278">
        <v>9.9500000000000011</v>
      </c>
      <c r="K248" s="276">
        <v>9.65</v>
      </c>
      <c r="L248" s="276">
        <v>9.35</v>
      </c>
      <c r="M248" s="276">
        <v>29.656220000000001</v>
      </c>
    </row>
    <row r="249" spans="1:13">
      <c r="A249" s="267">
        <v>241</v>
      </c>
      <c r="B249" s="276" t="s">
        <v>127</v>
      </c>
      <c r="C249" s="277">
        <v>85.25</v>
      </c>
      <c r="D249" s="278">
        <v>84.966666666666654</v>
      </c>
      <c r="E249" s="278">
        <v>84.483333333333306</v>
      </c>
      <c r="F249" s="278">
        <v>83.716666666666654</v>
      </c>
      <c r="G249" s="278">
        <v>83.233333333333306</v>
      </c>
      <c r="H249" s="278">
        <v>85.733333333333306</v>
      </c>
      <c r="I249" s="278">
        <v>86.216666666666654</v>
      </c>
      <c r="J249" s="278">
        <v>86.983333333333306</v>
      </c>
      <c r="K249" s="276">
        <v>85.45</v>
      </c>
      <c r="L249" s="276">
        <v>84.2</v>
      </c>
      <c r="M249" s="276">
        <v>128.69417999999999</v>
      </c>
    </row>
    <row r="250" spans="1:13">
      <c r="A250" s="267">
        <v>242</v>
      </c>
      <c r="B250" s="276" t="s">
        <v>262</v>
      </c>
      <c r="C250" s="277">
        <v>2078</v>
      </c>
      <c r="D250" s="278">
        <v>2101.2999999999997</v>
      </c>
      <c r="E250" s="278">
        <v>2048.6999999999994</v>
      </c>
      <c r="F250" s="278">
        <v>2019.3999999999996</v>
      </c>
      <c r="G250" s="278">
        <v>1966.7999999999993</v>
      </c>
      <c r="H250" s="278">
        <v>2130.5999999999995</v>
      </c>
      <c r="I250" s="278">
        <v>2183.1999999999998</v>
      </c>
      <c r="J250" s="278">
        <v>2212.4999999999995</v>
      </c>
      <c r="K250" s="276">
        <v>2153.9</v>
      </c>
      <c r="L250" s="276">
        <v>2072</v>
      </c>
      <c r="M250" s="276">
        <v>6.1503800000000002</v>
      </c>
    </row>
    <row r="251" spans="1:13">
      <c r="A251" s="267">
        <v>243</v>
      </c>
      <c r="B251" s="276" t="s">
        <v>408</v>
      </c>
      <c r="C251" s="277">
        <v>118.3</v>
      </c>
      <c r="D251" s="278">
        <v>117.18333333333334</v>
      </c>
      <c r="E251" s="278">
        <v>115.36666666666667</v>
      </c>
      <c r="F251" s="278">
        <v>112.43333333333334</v>
      </c>
      <c r="G251" s="278">
        <v>110.61666666666667</v>
      </c>
      <c r="H251" s="278">
        <v>120.11666666666667</v>
      </c>
      <c r="I251" s="278">
        <v>121.93333333333334</v>
      </c>
      <c r="J251" s="278">
        <v>124.86666666666667</v>
      </c>
      <c r="K251" s="276">
        <v>119</v>
      </c>
      <c r="L251" s="276">
        <v>114.25</v>
      </c>
      <c r="M251" s="276">
        <v>25.90616</v>
      </c>
    </row>
    <row r="252" spans="1:13">
      <c r="A252" s="267">
        <v>244</v>
      </c>
      <c r="B252" s="276" t="s">
        <v>409</v>
      </c>
      <c r="C252" s="277">
        <v>82.7</v>
      </c>
      <c r="D252" s="278">
        <v>82.566666666666663</v>
      </c>
      <c r="E252" s="278">
        <v>81.633333333333326</v>
      </c>
      <c r="F252" s="278">
        <v>80.566666666666663</v>
      </c>
      <c r="G252" s="278">
        <v>79.633333333333326</v>
      </c>
      <c r="H252" s="278">
        <v>83.633333333333326</v>
      </c>
      <c r="I252" s="278">
        <v>84.566666666666663</v>
      </c>
      <c r="J252" s="278">
        <v>85.633333333333326</v>
      </c>
      <c r="K252" s="276">
        <v>83.5</v>
      </c>
      <c r="L252" s="276">
        <v>81.5</v>
      </c>
      <c r="M252" s="276">
        <v>4.9049399999999999</v>
      </c>
    </row>
    <row r="253" spans="1:13">
      <c r="A253" s="267">
        <v>245</v>
      </c>
      <c r="B253" s="276" t="s">
        <v>2931</v>
      </c>
      <c r="C253" s="277">
        <v>1365.3</v>
      </c>
      <c r="D253" s="278">
        <v>1362.7833333333333</v>
      </c>
      <c r="E253" s="278">
        <v>1354.6166666666666</v>
      </c>
      <c r="F253" s="278">
        <v>1343.9333333333332</v>
      </c>
      <c r="G253" s="278">
        <v>1335.7666666666664</v>
      </c>
      <c r="H253" s="278">
        <v>1373.4666666666667</v>
      </c>
      <c r="I253" s="278">
        <v>1381.6333333333337</v>
      </c>
      <c r="J253" s="278">
        <v>1392.3166666666668</v>
      </c>
      <c r="K253" s="276">
        <v>1370.95</v>
      </c>
      <c r="L253" s="276">
        <v>1352.1</v>
      </c>
      <c r="M253" s="276">
        <v>3.1199499999999998</v>
      </c>
    </row>
    <row r="254" spans="1:13">
      <c r="A254" s="267">
        <v>246</v>
      </c>
      <c r="B254" s="276" t="s">
        <v>402</v>
      </c>
      <c r="C254" s="277">
        <v>458.35</v>
      </c>
      <c r="D254" s="278">
        <v>460.7833333333333</v>
      </c>
      <c r="E254" s="278">
        <v>451.56666666666661</v>
      </c>
      <c r="F254" s="278">
        <v>444.7833333333333</v>
      </c>
      <c r="G254" s="278">
        <v>435.56666666666661</v>
      </c>
      <c r="H254" s="278">
        <v>467.56666666666661</v>
      </c>
      <c r="I254" s="278">
        <v>476.7833333333333</v>
      </c>
      <c r="J254" s="278">
        <v>483.56666666666661</v>
      </c>
      <c r="K254" s="276">
        <v>470</v>
      </c>
      <c r="L254" s="276">
        <v>454</v>
      </c>
      <c r="M254" s="276">
        <v>4.4816799999999999</v>
      </c>
    </row>
    <row r="255" spans="1:13">
      <c r="A255" s="267">
        <v>247</v>
      </c>
      <c r="B255" s="276" t="s">
        <v>128</v>
      </c>
      <c r="C255" s="277">
        <v>184.05</v>
      </c>
      <c r="D255" s="278">
        <v>185.08333333333334</v>
      </c>
      <c r="E255" s="278">
        <v>181.7166666666667</v>
      </c>
      <c r="F255" s="278">
        <v>179.38333333333335</v>
      </c>
      <c r="G255" s="278">
        <v>176.01666666666671</v>
      </c>
      <c r="H255" s="278">
        <v>187.41666666666669</v>
      </c>
      <c r="I255" s="278">
        <v>190.7833333333333</v>
      </c>
      <c r="J255" s="278">
        <v>193.11666666666667</v>
      </c>
      <c r="K255" s="276">
        <v>188.45</v>
      </c>
      <c r="L255" s="276">
        <v>182.75</v>
      </c>
      <c r="M255" s="276">
        <v>265.95992000000001</v>
      </c>
    </row>
    <row r="256" spans="1:13">
      <c r="A256" s="267">
        <v>248</v>
      </c>
      <c r="B256" s="276" t="s">
        <v>413</v>
      </c>
      <c r="C256" s="277">
        <v>255.85</v>
      </c>
      <c r="D256" s="278">
        <v>257.55</v>
      </c>
      <c r="E256" s="278">
        <v>252.3</v>
      </c>
      <c r="F256" s="278">
        <v>248.75</v>
      </c>
      <c r="G256" s="278">
        <v>243.5</v>
      </c>
      <c r="H256" s="278">
        <v>261.10000000000002</v>
      </c>
      <c r="I256" s="278">
        <v>266.35000000000002</v>
      </c>
      <c r="J256" s="278">
        <v>269.90000000000003</v>
      </c>
      <c r="K256" s="276">
        <v>262.8</v>
      </c>
      <c r="L256" s="276">
        <v>254</v>
      </c>
      <c r="M256" s="276">
        <v>0.39185999999999999</v>
      </c>
    </row>
    <row r="257" spans="1:13">
      <c r="A257" s="267">
        <v>249</v>
      </c>
      <c r="B257" s="276" t="s">
        <v>411</v>
      </c>
      <c r="C257" s="277">
        <v>126.25</v>
      </c>
      <c r="D257" s="278">
        <v>124.98333333333333</v>
      </c>
      <c r="E257" s="278">
        <v>122.76666666666667</v>
      </c>
      <c r="F257" s="278">
        <v>119.28333333333333</v>
      </c>
      <c r="G257" s="278">
        <v>117.06666666666666</v>
      </c>
      <c r="H257" s="278">
        <v>128.46666666666667</v>
      </c>
      <c r="I257" s="278">
        <v>130.68333333333334</v>
      </c>
      <c r="J257" s="278">
        <v>134.16666666666669</v>
      </c>
      <c r="K257" s="276">
        <v>127.2</v>
      </c>
      <c r="L257" s="276">
        <v>121.5</v>
      </c>
      <c r="M257" s="276">
        <v>8.7627400000000009</v>
      </c>
    </row>
    <row r="258" spans="1:13">
      <c r="A258" s="267">
        <v>250</v>
      </c>
      <c r="B258" s="276" t="s">
        <v>431</v>
      </c>
      <c r="C258" s="277">
        <v>16</v>
      </c>
      <c r="D258" s="278">
        <v>15.883333333333335</v>
      </c>
      <c r="E258" s="278">
        <v>15.56666666666667</v>
      </c>
      <c r="F258" s="278">
        <v>15.133333333333335</v>
      </c>
      <c r="G258" s="278">
        <v>14.81666666666667</v>
      </c>
      <c r="H258" s="278">
        <v>16.31666666666667</v>
      </c>
      <c r="I258" s="278">
        <v>16.633333333333336</v>
      </c>
      <c r="J258" s="278">
        <v>17.06666666666667</v>
      </c>
      <c r="K258" s="276">
        <v>16.2</v>
      </c>
      <c r="L258" s="276">
        <v>15.45</v>
      </c>
      <c r="M258" s="276">
        <v>14.73916</v>
      </c>
    </row>
    <row r="259" spans="1:13">
      <c r="A259" s="267">
        <v>251</v>
      </c>
      <c r="B259" s="276" t="s">
        <v>428</v>
      </c>
      <c r="C259" s="277">
        <v>37.5</v>
      </c>
      <c r="D259" s="278">
        <v>37.216666666666669</v>
      </c>
      <c r="E259" s="278">
        <v>36.783333333333339</v>
      </c>
      <c r="F259" s="278">
        <v>36.06666666666667</v>
      </c>
      <c r="G259" s="278">
        <v>35.63333333333334</v>
      </c>
      <c r="H259" s="278">
        <v>37.933333333333337</v>
      </c>
      <c r="I259" s="278">
        <v>38.366666666666674</v>
      </c>
      <c r="J259" s="278">
        <v>39.083333333333336</v>
      </c>
      <c r="K259" s="276">
        <v>37.65</v>
      </c>
      <c r="L259" s="276">
        <v>36.5</v>
      </c>
      <c r="M259" s="276">
        <v>2.4699200000000001</v>
      </c>
    </row>
    <row r="260" spans="1:13">
      <c r="A260" s="267">
        <v>252</v>
      </c>
      <c r="B260" s="276" t="s">
        <v>429</v>
      </c>
      <c r="C260" s="277">
        <v>90.55</v>
      </c>
      <c r="D260" s="278">
        <v>89.966666666666654</v>
      </c>
      <c r="E260" s="278">
        <v>88.083333333333314</v>
      </c>
      <c r="F260" s="278">
        <v>85.61666666666666</v>
      </c>
      <c r="G260" s="278">
        <v>83.73333333333332</v>
      </c>
      <c r="H260" s="278">
        <v>92.433333333333309</v>
      </c>
      <c r="I260" s="278">
        <v>94.316666666666663</v>
      </c>
      <c r="J260" s="278">
        <v>96.783333333333303</v>
      </c>
      <c r="K260" s="276">
        <v>91.85</v>
      </c>
      <c r="L260" s="276">
        <v>87.5</v>
      </c>
      <c r="M260" s="276">
        <v>9.8487200000000001</v>
      </c>
    </row>
    <row r="261" spans="1:13">
      <c r="A261" s="267">
        <v>253</v>
      </c>
      <c r="B261" s="276" t="s">
        <v>432</v>
      </c>
      <c r="C261" s="277">
        <v>53.8</v>
      </c>
      <c r="D261" s="278">
        <v>52.483333333333327</v>
      </c>
      <c r="E261" s="278">
        <v>50.966666666666654</v>
      </c>
      <c r="F261" s="278">
        <v>48.133333333333326</v>
      </c>
      <c r="G261" s="278">
        <v>46.616666666666653</v>
      </c>
      <c r="H261" s="278">
        <v>55.316666666666656</v>
      </c>
      <c r="I261" s="278">
        <v>56.833333333333321</v>
      </c>
      <c r="J261" s="278">
        <v>59.666666666666657</v>
      </c>
      <c r="K261" s="276">
        <v>54</v>
      </c>
      <c r="L261" s="276">
        <v>49.65</v>
      </c>
      <c r="M261" s="276">
        <v>39.046230000000001</v>
      </c>
    </row>
    <row r="262" spans="1:13">
      <c r="A262" s="267">
        <v>254</v>
      </c>
      <c r="B262" s="276" t="s">
        <v>422</v>
      </c>
      <c r="C262" s="277">
        <v>942.7</v>
      </c>
      <c r="D262" s="278">
        <v>949.4666666666667</v>
      </c>
      <c r="E262" s="278">
        <v>933.13333333333344</v>
      </c>
      <c r="F262" s="278">
        <v>923.56666666666672</v>
      </c>
      <c r="G262" s="278">
        <v>907.23333333333346</v>
      </c>
      <c r="H262" s="278">
        <v>959.03333333333342</v>
      </c>
      <c r="I262" s="278">
        <v>975.36666666666667</v>
      </c>
      <c r="J262" s="278">
        <v>984.93333333333339</v>
      </c>
      <c r="K262" s="276">
        <v>965.8</v>
      </c>
      <c r="L262" s="276">
        <v>939.9</v>
      </c>
      <c r="M262" s="276">
        <v>1.3087899999999999</v>
      </c>
    </row>
    <row r="263" spans="1:13">
      <c r="A263" s="267">
        <v>255</v>
      </c>
      <c r="B263" s="276" t="s">
        <v>436</v>
      </c>
      <c r="C263" s="277">
        <v>2156.9</v>
      </c>
      <c r="D263" s="278">
        <v>2176.2833333333333</v>
      </c>
      <c r="E263" s="278">
        <v>2134.5666666666666</v>
      </c>
      <c r="F263" s="278">
        <v>2112.2333333333331</v>
      </c>
      <c r="G263" s="278">
        <v>2070.5166666666664</v>
      </c>
      <c r="H263" s="278">
        <v>2198.6166666666668</v>
      </c>
      <c r="I263" s="278">
        <v>2240.333333333333</v>
      </c>
      <c r="J263" s="278">
        <v>2262.666666666667</v>
      </c>
      <c r="K263" s="276">
        <v>2218</v>
      </c>
      <c r="L263" s="276">
        <v>2153.9499999999998</v>
      </c>
      <c r="M263" s="276">
        <v>0.10944</v>
      </c>
    </row>
    <row r="264" spans="1:13">
      <c r="A264" s="267">
        <v>256</v>
      </c>
      <c r="B264" s="276" t="s">
        <v>433</v>
      </c>
      <c r="C264" s="277">
        <v>66.75</v>
      </c>
      <c r="D264" s="278">
        <v>66.783333333333331</v>
      </c>
      <c r="E264" s="278">
        <v>65.716666666666669</v>
      </c>
      <c r="F264" s="278">
        <v>64.683333333333337</v>
      </c>
      <c r="G264" s="278">
        <v>63.616666666666674</v>
      </c>
      <c r="H264" s="278">
        <v>67.816666666666663</v>
      </c>
      <c r="I264" s="278">
        <v>68.883333333333326</v>
      </c>
      <c r="J264" s="278">
        <v>69.916666666666657</v>
      </c>
      <c r="K264" s="276">
        <v>67.849999999999994</v>
      </c>
      <c r="L264" s="276">
        <v>65.75</v>
      </c>
      <c r="M264" s="276">
        <v>19.118320000000001</v>
      </c>
    </row>
    <row r="265" spans="1:13">
      <c r="A265" s="267">
        <v>257</v>
      </c>
      <c r="B265" s="276" t="s">
        <v>129</v>
      </c>
      <c r="C265" s="277">
        <v>228.05</v>
      </c>
      <c r="D265" s="278">
        <v>227.08333333333334</v>
      </c>
      <c r="E265" s="278">
        <v>224.51666666666668</v>
      </c>
      <c r="F265" s="278">
        <v>220.98333333333335</v>
      </c>
      <c r="G265" s="278">
        <v>218.41666666666669</v>
      </c>
      <c r="H265" s="278">
        <v>230.61666666666667</v>
      </c>
      <c r="I265" s="278">
        <v>233.18333333333334</v>
      </c>
      <c r="J265" s="278">
        <v>236.71666666666667</v>
      </c>
      <c r="K265" s="276">
        <v>229.65</v>
      </c>
      <c r="L265" s="276">
        <v>223.55</v>
      </c>
      <c r="M265" s="276">
        <v>40.81823</v>
      </c>
    </row>
    <row r="266" spans="1:13">
      <c r="A266" s="267">
        <v>258</v>
      </c>
      <c r="B266" s="276" t="s">
        <v>423</v>
      </c>
      <c r="C266" s="277">
        <v>1900.95</v>
      </c>
      <c r="D266" s="278">
        <v>1909.6499999999999</v>
      </c>
      <c r="E266" s="278">
        <v>1881.2999999999997</v>
      </c>
      <c r="F266" s="278">
        <v>1861.6499999999999</v>
      </c>
      <c r="G266" s="278">
        <v>1833.2999999999997</v>
      </c>
      <c r="H266" s="278">
        <v>1929.2999999999997</v>
      </c>
      <c r="I266" s="278">
        <v>1957.6499999999996</v>
      </c>
      <c r="J266" s="278">
        <v>1977.2999999999997</v>
      </c>
      <c r="K266" s="276">
        <v>1938</v>
      </c>
      <c r="L266" s="276">
        <v>1890</v>
      </c>
      <c r="M266" s="276">
        <v>0.50409999999999999</v>
      </c>
    </row>
    <row r="267" spans="1:13">
      <c r="A267" s="267">
        <v>259</v>
      </c>
      <c r="B267" s="276" t="s">
        <v>424</v>
      </c>
      <c r="C267" s="277">
        <v>354.15</v>
      </c>
      <c r="D267" s="278">
        <v>353.23333333333335</v>
      </c>
      <c r="E267" s="278">
        <v>348.4666666666667</v>
      </c>
      <c r="F267" s="278">
        <v>342.78333333333336</v>
      </c>
      <c r="G267" s="278">
        <v>338.01666666666671</v>
      </c>
      <c r="H267" s="278">
        <v>358.91666666666669</v>
      </c>
      <c r="I267" s="278">
        <v>363.68333333333334</v>
      </c>
      <c r="J267" s="278">
        <v>369.36666666666667</v>
      </c>
      <c r="K267" s="276">
        <v>358</v>
      </c>
      <c r="L267" s="276">
        <v>347.55</v>
      </c>
      <c r="M267" s="276">
        <v>6.2736200000000002</v>
      </c>
    </row>
    <row r="268" spans="1:13">
      <c r="A268" s="267">
        <v>260</v>
      </c>
      <c r="B268" s="276" t="s">
        <v>425</v>
      </c>
      <c r="C268" s="277">
        <v>92.2</v>
      </c>
      <c r="D268" s="278">
        <v>92.34999999999998</v>
      </c>
      <c r="E268" s="278">
        <v>90.44999999999996</v>
      </c>
      <c r="F268" s="278">
        <v>88.699999999999974</v>
      </c>
      <c r="G268" s="278">
        <v>86.799999999999955</v>
      </c>
      <c r="H268" s="278">
        <v>94.099999999999966</v>
      </c>
      <c r="I268" s="278">
        <v>95.999999999999972</v>
      </c>
      <c r="J268" s="278">
        <v>97.749999999999972</v>
      </c>
      <c r="K268" s="276">
        <v>94.25</v>
      </c>
      <c r="L268" s="276">
        <v>90.6</v>
      </c>
      <c r="M268" s="276">
        <v>8.07667</v>
      </c>
    </row>
    <row r="269" spans="1:13">
      <c r="A269" s="267">
        <v>261</v>
      </c>
      <c r="B269" s="276" t="s">
        <v>426</v>
      </c>
      <c r="C269" s="277">
        <v>80.900000000000006</v>
      </c>
      <c r="D269" s="278">
        <v>80.466666666666669</v>
      </c>
      <c r="E269" s="278">
        <v>78.933333333333337</v>
      </c>
      <c r="F269" s="278">
        <v>76.966666666666669</v>
      </c>
      <c r="G269" s="278">
        <v>75.433333333333337</v>
      </c>
      <c r="H269" s="278">
        <v>82.433333333333337</v>
      </c>
      <c r="I269" s="278">
        <v>83.966666666666669</v>
      </c>
      <c r="J269" s="278">
        <v>85.933333333333337</v>
      </c>
      <c r="K269" s="276">
        <v>82</v>
      </c>
      <c r="L269" s="276">
        <v>78.5</v>
      </c>
      <c r="M269" s="276">
        <v>17.059200000000001</v>
      </c>
    </row>
    <row r="270" spans="1:13">
      <c r="A270" s="267">
        <v>262</v>
      </c>
      <c r="B270" s="276" t="s">
        <v>427</v>
      </c>
      <c r="C270" s="277">
        <v>80.5</v>
      </c>
      <c r="D270" s="278">
        <v>80.3</v>
      </c>
      <c r="E270" s="278">
        <v>78.849999999999994</v>
      </c>
      <c r="F270" s="278">
        <v>77.2</v>
      </c>
      <c r="G270" s="278">
        <v>75.75</v>
      </c>
      <c r="H270" s="278">
        <v>81.949999999999989</v>
      </c>
      <c r="I270" s="278">
        <v>83.4</v>
      </c>
      <c r="J270" s="278">
        <v>85.049999999999983</v>
      </c>
      <c r="K270" s="276">
        <v>81.75</v>
      </c>
      <c r="L270" s="276">
        <v>78.650000000000006</v>
      </c>
      <c r="M270" s="276">
        <v>77.538039999999995</v>
      </c>
    </row>
    <row r="271" spans="1:13">
      <c r="A271" s="267">
        <v>263</v>
      </c>
      <c r="B271" s="276" t="s">
        <v>435</v>
      </c>
      <c r="C271" s="277">
        <v>62.3</v>
      </c>
      <c r="D271" s="278">
        <v>62.79999999999999</v>
      </c>
      <c r="E271" s="278">
        <v>61.499999999999986</v>
      </c>
      <c r="F271" s="278">
        <v>60.699999999999996</v>
      </c>
      <c r="G271" s="278">
        <v>59.399999999999991</v>
      </c>
      <c r="H271" s="278">
        <v>63.59999999999998</v>
      </c>
      <c r="I271" s="278">
        <v>64.899999999999977</v>
      </c>
      <c r="J271" s="278">
        <v>65.699999999999974</v>
      </c>
      <c r="K271" s="276">
        <v>64.099999999999994</v>
      </c>
      <c r="L271" s="276">
        <v>62</v>
      </c>
      <c r="M271" s="276">
        <v>8.7937100000000008</v>
      </c>
    </row>
    <row r="272" spans="1:13">
      <c r="A272" s="267">
        <v>264</v>
      </c>
      <c r="B272" s="276" t="s">
        <v>434</v>
      </c>
      <c r="C272" s="277">
        <v>122.7</v>
      </c>
      <c r="D272" s="278">
        <v>122.51666666666667</v>
      </c>
      <c r="E272" s="278">
        <v>120.18333333333334</v>
      </c>
      <c r="F272" s="278">
        <v>117.66666666666667</v>
      </c>
      <c r="G272" s="278">
        <v>115.33333333333334</v>
      </c>
      <c r="H272" s="278">
        <v>125.03333333333333</v>
      </c>
      <c r="I272" s="278">
        <v>127.36666666666667</v>
      </c>
      <c r="J272" s="278">
        <v>129.88333333333333</v>
      </c>
      <c r="K272" s="276">
        <v>124.85</v>
      </c>
      <c r="L272" s="276">
        <v>120</v>
      </c>
      <c r="M272" s="276">
        <v>11.11145</v>
      </c>
    </row>
    <row r="273" spans="1:13">
      <c r="A273" s="267">
        <v>265</v>
      </c>
      <c r="B273" s="276" t="s">
        <v>263</v>
      </c>
      <c r="C273" s="277">
        <v>61</v>
      </c>
      <c r="D273" s="278">
        <v>61.033333333333331</v>
      </c>
      <c r="E273" s="278">
        <v>59.966666666666661</v>
      </c>
      <c r="F273" s="278">
        <v>58.93333333333333</v>
      </c>
      <c r="G273" s="278">
        <v>57.86666666666666</v>
      </c>
      <c r="H273" s="278">
        <v>62.066666666666663</v>
      </c>
      <c r="I273" s="278">
        <v>63.133333333333326</v>
      </c>
      <c r="J273" s="278">
        <v>64.166666666666657</v>
      </c>
      <c r="K273" s="276">
        <v>62.1</v>
      </c>
      <c r="L273" s="276">
        <v>60</v>
      </c>
      <c r="M273" s="276">
        <v>16.830850000000002</v>
      </c>
    </row>
    <row r="274" spans="1:13">
      <c r="A274" s="267">
        <v>266</v>
      </c>
      <c r="B274" s="276" t="s">
        <v>130</v>
      </c>
      <c r="C274" s="277">
        <v>342.6</v>
      </c>
      <c r="D274" s="278">
        <v>342.31666666666666</v>
      </c>
      <c r="E274" s="278">
        <v>338.63333333333333</v>
      </c>
      <c r="F274" s="278">
        <v>334.66666666666669</v>
      </c>
      <c r="G274" s="278">
        <v>330.98333333333335</v>
      </c>
      <c r="H274" s="278">
        <v>346.2833333333333</v>
      </c>
      <c r="I274" s="278">
        <v>349.96666666666658</v>
      </c>
      <c r="J274" s="278">
        <v>353.93333333333328</v>
      </c>
      <c r="K274" s="276">
        <v>346</v>
      </c>
      <c r="L274" s="276">
        <v>338.35</v>
      </c>
      <c r="M274" s="276">
        <v>48.44406</v>
      </c>
    </row>
    <row r="275" spans="1:13">
      <c r="A275" s="267">
        <v>267</v>
      </c>
      <c r="B275" s="276" t="s">
        <v>264</v>
      </c>
      <c r="C275" s="277">
        <v>696.7</v>
      </c>
      <c r="D275" s="278">
        <v>695.81666666666661</v>
      </c>
      <c r="E275" s="278">
        <v>691.88333333333321</v>
      </c>
      <c r="F275" s="278">
        <v>687.06666666666661</v>
      </c>
      <c r="G275" s="278">
        <v>683.13333333333321</v>
      </c>
      <c r="H275" s="278">
        <v>700.63333333333321</v>
      </c>
      <c r="I275" s="278">
        <v>704.56666666666661</v>
      </c>
      <c r="J275" s="278">
        <v>709.38333333333321</v>
      </c>
      <c r="K275" s="276">
        <v>699.75</v>
      </c>
      <c r="L275" s="276">
        <v>691</v>
      </c>
      <c r="M275" s="276">
        <v>1.54864</v>
      </c>
    </row>
    <row r="276" spans="1:13">
      <c r="A276" s="267">
        <v>268</v>
      </c>
      <c r="B276" s="276" t="s">
        <v>131</v>
      </c>
      <c r="C276" s="277">
        <v>2590.9499999999998</v>
      </c>
      <c r="D276" s="278">
        <v>2561.6</v>
      </c>
      <c r="E276" s="278">
        <v>2525</v>
      </c>
      <c r="F276" s="278">
        <v>2459.0500000000002</v>
      </c>
      <c r="G276" s="278">
        <v>2422.4500000000003</v>
      </c>
      <c r="H276" s="278">
        <v>2627.5499999999997</v>
      </c>
      <c r="I276" s="278">
        <v>2664.1499999999992</v>
      </c>
      <c r="J276" s="278">
        <v>2730.0999999999995</v>
      </c>
      <c r="K276" s="276">
        <v>2598.1999999999998</v>
      </c>
      <c r="L276" s="276">
        <v>2495.65</v>
      </c>
      <c r="M276" s="276">
        <v>11.356310000000001</v>
      </c>
    </row>
    <row r="277" spans="1:13">
      <c r="A277" s="267">
        <v>269</v>
      </c>
      <c r="B277" s="276" t="s">
        <v>132</v>
      </c>
      <c r="C277" s="277">
        <v>618.5</v>
      </c>
      <c r="D277" s="278">
        <v>620.66666666666663</v>
      </c>
      <c r="E277" s="278">
        <v>610.83333333333326</v>
      </c>
      <c r="F277" s="278">
        <v>603.16666666666663</v>
      </c>
      <c r="G277" s="278">
        <v>593.33333333333326</v>
      </c>
      <c r="H277" s="278">
        <v>628.33333333333326</v>
      </c>
      <c r="I277" s="278">
        <v>638.16666666666652</v>
      </c>
      <c r="J277" s="278">
        <v>645.83333333333326</v>
      </c>
      <c r="K277" s="276">
        <v>630.5</v>
      </c>
      <c r="L277" s="276">
        <v>613</v>
      </c>
      <c r="M277" s="276">
        <v>11.865679999999999</v>
      </c>
    </row>
    <row r="278" spans="1:13">
      <c r="A278" s="267">
        <v>270</v>
      </c>
      <c r="B278" s="276" t="s">
        <v>437</v>
      </c>
      <c r="C278" s="277">
        <v>134.85</v>
      </c>
      <c r="D278" s="278">
        <v>134.79999999999998</v>
      </c>
      <c r="E278" s="278">
        <v>134.14999999999998</v>
      </c>
      <c r="F278" s="278">
        <v>133.44999999999999</v>
      </c>
      <c r="G278" s="278">
        <v>132.79999999999998</v>
      </c>
      <c r="H278" s="278">
        <v>135.49999999999997</v>
      </c>
      <c r="I278" s="278">
        <v>136.15</v>
      </c>
      <c r="J278" s="278">
        <v>136.84999999999997</v>
      </c>
      <c r="K278" s="276">
        <v>135.44999999999999</v>
      </c>
      <c r="L278" s="276">
        <v>134.1</v>
      </c>
      <c r="M278" s="276">
        <v>3.3355000000000001</v>
      </c>
    </row>
    <row r="279" spans="1:13">
      <c r="A279" s="267">
        <v>271</v>
      </c>
      <c r="B279" s="276" t="s">
        <v>443</v>
      </c>
      <c r="C279" s="277">
        <v>612.95000000000005</v>
      </c>
      <c r="D279" s="278">
        <v>614.0333333333333</v>
      </c>
      <c r="E279" s="278">
        <v>608.31666666666661</v>
      </c>
      <c r="F279" s="278">
        <v>603.68333333333328</v>
      </c>
      <c r="G279" s="278">
        <v>597.96666666666658</v>
      </c>
      <c r="H279" s="278">
        <v>618.66666666666663</v>
      </c>
      <c r="I279" s="278">
        <v>624.38333333333333</v>
      </c>
      <c r="J279" s="278">
        <v>629.01666666666665</v>
      </c>
      <c r="K279" s="276">
        <v>619.75</v>
      </c>
      <c r="L279" s="276">
        <v>609.4</v>
      </c>
      <c r="M279" s="276">
        <v>1.5215000000000001</v>
      </c>
    </row>
    <row r="280" spans="1:13">
      <c r="A280" s="267">
        <v>272</v>
      </c>
      <c r="B280" s="276" t="s">
        <v>444</v>
      </c>
      <c r="C280" s="277">
        <v>301.10000000000002</v>
      </c>
      <c r="D280" s="278">
        <v>302.01666666666665</v>
      </c>
      <c r="E280" s="278">
        <v>291.58333333333331</v>
      </c>
      <c r="F280" s="278">
        <v>282.06666666666666</v>
      </c>
      <c r="G280" s="278">
        <v>271.63333333333333</v>
      </c>
      <c r="H280" s="278">
        <v>311.5333333333333</v>
      </c>
      <c r="I280" s="278">
        <v>321.9666666666667</v>
      </c>
      <c r="J280" s="278">
        <v>331.48333333333329</v>
      </c>
      <c r="K280" s="276">
        <v>312.45</v>
      </c>
      <c r="L280" s="276">
        <v>292.5</v>
      </c>
      <c r="M280" s="276">
        <v>6.7690400000000004</v>
      </c>
    </row>
    <row r="281" spans="1:13">
      <c r="A281" s="267">
        <v>273</v>
      </c>
      <c r="B281" s="276" t="s">
        <v>445</v>
      </c>
      <c r="C281" s="277">
        <v>549.15</v>
      </c>
      <c r="D281" s="278">
        <v>542.05000000000007</v>
      </c>
      <c r="E281" s="278">
        <v>534.10000000000014</v>
      </c>
      <c r="F281" s="278">
        <v>519.05000000000007</v>
      </c>
      <c r="G281" s="278">
        <v>511.10000000000014</v>
      </c>
      <c r="H281" s="278">
        <v>557.10000000000014</v>
      </c>
      <c r="I281" s="278">
        <v>565.05000000000018</v>
      </c>
      <c r="J281" s="278">
        <v>580.10000000000014</v>
      </c>
      <c r="K281" s="276">
        <v>550</v>
      </c>
      <c r="L281" s="276">
        <v>527</v>
      </c>
      <c r="M281" s="276">
        <v>4.3117000000000001</v>
      </c>
    </row>
    <row r="282" spans="1:13">
      <c r="A282" s="267">
        <v>274</v>
      </c>
      <c r="B282" s="276" t="s">
        <v>447</v>
      </c>
      <c r="C282" s="277">
        <v>36.65</v>
      </c>
      <c r="D282" s="278">
        <v>36.283333333333339</v>
      </c>
      <c r="E282" s="278">
        <v>35.566666666666677</v>
      </c>
      <c r="F282" s="278">
        <v>34.483333333333341</v>
      </c>
      <c r="G282" s="278">
        <v>33.76666666666668</v>
      </c>
      <c r="H282" s="278">
        <v>37.366666666666674</v>
      </c>
      <c r="I282" s="278">
        <v>38.083333333333329</v>
      </c>
      <c r="J282" s="278">
        <v>39.166666666666671</v>
      </c>
      <c r="K282" s="276">
        <v>37</v>
      </c>
      <c r="L282" s="276">
        <v>35.200000000000003</v>
      </c>
      <c r="M282" s="276">
        <v>17.02402</v>
      </c>
    </row>
    <row r="283" spans="1:13">
      <c r="A283" s="267">
        <v>275</v>
      </c>
      <c r="B283" s="276" t="s">
        <v>449</v>
      </c>
      <c r="C283" s="277">
        <v>340.8</v>
      </c>
      <c r="D283" s="278">
        <v>340.83333333333331</v>
      </c>
      <c r="E283" s="278">
        <v>336.66666666666663</v>
      </c>
      <c r="F283" s="278">
        <v>332.5333333333333</v>
      </c>
      <c r="G283" s="278">
        <v>328.36666666666662</v>
      </c>
      <c r="H283" s="278">
        <v>344.96666666666664</v>
      </c>
      <c r="I283" s="278">
        <v>349.13333333333327</v>
      </c>
      <c r="J283" s="278">
        <v>353.26666666666665</v>
      </c>
      <c r="K283" s="276">
        <v>345</v>
      </c>
      <c r="L283" s="276">
        <v>336.7</v>
      </c>
      <c r="M283" s="276">
        <v>6.0971299999999999</v>
      </c>
    </row>
    <row r="284" spans="1:13">
      <c r="A284" s="267">
        <v>276</v>
      </c>
      <c r="B284" s="276" t="s">
        <v>439</v>
      </c>
      <c r="C284" s="277">
        <v>365.1</v>
      </c>
      <c r="D284" s="278">
        <v>361.7166666666667</v>
      </c>
      <c r="E284" s="278">
        <v>355.83333333333337</v>
      </c>
      <c r="F284" s="278">
        <v>346.56666666666666</v>
      </c>
      <c r="G284" s="278">
        <v>340.68333333333334</v>
      </c>
      <c r="H284" s="278">
        <v>370.98333333333341</v>
      </c>
      <c r="I284" s="278">
        <v>376.86666666666673</v>
      </c>
      <c r="J284" s="278">
        <v>386.13333333333344</v>
      </c>
      <c r="K284" s="276">
        <v>367.6</v>
      </c>
      <c r="L284" s="276">
        <v>352.45</v>
      </c>
      <c r="M284" s="276">
        <v>3.6953200000000002</v>
      </c>
    </row>
    <row r="285" spans="1:13">
      <c r="A285" s="267">
        <v>277</v>
      </c>
      <c r="B285" s="276" t="s">
        <v>440</v>
      </c>
      <c r="C285" s="277">
        <v>280.64999999999998</v>
      </c>
      <c r="D285" s="278">
        <v>275.98333333333335</v>
      </c>
      <c r="E285" s="278">
        <v>265.66666666666669</v>
      </c>
      <c r="F285" s="278">
        <v>250.68333333333334</v>
      </c>
      <c r="G285" s="278">
        <v>240.36666666666667</v>
      </c>
      <c r="H285" s="278">
        <v>290.9666666666667</v>
      </c>
      <c r="I285" s="278">
        <v>301.2833333333333</v>
      </c>
      <c r="J285" s="278">
        <v>316.26666666666671</v>
      </c>
      <c r="K285" s="276">
        <v>286.3</v>
      </c>
      <c r="L285" s="276">
        <v>261</v>
      </c>
      <c r="M285" s="276">
        <v>4.7332000000000001</v>
      </c>
    </row>
    <row r="286" spans="1:13">
      <c r="A286" s="267">
        <v>278</v>
      </c>
      <c r="B286" s="276" t="s">
        <v>451</v>
      </c>
      <c r="C286" s="277">
        <v>179.85</v>
      </c>
      <c r="D286" s="278">
        <v>181.6</v>
      </c>
      <c r="E286" s="278">
        <v>175.25</v>
      </c>
      <c r="F286" s="278">
        <v>170.65</v>
      </c>
      <c r="G286" s="278">
        <v>164.3</v>
      </c>
      <c r="H286" s="278">
        <v>186.2</v>
      </c>
      <c r="I286" s="278">
        <v>192.54999999999995</v>
      </c>
      <c r="J286" s="278">
        <v>197.14999999999998</v>
      </c>
      <c r="K286" s="276">
        <v>187.95</v>
      </c>
      <c r="L286" s="276">
        <v>177</v>
      </c>
      <c r="M286" s="276">
        <v>1.74759</v>
      </c>
    </row>
    <row r="287" spans="1:13">
      <c r="A287" s="267">
        <v>279</v>
      </c>
      <c r="B287" s="276" t="s">
        <v>133</v>
      </c>
      <c r="C287" s="277">
        <v>1830.6</v>
      </c>
      <c r="D287" s="278">
        <v>1821.5166666666664</v>
      </c>
      <c r="E287" s="278">
        <v>1793.2333333333329</v>
      </c>
      <c r="F287" s="278">
        <v>1755.8666666666666</v>
      </c>
      <c r="G287" s="278">
        <v>1727.583333333333</v>
      </c>
      <c r="H287" s="278">
        <v>1858.8833333333328</v>
      </c>
      <c r="I287" s="278">
        <v>1887.1666666666665</v>
      </c>
      <c r="J287" s="278">
        <v>1924.5333333333326</v>
      </c>
      <c r="K287" s="276">
        <v>1849.8</v>
      </c>
      <c r="L287" s="276">
        <v>1784.15</v>
      </c>
      <c r="M287" s="276">
        <v>61.752479999999998</v>
      </c>
    </row>
    <row r="288" spans="1:13">
      <c r="A288" s="267">
        <v>280</v>
      </c>
      <c r="B288" s="276" t="s">
        <v>441</v>
      </c>
      <c r="C288" s="277">
        <v>104</v>
      </c>
      <c r="D288" s="278">
        <v>105.08333333333333</v>
      </c>
      <c r="E288" s="278">
        <v>102.16666666666666</v>
      </c>
      <c r="F288" s="278">
        <v>100.33333333333333</v>
      </c>
      <c r="G288" s="278">
        <v>97.416666666666657</v>
      </c>
      <c r="H288" s="278">
        <v>106.91666666666666</v>
      </c>
      <c r="I288" s="278">
        <v>109.83333333333331</v>
      </c>
      <c r="J288" s="278">
        <v>111.66666666666666</v>
      </c>
      <c r="K288" s="276">
        <v>108</v>
      </c>
      <c r="L288" s="276">
        <v>103.25</v>
      </c>
      <c r="M288" s="276">
        <v>3.33405</v>
      </c>
    </row>
    <row r="289" spans="1:13">
      <c r="A289" s="267">
        <v>281</v>
      </c>
      <c r="B289" s="276" t="s">
        <v>438</v>
      </c>
      <c r="C289" s="277">
        <v>794.8</v>
      </c>
      <c r="D289" s="278">
        <v>797.66666666666663</v>
      </c>
      <c r="E289" s="278">
        <v>785.33333333333326</v>
      </c>
      <c r="F289" s="278">
        <v>775.86666666666667</v>
      </c>
      <c r="G289" s="278">
        <v>763.5333333333333</v>
      </c>
      <c r="H289" s="278">
        <v>807.13333333333321</v>
      </c>
      <c r="I289" s="278">
        <v>819.46666666666647</v>
      </c>
      <c r="J289" s="278">
        <v>828.93333333333317</v>
      </c>
      <c r="K289" s="276">
        <v>810</v>
      </c>
      <c r="L289" s="276">
        <v>788.2</v>
      </c>
      <c r="M289" s="276">
        <v>0.51863999999999999</v>
      </c>
    </row>
    <row r="290" spans="1:13">
      <c r="A290" s="267">
        <v>282</v>
      </c>
      <c r="B290" s="276" t="s">
        <v>442</v>
      </c>
      <c r="C290" s="277">
        <v>249.85</v>
      </c>
      <c r="D290" s="278">
        <v>251.26666666666665</v>
      </c>
      <c r="E290" s="278">
        <v>247.58333333333331</v>
      </c>
      <c r="F290" s="278">
        <v>245.31666666666666</v>
      </c>
      <c r="G290" s="278">
        <v>241.63333333333333</v>
      </c>
      <c r="H290" s="278">
        <v>253.5333333333333</v>
      </c>
      <c r="I290" s="278">
        <v>257.21666666666664</v>
      </c>
      <c r="J290" s="278">
        <v>259.48333333333329</v>
      </c>
      <c r="K290" s="276">
        <v>254.95</v>
      </c>
      <c r="L290" s="276">
        <v>249</v>
      </c>
      <c r="M290" s="276">
        <v>5.1045499999999997</v>
      </c>
    </row>
    <row r="291" spans="1:13">
      <c r="A291" s="267">
        <v>283</v>
      </c>
      <c r="B291" s="276" t="s">
        <v>1830</v>
      </c>
      <c r="C291" s="277">
        <v>530.25</v>
      </c>
      <c r="D291" s="278">
        <v>529.48333333333323</v>
      </c>
      <c r="E291" s="278">
        <v>524.16666666666652</v>
      </c>
      <c r="F291" s="278">
        <v>518.08333333333326</v>
      </c>
      <c r="G291" s="278">
        <v>512.76666666666654</v>
      </c>
      <c r="H291" s="278">
        <v>535.56666666666649</v>
      </c>
      <c r="I291" s="278">
        <v>540.88333333333333</v>
      </c>
      <c r="J291" s="278">
        <v>546.96666666666647</v>
      </c>
      <c r="K291" s="276">
        <v>534.79999999999995</v>
      </c>
      <c r="L291" s="276">
        <v>523.4</v>
      </c>
      <c r="M291" s="276">
        <v>0.34867999999999999</v>
      </c>
    </row>
    <row r="292" spans="1:13">
      <c r="A292" s="267">
        <v>284</v>
      </c>
      <c r="B292" s="276" t="s">
        <v>448</v>
      </c>
      <c r="C292" s="277">
        <v>510.8</v>
      </c>
      <c r="D292" s="278">
        <v>510.7833333333333</v>
      </c>
      <c r="E292" s="278">
        <v>502.56666666666661</v>
      </c>
      <c r="F292" s="278">
        <v>494.33333333333331</v>
      </c>
      <c r="G292" s="278">
        <v>486.11666666666662</v>
      </c>
      <c r="H292" s="278">
        <v>519.01666666666665</v>
      </c>
      <c r="I292" s="278">
        <v>527.23333333333335</v>
      </c>
      <c r="J292" s="278">
        <v>535.46666666666658</v>
      </c>
      <c r="K292" s="276">
        <v>519</v>
      </c>
      <c r="L292" s="276">
        <v>502.55</v>
      </c>
      <c r="M292" s="276">
        <v>1.9503299999999999</v>
      </c>
    </row>
    <row r="293" spans="1:13">
      <c r="A293" s="267">
        <v>285</v>
      </c>
      <c r="B293" s="276" t="s">
        <v>446</v>
      </c>
      <c r="C293" s="277">
        <v>45.3</v>
      </c>
      <c r="D293" s="278">
        <v>45.050000000000004</v>
      </c>
      <c r="E293" s="278">
        <v>44.150000000000006</v>
      </c>
      <c r="F293" s="278">
        <v>43</v>
      </c>
      <c r="G293" s="278">
        <v>42.1</v>
      </c>
      <c r="H293" s="278">
        <v>46.20000000000001</v>
      </c>
      <c r="I293" s="278">
        <v>47.1</v>
      </c>
      <c r="J293" s="278">
        <v>48.250000000000014</v>
      </c>
      <c r="K293" s="276">
        <v>45.95</v>
      </c>
      <c r="L293" s="276">
        <v>43.9</v>
      </c>
      <c r="M293" s="276">
        <v>29.162700000000001</v>
      </c>
    </row>
    <row r="294" spans="1:13">
      <c r="A294" s="267">
        <v>286</v>
      </c>
      <c r="B294" s="276" t="s">
        <v>134</v>
      </c>
      <c r="C294" s="277">
        <v>74.150000000000006</v>
      </c>
      <c r="D294" s="278">
        <v>72.88333333333334</v>
      </c>
      <c r="E294" s="278">
        <v>71.366666666666674</v>
      </c>
      <c r="F294" s="278">
        <v>68.583333333333329</v>
      </c>
      <c r="G294" s="278">
        <v>67.066666666666663</v>
      </c>
      <c r="H294" s="278">
        <v>75.666666666666686</v>
      </c>
      <c r="I294" s="278">
        <v>77.183333333333366</v>
      </c>
      <c r="J294" s="278">
        <v>79.966666666666697</v>
      </c>
      <c r="K294" s="276">
        <v>74.400000000000006</v>
      </c>
      <c r="L294" s="276">
        <v>70.099999999999994</v>
      </c>
      <c r="M294" s="276">
        <v>295.64702999999997</v>
      </c>
    </row>
    <row r="295" spans="1:13">
      <c r="A295" s="267">
        <v>287</v>
      </c>
      <c r="B295" s="276" t="s">
        <v>358</v>
      </c>
      <c r="C295" s="277">
        <v>2153.0500000000002</v>
      </c>
      <c r="D295" s="278">
        <v>2157.75</v>
      </c>
      <c r="E295" s="278">
        <v>2140.8000000000002</v>
      </c>
      <c r="F295" s="278">
        <v>2128.5500000000002</v>
      </c>
      <c r="G295" s="278">
        <v>2111.6000000000004</v>
      </c>
      <c r="H295" s="278">
        <v>2170</v>
      </c>
      <c r="I295" s="278">
        <v>2186.9499999999998</v>
      </c>
      <c r="J295" s="278">
        <v>2199.1999999999998</v>
      </c>
      <c r="K295" s="276">
        <v>2174.6999999999998</v>
      </c>
      <c r="L295" s="276">
        <v>2145.5</v>
      </c>
      <c r="M295" s="276">
        <v>1.0643</v>
      </c>
    </row>
    <row r="296" spans="1:13">
      <c r="A296" s="267">
        <v>288</v>
      </c>
      <c r="B296" s="276" t="s">
        <v>1841</v>
      </c>
      <c r="C296" s="277">
        <v>219.45</v>
      </c>
      <c r="D296" s="278">
        <v>217.98333333333335</v>
      </c>
      <c r="E296" s="278">
        <v>214.56666666666669</v>
      </c>
      <c r="F296" s="278">
        <v>209.68333333333334</v>
      </c>
      <c r="G296" s="278">
        <v>206.26666666666668</v>
      </c>
      <c r="H296" s="278">
        <v>222.8666666666667</v>
      </c>
      <c r="I296" s="278">
        <v>226.28333333333333</v>
      </c>
      <c r="J296" s="278">
        <v>231.16666666666671</v>
      </c>
      <c r="K296" s="276">
        <v>221.4</v>
      </c>
      <c r="L296" s="276">
        <v>213.1</v>
      </c>
      <c r="M296" s="276">
        <v>1.7734000000000001</v>
      </c>
    </row>
    <row r="297" spans="1:13">
      <c r="A297" s="267">
        <v>289</v>
      </c>
      <c r="B297" s="276" t="s">
        <v>454</v>
      </c>
      <c r="C297" s="277">
        <v>271.3</v>
      </c>
      <c r="D297" s="278">
        <v>274.26666666666665</v>
      </c>
      <c r="E297" s="278">
        <v>267.5333333333333</v>
      </c>
      <c r="F297" s="278">
        <v>263.76666666666665</v>
      </c>
      <c r="G297" s="278">
        <v>257.0333333333333</v>
      </c>
      <c r="H297" s="278">
        <v>278.0333333333333</v>
      </c>
      <c r="I297" s="278">
        <v>284.76666666666665</v>
      </c>
      <c r="J297" s="278">
        <v>288.5333333333333</v>
      </c>
      <c r="K297" s="276">
        <v>281</v>
      </c>
      <c r="L297" s="276">
        <v>270.5</v>
      </c>
      <c r="M297" s="276">
        <v>38.010820000000002</v>
      </c>
    </row>
    <row r="298" spans="1:13">
      <c r="A298" s="267">
        <v>290</v>
      </c>
      <c r="B298" s="276" t="s">
        <v>452</v>
      </c>
      <c r="C298" s="277">
        <v>4192.2</v>
      </c>
      <c r="D298" s="278">
        <v>4186.5666666666666</v>
      </c>
      <c r="E298" s="278">
        <v>4126.1333333333332</v>
      </c>
      <c r="F298" s="278">
        <v>4060.0666666666666</v>
      </c>
      <c r="G298" s="278">
        <v>3999.6333333333332</v>
      </c>
      <c r="H298" s="278">
        <v>4252.6333333333332</v>
      </c>
      <c r="I298" s="278">
        <v>4313.0666666666657</v>
      </c>
      <c r="J298" s="278">
        <v>4379.1333333333332</v>
      </c>
      <c r="K298" s="276">
        <v>4247</v>
      </c>
      <c r="L298" s="276">
        <v>4120.5</v>
      </c>
      <c r="M298" s="276">
        <v>4.5159999999999999E-2</v>
      </c>
    </row>
    <row r="299" spans="1:13">
      <c r="A299" s="267">
        <v>291</v>
      </c>
      <c r="B299" s="276" t="s">
        <v>455</v>
      </c>
      <c r="C299" s="277">
        <v>32.200000000000003</v>
      </c>
      <c r="D299" s="278">
        <v>31.783333333333335</v>
      </c>
      <c r="E299" s="278">
        <v>31.216666666666669</v>
      </c>
      <c r="F299" s="278">
        <v>30.233333333333334</v>
      </c>
      <c r="G299" s="278">
        <v>29.666666666666668</v>
      </c>
      <c r="H299" s="278">
        <v>32.766666666666666</v>
      </c>
      <c r="I299" s="278">
        <v>33.333333333333343</v>
      </c>
      <c r="J299" s="278">
        <v>34.31666666666667</v>
      </c>
      <c r="K299" s="276">
        <v>32.35</v>
      </c>
      <c r="L299" s="276">
        <v>30.8</v>
      </c>
      <c r="M299" s="276">
        <v>22.488309999999998</v>
      </c>
    </row>
    <row r="300" spans="1:13">
      <c r="A300" s="267">
        <v>292</v>
      </c>
      <c r="B300" s="276" t="s">
        <v>135</v>
      </c>
      <c r="C300" s="277">
        <v>331.55</v>
      </c>
      <c r="D300" s="278">
        <v>326.03333333333336</v>
      </c>
      <c r="E300" s="278">
        <v>318.76666666666671</v>
      </c>
      <c r="F300" s="278">
        <v>305.98333333333335</v>
      </c>
      <c r="G300" s="278">
        <v>298.7166666666667</v>
      </c>
      <c r="H300" s="278">
        <v>338.81666666666672</v>
      </c>
      <c r="I300" s="278">
        <v>346.08333333333337</v>
      </c>
      <c r="J300" s="278">
        <v>358.86666666666673</v>
      </c>
      <c r="K300" s="276">
        <v>333.3</v>
      </c>
      <c r="L300" s="276">
        <v>313.25</v>
      </c>
      <c r="M300" s="276">
        <v>83.319569999999999</v>
      </c>
    </row>
    <row r="301" spans="1:13">
      <c r="A301" s="267">
        <v>293</v>
      </c>
      <c r="B301" s="276" t="s">
        <v>456</v>
      </c>
      <c r="C301" s="277">
        <v>904.9</v>
      </c>
      <c r="D301" s="278">
        <v>909.30000000000007</v>
      </c>
      <c r="E301" s="278">
        <v>876.60000000000014</v>
      </c>
      <c r="F301" s="278">
        <v>848.30000000000007</v>
      </c>
      <c r="G301" s="278">
        <v>815.60000000000014</v>
      </c>
      <c r="H301" s="278">
        <v>937.60000000000014</v>
      </c>
      <c r="I301" s="278">
        <v>970.30000000000018</v>
      </c>
      <c r="J301" s="278">
        <v>998.60000000000014</v>
      </c>
      <c r="K301" s="276">
        <v>942</v>
      </c>
      <c r="L301" s="276">
        <v>881</v>
      </c>
      <c r="M301" s="276">
        <v>1.8240400000000001</v>
      </c>
    </row>
    <row r="302" spans="1:13">
      <c r="A302" s="267">
        <v>294</v>
      </c>
      <c r="B302" s="276" t="s">
        <v>136</v>
      </c>
      <c r="C302" s="277">
        <v>1148.1500000000001</v>
      </c>
      <c r="D302" s="278">
        <v>1127.1833333333334</v>
      </c>
      <c r="E302" s="278">
        <v>1100.1166666666668</v>
      </c>
      <c r="F302" s="278">
        <v>1052.0833333333335</v>
      </c>
      <c r="G302" s="278">
        <v>1025.0166666666669</v>
      </c>
      <c r="H302" s="278">
        <v>1175.2166666666667</v>
      </c>
      <c r="I302" s="278">
        <v>1202.2833333333333</v>
      </c>
      <c r="J302" s="278">
        <v>1250.3166666666666</v>
      </c>
      <c r="K302" s="276">
        <v>1154.25</v>
      </c>
      <c r="L302" s="276">
        <v>1079.1500000000001</v>
      </c>
      <c r="M302" s="276">
        <v>134.36421000000001</v>
      </c>
    </row>
    <row r="303" spans="1:13">
      <c r="A303" s="267">
        <v>295</v>
      </c>
      <c r="B303" s="276" t="s">
        <v>266</v>
      </c>
      <c r="C303" s="277">
        <v>3017.55</v>
      </c>
      <c r="D303" s="278">
        <v>3038.2000000000003</v>
      </c>
      <c r="E303" s="278">
        <v>2969.4000000000005</v>
      </c>
      <c r="F303" s="278">
        <v>2921.2500000000005</v>
      </c>
      <c r="G303" s="278">
        <v>2852.4500000000007</v>
      </c>
      <c r="H303" s="278">
        <v>3086.3500000000004</v>
      </c>
      <c r="I303" s="278">
        <v>3155.1500000000005</v>
      </c>
      <c r="J303" s="278">
        <v>3203.3</v>
      </c>
      <c r="K303" s="276">
        <v>3107</v>
      </c>
      <c r="L303" s="276">
        <v>2990.05</v>
      </c>
      <c r="M303" s="276">
        <v>4.9855799999999997</v>
      </c>
    </row>
    <row r="304" spans="1:13">
      <c r="A304" s="267">
        <v>296</v>
      </c>
      <c r="B304" s="276" t="s">
        <v>265</v>
      </c>
      <c r="C304" s="277">
        <v>1690.75</v>
      </c>
      <c r="D304" s="278">
        <v>1699.8166666666668</v>
      </c>
      <c r="E304" s="278">
        <v>1673.5833333333337</v>
      </c>
      <c r="F304" s="278">
        <v>1656.416666666667</v>
      </c>
      <c r="G304" s="278">
        <v>1630.1833333333338</v>
      </c>
      <c r="H304" s="278">
        <v>1716.9833333333336</v>
      </c>
      <c r="I304" s="278">
        <v>1743.2166666666667</v>
      </c>
      <c r="J304" s="278">
        <v>1760.3833333333334</v>
      </c>
      <c r="K304" s="276">
        <v>1726.05</v>
      </c>
      <c r="L304" s="276">
        <v>1682.65</v>
      </c>
      <c r="M304" s="276">
        <v>0.66017000000000003</v>
      </c>
    </row>
    <row r="305" spans="1:13">
      <c r="A305" s="267">
        <v>297</v>
      </c>
      <c r="B305" s="276" t="s">
        <v>137</v>
      </c>
      <c r="C305" s="277">
        <v>884.3</v>
      </c>
      <c r="D305" s="278">
        <v>880.93333333333339</v>
      </c>
      <c r="E305" s="278">
        <v>875.36666666666679</v>
      </c>
      <c r="F305" s="278">
        <v>866.43333333333339</v>
      </c>
      <c r="G305" s="278">
        <v>860.86666666666679</v>
      </c>
      <c r="H305" s="278">
        <v>889.86666666666679</v>
      </c>
      <c r="I305" s="278">
        <v>895.43333333333339</v>
      </c>
      <c r="J305" s="278">
        <v>904.36666666666679</v>
      </c>
      <c r="K305" s="276">
        <v>886.5</v>
      </c>
      <c r="L305" s="276">
        <v>872</v>
      </c>
      <c r="M305" s="276">
        <v>30.510339999999999</v>
      </c>
    </row>
    <row r="306" spans="1:13">
      <c r="A306" s="267">
        <v>298</v>
      </c>
      <c r="B306" s="276" t="s">
        <v>457</v>
      </c>
      <c r="C306" s="277">
        <v>1512.05</v>
      </c>
      <c r="D306" s="278">
        <v>1510.6833333333334</v>
      </c>
      <c r="E306" s="278">
        <v>1493.3666666666668</v>
      </c>
      <c r="F306" s="278">
        <v>1474.6833333333334</v>
      </c>
      <c r="G306" s="278">
        <v>1457.3666666666668</v>
      </c>
      <c r="H306" s="278">
        <v>1529.3666666666668</v>
      </c>
      <c r="I306" s="278">
        <v>1546.6833333333334</v>
      </c>
      <c r="J306" s="278">
        <v>1565.3666666666668</v>
      </c>
      <c r="K306" s="276">
        <v>1528</v>
      </c>
      <c r="L306" s="276">
        <v>1492</v>
      </c>
      <c r="M306" s="276">
        <v>0.44255</v>
      </c>
    </row>
    <row r="307" spans="1:13">
      <c r="A307" s="267">
        <v>299</v>
      </c>
      <c r="B307" s="276" t="s">
        <v>138</v>
      </c>
      <c r="C307" s="277">
        <v>705.75</v>
      </c>
      <c r="D307" s="278">
        <v>684.23333333333323</v>
      </c>
      <c r="E307" s="278">
        <v>658.51666666666642</v>
      </c>
      <c r="F307" s="278">
        <v>611.28333333333319</v>
      </c>
      <c r="G307" s="278">
        <v>585.56666666666638</v>
      </c>
      <c r="H307" s="278">
        <v>731.46666666666647</v>
      </c>
      <c r="I307" s="278">
        <v>757.18333333333339</v>
      </c>
      <c r="J307" s="278">
        <v>804.41666666666652</v>
      </c>
      <c r="K307" s="276">
        <v>709.95</v>
      </c>
      <c r="L307" s="276">
        <v>637</v>
      </c>
      <c r="M307" s="276">
        <v>329.86475999999999</v>
      </c>
    </row>
    <row r="308" spans="1:13">
      <c r="A308" s="267">
        <v>300</v>
      </c>
      <c r="B308" s="276" t="s">
        <v>139</v>
      </c>
      <c r="C308" s="277">
        <v>156.55000000000001</v>
      </c>
      <c r="D308" s="278">
        <v>153.06666666666669</v>
      </c>
      <c r="E308" s="278">
        <v>147.63333333333338</v>
      </c>
      <c r="F308" s="278">
        <v>138.7166666666667</v>
      </c>
      <c r="G308" s="278">
        <v>133.28333333333339</v>
      </c>
      <c r="H308" s="278">
        <v>161.98333333333338</v>
      </c>
      <c r="I308" s="278">
        <v>167.41666666666671</v>
      </c>
      <c r="J308" s="278">
        <v>176.33333333333337</v>
      </c>
      <c r="K308" s="276">
        <v>158.5</v>
      </c>
      <c r="L308" s="276">
        <v>144.15</v>
      </c>
      <c r="M308" s="276">
        <v>236.93401</v>
      </c>
    </row>
    <row r="309" spans="1:13">
      <c r="A309" s="267">
        <v>301</v>
      </c>
      <c r="B309" s="276" t="s">
        <v>319</v>
      </c>
      <c r="C309" s="277">
        <v>11.4</v>
      </c>
      <c r="D309" s="278">
        <v>11.383333333333333</v>
      </c>
      <c r="E309" s="278">
        <v>11.166666666666666</v>
      </c>
      <c r="F309" s="278">
        <v>10.933333333333334</v>
      </c>
      <c r="G309" s="278">
        <v>10.716666666666667</v>
      </c>
      <c r="H309" s="278">
        <v>11.616666666666665</v>
      </c>
      <c r="I309" s="278">
        <v>11.833333333333334</v>
      </c>
      <c r="J309" s="278">
        <v>12.066666666666665</v>
      </c>
      <c r="K309" s="276">
        <v>11.6</v>
      </c>
      <c r="L309" s="276">
        <v>11.15</v>
      </c>
      <c r="M309" s="276">
        <v>22.518750000000001</v>
      </c>
    </row>
    <row r="310" spans="1:13">
      <c r="A310" s="267">
        <v>302</v>
      </c>
      <c r="B310" s="276" t="s">
        <v>464</v>
      </c>
      <c r="C310" s="277">
        <v>156.69999999999999</v>
      </c>
      <c r="D310" s="278">
        <v>156.5</v>
      </c>
      <c r="E310" s="278">
        <v>153.19999999999999</v>
      </c>
      <c r="F310" s="278">
        <v>149.69999999999999</v>
      </c>
      <c r="G310" s="278">
        <v>146.39999999999998</v>
      </c>
      <c r="H310" s="278">
        <v>160</v>
      </c>
      <c r="I310" s="278">
        <v>163.30000000000001</v>
      </c>
      <c r="J310" s="278">
        <v>166.8</v>
      </c>
      <c r="K310" s="276">
        <v>159.80000000000001</v>
      </c>
      <c r="L310" s="276">
        <v>153</v>
      </c>
      <c r="M310" s="276">
        <v>3.81867</v>
      </c>
    </row>
    <row r="311" spans="1:13">
      <c r="A311" s="267">
        <v>303</v>
      </c>
      <c r="B311" s="276" t="s">
        <v>466</v>
      </c>
      <c r="C311" s="277">
        <v>396.75</v>
      </c>
      <c r="D311" s="278">
        <v>397.64999999999992</v>
      </c>
      <c r="E311" s="278">
        <v>392.74999999999983</v>
      </c>
      <c r="F311" s="278">
        <v>388.74999999999989</v>
      </c>
      <c r="G311" s="278">
        <v>383.8499999999998</v>
      </c>
      <c r="H311" s="278">
        <v>401.64999999999986</v>
      </c>
      <c r="I311" s="278">
        <v>406.54999999999995</v>
      </c>
      <c r="J311" s="278">
        <v>410.5499999999999</v>
      </c>
      <c r="K311" s="276">
        <v>402.55</v>
      </c>
      <c r="L311" s="276">
        <v>393.65</v>
      </c>
      <c r="M311" s="276">
        <v>1.4314499999999999</v>
      </c>
    </row>
    <row r="312" spans="1:13">
      <c r="A312" s="267">
        <v>304</v>
      </c>
      <c r="B312" s="276" t="s">
        <v>462</v>
      </c>
      <c r="C312" s="277">
        <v>3824.3</v>
      </c>
      <c r="D312" s="278">
        <v>3831.7666666666664</v>
      </c>
      <c r="E312" s="278">
        <v>3753.5333333333328</v>
      </c>
      <c r="F312" s="278">
        <v>3682.7666666666664</v>
      </c>
      <c r="G312" s="278">
        <v>3604.5333333333328</v>
      </c>
      <c r="H312" s="278">
        <v>3902.5333333333328</v>
      </c>
      <c r="I312" s="278">
        <v>3980.7666666666664</v>
      </c>
      <c r="J312" s="278">
        <v>4051.5333333333328</v>
      </c>
      <c r="K312" s="276">
        <v>3910</v>
      </c>
      <c r="L312" s="276">
        <v>3761</v>
      </c>
      <c r="M312" s="276">
        <v>0.23078000000000001</v>
      </c>
    </row>
    <row r="313" spans="1:13">
      <c r="A313" s="267">
        <v>305</v>
      </c>
      <c r="B313" s="276" t="s">
        <v>463</v>
      </c>
      <c r="C313" s="277">
        <v>251.25</v>
      </c>
      <c r="D313" s="278">
        <v>248.08333333333334</v>
      </c>
      <c r="E313" s="278">
        <v>243.16666666666669</v>
      </c>
      <c r="F313" s="278">
        <v>235.08333333333334</v>
      </c>
      <c r="G313" s="278">
        <v>230.16666666666669</v>
      </c>
      <c r="H313" s="278">
        <v>256.16666666666669</v>
      </c>
      <c r="I313" s="278">
        <v>261.08333333333337</v>
      </c>
      <c r="J313" s="278">
        <v>269.16666666666669</v>
      </c>
      <c r="K313" s="276">
        <v>253</v>
      </c>
      <c r="L313" s="276">
        <v>240</v>
      </c>
      <c r="M313" s="276">
        <v>3.5781999999999998</v>
      </c>
    </row>
    <row r="314" spans="1:13">
      <c r="A314" s="267">
        <v>306</v>
      </c>
      <c r="B314" s="276" t="s">
        <v>140</v>
      </c>
      <c r="C314" s="277">
        <v>165.1</v>
      </c>
      <c r="D314" s="278">
        <v>164.70000000000002</v>
      </c>
      <c r="E314" s="278">
        <v>163.80000000000004</v>
      </c>
      <c r="F314" s="278">
        <v>162.50000000000003</v>
      </c>
      <c r="G314" s="278">
        <v>161.60000000000005</v>
      </c>
      <c r="H314" s="278">
        <v>166.00000000000003</v>
      </c>
      <c r="I314" s="278">
        <v>166.9</v>
      </c>
      <c r="J314" s="278">
        <v>168.20000000000002</v>
      </c>
      <c r="K314" s="276">
        <v>165.6</v>
      </c>
      <c r="L314" s="276">
        <v>163.4</v>
      </c>
      <c r="M314" s="276">
        <v>46.10295</v>
      </c>
    </row>
    <row r="315" spans="1:13">
      <c r="A315" s="267">
        <v>307</v>
      </c>
      <c r="B315" s="276" t="s">
        <v>141</v>
      </c>
      <c r="C315" s="277">
        <v>377.25</v>
      </c>
      <c r="D315" s="278">
        <v>375.59999999999997</v>
      </c>
      <c r="E315" s="278">
        <v>371.94999999999993</v>
      </c>
      <c r="F315" s="278">
        <v>366.65</v>
      </c>
      <c r="G315" s="278">
        <v>362.99999999999994</v>
      </c>
      <c r="H315" s="278">
        <v>380.89999999999992</v>
      </c>
      <c r="I315" s="278">
        <v>384.5499999999999</v>
      </c>
      <c r="J315" s="278">
        <v>389.84999999999991</v>
      </c>
      <c r="K315" s="276">
        <v>379.25</v>
      </c>
      <c r="L315" s="276">
        <v>370.3</v>
      </c>
      <c r="M315" s="276">
        <v>28.075340000000001</v>
      </c>
    </row>
    <row r="316" spans="1:13">
      <c r="A316" s="267">
        <v>308</v>
      </c>
      <c r="B316" s="276" t="s">
        <v>142</v>
      </c>
      <c r="C316" s="277">
        <v>7054.3</v>
      </c>
      <c r="D316" s="278">
        <v>7024.0999999999995</v>
      </c>
      <c r="E316" s="278">
        <v>6978.1999999999989</v>
      </c>
      <c r="F316" s="278">
        <v>6902.0999999999995</v>
      </c>
      <c r="G316" s="278">
        <v>6856.1999999999989</v>
      </c>
      <c r="H316" s="278">
        <v>7100.1999999999989</v>
      </c>
      <c r="I316" s="278">
        <v>7146.0999999999985</v>
      </c>
      <c r="J316" s="278">
        <v>7222.1999999999989</v>
      </c>
      <c r="K316" s="276">
        <v>7070</v>
      </c>
      <c r="L316" s="276">
        <v>6948</v>
      </c>
      <c r="M316" s="276">
        <v>14.003</v>
      </c>
    </row>
    <row r="317" spans="1:13">
      <c r="A317" s="267">
        <v>309</v>
      </c>
      <c r="B317" s="276" t="s">
        <v>458</v>
      </c>
      <c r="C317" s="277">
        <v>1041.6500000000001</v>
      </c>
      <c r="D317" s="278">
        <v>1055.95</v>
      </c>
      <c r="E317" s="278">
        <v>1001.0500000000002</v>
      </c>
      <c r="F317" s="278">
        <v>960.45000000000016</v>
      </c>
      <c r="G317" s="278">
        <v>905.5500000000003</v>
      </c>
      <c r="H317" s="278">
        <v>1096.5500000000002</v>
      </c>
      <c r="I317" s="278">
        <v>1151.4500000000003</v>
      </c>
      <c r="J317" s="278">
        <v>1192.05</v>
      </c>
      <c r="K317" s="276">
        <v>1110.8499999999999</v>
      </c>
      <c r="L317" s="276">
        <v>1015.35</v>
      </c>
      <c r="M317" s="276">
        <v>0.77122999999999997</v>
      </c>
    </row>
    <row r="318" spans="1:13">
      <c r="A318" s="267">
        <v>310</v>
      </c>
      <c r="B318" s="276" t="s">
        <v>143</v>
      </c>
      <c r="C318" s="277">
        <v>563.75</v>
      </c>
      <c r="D318" s="278">
        <v>560.88333333333333</v>
      </c>
      <c r="E318" s="278">
        <v>556.86666666666667</v>
      </c>
      <c r="F318" s="278">
        <v>549.98333333333335</v>
      </c>
      <c r="G318" s="278">
        <v>545.9666666666667</v>
      </c>
      <c r="H318" s="278">
        <v>567.76666666666665</v>
      </c>
      <c r="I318" s="278">
        <v>571.7833333333333</v>
      </c>
      <c r="J318" s="278">
        <v>578.66666666666663</v>
      </c>
      <c r="K318" s="276">
        <v>564.9</v>
      </c>
      <c r="L318" s="276">
        <v>554</v>
      </c>
      <c r="M318" s="276">
        <v>12.481529999999999</v>
      </c>
    </row>
    <row r="319" spans="1:13">
      <c r="A319" s="267">
        <v>311</v>
      </c>
      <c r="B319" s="276" t="s">
        <v>472</v>
      </c>
      <c r="C319" s="277">
        <v>1639.3</v>
      </c>
      <c r="D319" s="278">
        <v>1649.2333333333336</v>
      </c>
      <c r="E319" s="278">
        <v>1625.7166666666672</v>
      </c>
      <c r="F319" s="278">
        <v>1612.1333333333337</v>
      </c>
      <c r="G319" s="278">
        <v>1588.6166666666672</v>
      </c>
      <c r="H319" s="278">
        <v>1662.8166666666671</v>
      </c>
      <c r="I319" s="278">
        <v>1686.3333333333335</v>
      </c>
      <c r="J319" s="278">
        <v>1699.916666666667</v>
      </c>
      <c r="K319" s="276">
        <v>1672.75</v>
      </c>
      <c r="L319" s="276">
        <v>1635.65</v>
      </c>
      <c r="M319" s="276">
        <v>1.7773000000000001</v>
      </c>
    </row>
    <row r="320" spans="1:13">
      <c r="A320" s="267">
        <v>312</v>
      </c>
      <c r="B320" s="276" t="s">
        <v>468</v>
      </c>
      <c r="C320" s="277">
        <v>2043.95</v>
      </c>
      <c r="D320" s="278">
        <v>2027.6833333333334</v>
      </c>
      <c r="E320" s="278">
        <v>1986.2666666666669</v>
      </c>
      <c r="F320" s="278">
        <v>1928.5833333333335</v>
      </c>
      <c r="G320" s="278">
        <v>1887.166666666667</v>
      </c>
      <c r="H320" s="278">
        <v>2085.3666666666668</v>
      </c>
      <c r="I320" s="278">
        <v>2126.7833333333328</v>
      </c>
      <c r="J320" s="278">
        <v>2184.4666666666667</v>
      </c>
      <c r="K320" s="276">
        <v>2069.1</v>
      </c>
      <c r="L320" s="276">
        <v>1970</v>
      </c>
      <c r="M320" s="276">
        <v>0.83043</v>
      </c>
    </row>
    <row r="321" spans="1:13">
      <c r="A321" s="267">
        <v>313</v>
      </c>
      <c r="B321" s="276" t="s">
        <v>144</v>
      </c>
      <c r="C321" s="277">
        <v>619.29999999999995</v>
      </c>
      <c r="D321" s="278">
        <v>620.86666666666667</v>
      </c>
      <c r="E321" s="278">
        <v>610.58333333333337</v>
      </c>
      <c r="F321" s="278">
        <v>601.86666666666667</v>
      </c>
      <c r="G321" s="278">
        <v>591.58333333333337</v>
      </c>
      <c r="H321" s="278">
        <v>629.58333333333337</v>
      </c>
      <c r="I321" s="278">
        <v>639.86666666666667</v>
      </c>
      <c r="J321" s="278">
        <v>648.58333333333337</v>
      </c>
      <c r="K321" s="276">
        <v>631.15</v>
      </c>
      <c r="L321" s="276">
        <v>612.15</v>
      </c>
      <c r="M321" s="276">
        <v>34.896850000000001</v>
      </c>
    </row>
    <row r="322" spans="1:13">
      <c r="A322" s="267">
        <v>314</v>
      </c>
      <c r="B322" s="276" t="s">
        <v>145</v>
      </c>
      <c r="C322" s="277">
        <v>905.1</v>
      </c>
      <c r="D322" s="278">
        <v>898.44999999999993</v>
      </c>
      <c r="E322" s="278">
        <v>888.89999999999986</v>
      </c>
      <c r="F322" s="278">
        <v>872.69999999999993</v>
      </c>
      <c r="G322" s="278">
        <v>863.14999999999986</v>
      </c>
      <c r="H322" s="278">
        <v>914.64999999999986</v>
      </c>
      <c r="I322" s="278">
        <v>924.19999999999982</v>
      </c>
      <c r="J322" s="278">
        <v>940.39999999999986</v>
      </c>
      <c r="K322" s="276">
        <v>908</v>
      </c>
      <c r="L322" s="276">
        <v>882.25</v>
      </c>
      <c r="M322" s="276">
        <v>29.887440000000002</v>
      </c>
    </row>
    <row r="323" spans="1:13">
      <c r="A323" s="267">
        <v>315</v>
      </c>
      <c r="B323" s="276" t="s">
        <v>465</v>
      </c>
      <c r="C323" s="277">
        <v>185.4</v>
      </c>
      <c r="D323" s="278">
        <v>185.46666666666667</v>
      </c>
      <c r="E323" s="278">
        <v>183.93333333333334</v>
      </c>
      <c r="F323" s="278">
        <v>182.46666666666667</v>
      </c>
      <c r="G323" s="278">
        <v>180.93333333333334</v>
      </c>
      <c r="H323" s="278">
        <v>186.93333333333334</v>
      </c>
      <c r="I323" s="278">
        <v>188.4666666666667</v>
      </c>
      <c r="J323" s="278">
        <v>189.93333333333334</v>
      </c>
      <c r="K323" s="276">
        <v>187</v>
      </c>
      <c r="L323" s="276">
        <v>184</v>
      </c>
      <c r="M323" s="276">
        <v>1.3175399999999999</v>
      </c>
    </row>
    <row r="324" spans="1:13">
      <c r="A324" s="267">
        <v>316</v>
      </c>
      <c r="B324" s="276" t="s">
        <v>1975</v>
      </c>
      <c r="C324" s="277">
        <v>193.35</v>
      </c>
      <c r="D324" s="278">
        <v>193.38333333333333</v>
      </c>
      <c r="E324" s="278">
        <v>191.06666666666666</v>
      </c>
      <c r="F324" s="278">
        <v>188.78333333333333</v>
      </c>
      <c r="G324" s="278">
        <v>186.46666666666667</v>
      </c>
      <c r="H324" s="278">
        <v>195.66666666666666</v>
      </c>
      <c r="I324" s="278">
        <v>197.98333333333332</v>
      </c>
      <c r="J324" s="278">
        <v>200.26666666666665</v>
      </c>
      <c r="K324" s="276">
        <v>195.7</v>
      </c>
      <c r="L324" s="276">
        <v>191.1</v>
      </c>
      <c r="M324" s="276">
        <v>4.2445700000000004</v>
      </c>
    </row>
    <row r="325" spans="1:13">
      <c r="A325" s="267">
        <v>317</v>
      </c>
      <c r="B325" s="276" t="s">
        <v>469</v>
      </c>
      <c r="C325" s="277">
        <v>69.8</v>
      </c>
      <c r="D325" s="278">
        <v>70.61666666666666</v>
      </c>
      <c r="E325" s="278">
        <v>68.883333333333326</v>
      </c>
      <c r="F325" s="278">
        <v>67.966666666666669</v>
      </c>
      <c r="G325" s="278">
        <v>66.233333333333334</v>
      </c>
      <c r="H325" s="278">
        <v>71.533333333333317</v>
      </c>
      <c r="I325" s="278">
        <v>73.266666666666637</v>
      </c>
      <c r="J325" s="278">
        <v>74.183333333333309</v>
      </c>
      <c r="K325" s="276">
        <v>72.349999999999994</v>
      </c>
      <c r="L325" s="276">
        <v>69.7</v>
      </c>
      <c r="M325" s="276">
        <v>17.466090000000001</v>
      </c>
    </row>
    <row r="326" spans="1:13">
      <c r="A326" s="267">
        <v>318</v>
      </c>
      <c r="B326" s="276" t="s">
        <v>470</v>
      </c>
      <c r="C326" s="277">
        <v>368.6</v>
      </c>
      <c r="D326" s="278">
        <v>370</v>
      </c>
      <c r="E326" s="278">
        <v>362</v>
      </c>
      <c r="F326" s="278">
        <v>355.4</v>
      </c>
      <c r="G326" s="278">
        <v>347.4</v>
      </c>
      <c r="H326" s="278">
        <v>376.6</v>
      </c>
      <c r="I326" s="278">
        <v>384.6</v>
      </c>
      <c r="J326" s="278">
        <v>391.20000000000005</v>
      </c>
      <c r="K326" s="276">
        <v>378</v>
      </c>
      <c r="L326" s="276">
        <v>363.4</v>
      </c>
      <c r="M326" s="276">
        <v>2.0329600000000001</v>
      </c>
    </row>
    <row r="327" spans="1:13">
      <c r="A327" s="267">
        <v>319</v>
      </c>
      <c r="B327" s="276" t="s">
        <v>146</v>
      </c>
      <c r="C327" s="277">
        <v>1334.3</v>
      </c>
      <c r="D327" s="278">
        <v>1331.8166666666666</v>
      </c>
      <c r="E327" s="278">
        <v>1319.4833333333331</v>
      </c>
      <c r="F327" s="278">
        <v>1304.6666666666665</v>
      </c>
      <c r="G327" s="278">
        <v>1292.333333333333</v>
      </c>
      <c r="H327" s="278">
        <v>1346.6333333333332</v>
      </c>
      <c r="I327" s="278">
        <v>1358.9666666666667</v>
      </c>
      <c r="J327" s="278">
        <v>1373.7833333333333</v>
      </c>
      <c r="K327" s="276">
        <v>1344.15</v>
      </c>
      <c r="L327" s="276">
        <v>1317</v>
      </c>
      <c r="M327" s="276">
        <v>4.7579599999999997</v>
      </c>
    </row>
    <row r="328" spans="1:13">
      <c r="A328" s="267">
        <v>320</v>
      </c>
      <c r="B328" s="276" t="s">
        <v>459</v>
      </c>
      <c r="C328" s="277">
        <v>18</v>
      </c>
      <c r="D328" s="278">
        <v>18.149999999999999</v>
      </c>
      <c r="E328" s="278">
        <v>17.749999999999996</v>
      </c>
      <c r="F328" s="278">
        <v>17.499999999999996</v>
      </c>
      <c r="G328" s="278">
        <v>17.099999999999994</v>
      </c>
      <c r="H328" s="278">
        <v>18.399999999999999</v>
      </c>
      <c r="I328" s="278">
        <v>18.800000000000004</v>
      </c>
      <c r="J328" s="278">
        <v>19.05</v>
      </c>
      <c r="K328" s="276">
        <v>18.55</v>
      </c>
      <c r="L328" s="276">
        <v>17.899999999999999</v>
      </c>
      <c r="M328" s="276">
        <v>11.573460000000001</v>
      </c>
    </row>
    <row r="329" spans="1:13">
      <c r="A329" s="267">
        <v>321</v>
      </c>
      <c r="B329" s="276" t="s">
        <v>460</v>
      </c>
      <c r="C329" s="277">
        <v>129.4</v>
      </c>
      <c r="D329" s="278">
        <v>128.79999999999998</v>
      </c>
      <c r="E329" s="278">
        <v>127.09999999999997</v>
      </c>
      <c r="F329" s="278">
        <v>124.79999999999998</v>
      </c>
      <c r="G329" s="278">
        <v>123.09999999999997</v>
      </c>
      <c r="H329" s="278">
        <v>131.09999999999997</v>
      </c>
      <c r="I329" s="278">
        <v>132.79999999999995</v>
      </c>
      <c r="J329" s="278">
        <v>135.09999999999997</v>
      </c>
      <c r="K329" s="276">
        <v>130.5</v>
      </c>
      <c r="L329" s="276">
        <v>126.5</v>
      </c>
      <c r="M329" s="276">
        <v>5.5266500000000001</v>
      </c>
    </row>
    <row r="330" spans="1:13">
      <c r="A330" s="267">
        <v>322</v>
      </c>
      <c r="B330" s="276" t="s">
        <v>147</v>
      </c>
      <c r="C330" s="277">
        <v>136.94999999999999</v>
      </c>
      <c r="D330" s="278">
        <v>135.18333333333331</v>
      </c>
      <c r="E330" s="278">
        <v>130.91666666666663</v>
      </c>
      <c r="F330" s="278">
        <v>124.88333333333333</v>
      </c>
      <c r="G330" s="278">
        <v>120.61666666666665</v>
      </c>
      <c r="H330" s="278">
        <v>141.21666666666661</v>
      </c>
      <c r="I330" s="278">
        <v>145.48333333333332</v>
      </c>
      <c r="J330" s="278">
        <v>151.51666666666659</v>
      </c>
      <c r="K330" s="276">
        <v>139.44999999999999</v>
      </c>
      <c r="L330" s="276">
        <v>129.15</v>
      </c>
      <c r="M330" s="276">
        <v>316.03273999999999</v>
      </c>
    </row>
    <row r="331" spans="1:13">
      <c r="A331" s="267">
        <v>323</v>
      </c>
      <c r="B331" s="276" t="s">
        <v>471</v>
      </c>
      <c r="C331" s="277">
        <v>611</v>
      </c>
      <c r="D331" s="278">
        <v>610.23333333333335</v>
      </c>
      <c r="E331" s="278">
        <v>598.4666666666667</v>
      </c>
      <c r="F331" s="278">
        <v>585.93333333333339</v>
      </c>
      <c r="G331" s="278">
        <v>574.16666666666674</v>
      </c>
      <c r="H331" s="278">
        <v>622.76666666666665</v>
      </c>
      <c r="I331" s="278">
        <v>634.5333333333333</v>
      </c>
      <c r="J331" s="278">
        <v>647.06666666666661</v>
      </c>
      <c r="K331" s="276">
        <v>622</v>
      </c>
      <c r="L331" s="276">
        <v>597.70000000000005</v>
      </c>
      <c r="M331" s="276">
        <v>1.5716399999999999</v>
      </c>
    </row>
    <row r="332" spans="1:13">
      <c r="A332" s="267">
        <v>324</v>
      </c>
      <c r="B332" s="276" t="s">
        <v>268</v>
      </c>
      <c r="C332" s="277">
        <v>1311.5</v>
      </c>
      <c r="D332" s="278">
        <v>1310.2</v>
      </c>
      <c r="E332" s="278">
        <v>1301.4000000000001</v>
      </c>
      <c r="F332" s="278">
        <v>1291.3</v>
      </c>
      <c r="G332" s="278">
        <v>1282.5</v>
      </c>
      <c r="H332" s="278">
        <v>1320.3000000000002</v>
      </c>
      <c r="I332" s="278">
        <v>1329.1</v>
      </c>
      <c r="J332" s="278">
        <v>1339.2000000000003</v>
      </c>
      <c r="K332" s="276">
        <v>1319</v>
      </c>
      <c r="L332" s="276">
        <v>1300.0999999999999</v>
      </c>
      <c r="M332" s="276">
        <v>2.5259900000000002</v>
      </c>
    </row>
    <row r="333" spans="1:13">
      <c r="A333" s="267">
        <v>325</v>
      </c>
      <c r="B333" s="276" t="s">
        <v>148</v>
      </c>
      <c r="C333" s="277">
        <v>75041</v>
      </c>
      <c r="D333" s="278">
        <v>74271.766666666663</v>
      </c>
      <c r="E333" s="278">
        <v>73143.533333333326</v>
      </c>
      <c r="F333" s="278">
        <v>71246.066666666666</v>
      </c>
      <c r="G333" s="278">
        <v>70117.833333333328</v>
      </c>
      <c r="H333" s="278">
        <v>76169.233333333323</v>
      </c>
      <c r="I333" s="278">
        <v>77297.46666666666</v>
      </c>
      <c r="J333" s="278">
        <v>79194.93333333332</v>
      </c>
      <c r="K333" s="276">
        <v>75400</v>
      </c>
      <c r="L333" s="276">
        <v>72374.3</v>
      </c>
      <c r="M333" s="276">
        <v>0.62263000000000002</v>
      </c>
    </row>
    <row r="334" spans="1:13">
      <c r="A334" s="267">
        <v>326</v>
      </c>
      <c r="B334" s="276" t="s">
        <v>267</v>
      </c>
      <c r="C334" s="277">
        <v>27.95</v>
      </c>
      <c r="D334" s="278">
        <v>28.05</v>
      </c>
      <c r="E334" s="278">
        <v>27.75</v>
      </c>
      <c r="F334" s="278">
        <v>27.55</v>
      </c>
      <c r="G334" s="278">
        <v>27.25</v>
      </c>
      <c r="H334" s="278">
        <v>28.25</v>
      </c>
      <c r="I334" s="278">
        <v>28.550000000000004</v>
      </c>
      <c r="J334" s="278">
        <v>28.75</v>
      </c>
      <c r="K334" s="276">
        <v>28.35</v>
      </c>
      <c r="L334" s="276">
        <v>27.85</v>
      </c>
      <c r="M334" s="276">
        <v>10.790979999999999</v>
      </c>
    </row>
    <row r="335" spans="1:13">
      <c r="A335" s="267">
        <v>327</v>
      </c>
      <c r="B335" s="276" t="s">
        <v>149</v>
      </c>
      <c r="C335" s="277">
        <v>1176.7</v>
      </c>
      <c r="D335" s="278">
        <v>1175.2666666666667</v>
      </c>
      <c r="E335" s="278">
        <v>1164.5333333333333</v>
      </c>
      <c r="F335" s="278">
        <v>1152.3666666666666</v>
      </c>
      <c r="G335" s="278">
        <v>1141.6333333333332</v>
      </c>
      <c r="H335" s="278">
        <v>1187.4333333333334</v>
      </c>
      <c r="I335" s="278">
        <v>1198.1666666666665</v>
      </c>
      <c r="J335" s="278">
        <v>1210.3333333333335</v>
      </c>
      <c r="K335" s="276">
        <v>1186</v>
      </c>
      <c r="L335" s="276">
        <v>1163.0999999999999</v>
      </c>
      <c r="M335" s="276">
        <v>17.52572</v>
      </c>
    </row>
    <row r="336" spans="1:13">
      <c r="A336" s="267">
        <v>328</v>
      </c>
      <c r="B336" s="276" t="s">
        <v>3161</v>
      </c>
      <c r="C336" s="277">
        <v>298.60000000000002</v>
      </c>
      <c r="D336" s="278">
        <v>296.34999999999997</v>
      </c>
      <c r="E336" s="278">
        <v>289.79999999999995</v>
      </c>
      <c r="F336" s="278">
        <v>281</v>
      </c>
      <c r="G336" s="278">
        <v>274.45</v>
      </c>
      <c r="H336" s="278">
        <v>305.14999999999992</v>
      </c>
      <c r="I336" s="278">
        <v>311.7</v>
      </c>
      <c r="J336" s="278">
        <v>320.49999999999989</v>
      </c>
      <c r="K336" s="276">
        <v>302.89999999999998</v>
      </c>
      <c r="L336" s="276">
        <v>287.55</v>
      </c>
      <c r="M336" s="276">
        <v>19.383379999999999</v>
      </c>
    </row>
    <row r="337" spans="1:13">
      <c r="A337" s="267">
        <v>329</v>
      </c>
      <c r="B337" s="276" t="s">
        <v>269</v>
      </c>
      <c r="C337" s="277">
        <v>899.25</v>
      </c>
      <c r="D337" s="278">
        <v>897.85</v>
      </c>
      <c r="E337" s="278">
        <v>881.30000000000007</v>
      </c>
      <c r="F337" s="278">
        <v>863.35</v>
      </c>
      <c r="G337" s="278">
        <v>846.80000000000007</v>
      </c>
      <c r="H337" s="278">
        <v>915.80000000000007</v>
      </c>
      <c r="I337" s="278">
        <v>932.35</v>
      </c>
      <c r="J337" s="278">
        <v>950.30000000000007</v>
      </c>
      <c r="K337" s="276">
        <v>914.4</v>
      </c>
      <c r="L337" s="276">
        <v>879.9</v>
      </c>
      <c r="M337" s="276">
        <v>4.0503900000000002</v>
      </c>
    </row>
    <row r="338" spans="1:13">
      <c r="A338" s="267">
        <v>330</v>
      </c>
      <c r="B338" s="276" t="s">
        <v>150</v>
      </c>
      <c r="C338" s="277">
        <v>35.85</v>
      </c>
      <c r="D338" s="278">
        <v>36.266666666666673</v>
      </c>
      <c r="E338" s="278">
        <v>35.183333333333344</v>
      </c>
      <c r="F338" s="278">
        <v>34.516666666666673</v>
      </c>
      <c r="G338" s="278">
        <v>33.433333333333344</v>
      </c>
      <c r="H338" s="278">
        <v>36.933333333333344</v>
      </c>
      <c r="I338" s="278">
        <v>38.016666666666673</v>
      </c>
      <c r="J338" s="278">
        <v>38.683333333333344</v>
      </c>
      <c r="K338" s="276">
        <v>37.35</v>
      </c>
      <c r="L338" s="276">
        <v>35.6</v>
      </c>
      <c r="M338" s="276">
        <v>163.85504</v>
      </c>
    </row>
    <row r="339" spans="1:13">
      <c r="A339" s="267">
        <v>331</v>
      </c>
      <c r="B339" s="276" t="s">
        <v>261</v>
      </c>
      <c r="C339" s="277">
        <v>3964.3</v>
      </c>
      <c r="D339" s="278">
        <v>3942.6333333333332</v>
      </c>
      <c r="E339" s="278">
        <v>3896.6666666666665</v>
      </c>
      <c r="F339" s="278">
        <v>3829.0333333333333</v>
      </c>
      <c r="G339" s="278">
        <v>3783.0666666666666</v>
      </c>
      <c r="H339" s="278">
        <v>4010.2666666666664</v>
      </c>
      <c r="I339" s="278">
        <v>4056.2333333333336</v>
      </c>
      <c r="J339" s="278">
        <v>4123.8666666666668</v>
      </c>
      <c r="K339" s="276">
        <v>3988.6</v>
      </c>
      <c r="L339" s="276">
        <v>3875</v>
      </c>
      <c r="M339" s="276">
        <v>10.25324</v>
      </c>
    </row>
    <row r="340" spans="1:13">
      <c r="A340" s="267">
        <v>332</v>
      </c>
      <c r="B340" s="276" t="s">
        <v>478</v>
      </c>
      <c r="C340" s="277">
        <v>2603.85</v>
      </c>
      <c r="D340" s="278">
        <v>2597.9500000000003</v>
      </c>
      <c r="E340" s="278">
        <v>2580.9000000000005</v>
      </c>
      <c r="F340" s="278">
        <v>2557.9500000000003</v>
      </c>
      <c r="G340" s="278">
        <v>2540.9000000000005</v>
      </c>
      <c r="H340" s="278">
        <v>2620.9000000000005</v>
      </c>
      <c r="I340" s="278">
        <v>2637.9500000000007</v>
      </c>
      <c r="J340" s="278">
        <v>2660.9000000000005</v>
      </c>
      <c r="K340" s="276">
        <v>2615</v>
      </c>
      <c r="L340" s="276">
        <v>2575</v>
      </c>
      <c r="M340" s="276">
        <v>3.0263399999999998</v>
      </c>
    </row>
    <row r="341" spans="1:13">
      <c r="A341" s="267">
        <v>333</v>
      </c>
      <c r="B341" s="276" t="s">
        <v>151</v>
      </c>
      <c r="C341" s="277">
        <v>24.5</v>
      </c>
      <c r="D341" s="278">
        <v>24.616666666666664</v>
      </c>
      <c r="E341" s="278">
        <v>24.283333333333328</v>
      </c>
      <c r="F341" s="278">
        <v>24.066666666666663</v>
      </c>
      <c r="G341" s="278">
        <v>23.733333333333327</v>
      </c>
      <c r="H341" s="278">
        <v>24.833333333333329</v>
      </c>
      <c r="I341" s="278">
        <v>25.166666666666664</v>
      </c>
      <c r="J341" s="278">
        <v>25.383333333333329</v>
      </c>
      <c r="K341" s="276">
        <v>24.95</v>
      </c>
      <c r="L341" s="276">
        <v>24.4</v>
      </c>
      <c r="M341" s="276">
        <v>46.711089999999999</v>
      </c>
    </row>
    <row r="342" spans="1:13">
      <c r="A342" s="267">
        <v>334</v>
      </c>
      <c r="B342" s="276" t="s">
        <v>477</v>
      </c>
      <c r="C342" s="277">
        <v>48.95</v>
      </c>
      <c r="D342" s="278">
        <v>49.216666666666661</v>
      </c>
      <c r="E342" s="278">
        <v>48.283333333333324</v>
      </c>
      <c r="F342" s="278">
        <v>47.61666666666666</v>
      </c>
      <c r="G342" s="278">
        <v>46.683333333333323</v>
      </c>
      <c r="H342" s="278">
        <v>49.883333333333326</v>
      </c>
      <c r="I342" s="278">
        <v>50.816666666666663</v>
      </c>
      <c r="J342" s="278">
        <v>51.483333333333327</v>
      </c>
      <c r="K342" s="276">
        <v>50.15</v>
      </c>
      <c r="L342" s="276">
        <v>48.55</v>
      </c>
      <c r="M342" s="276">
        <v>15.017950000000001</v>
      </c>
    </row>
    <row r="343" spans="1:13">
      <c r="A343" s="267">
        <v>335</v>
      </c>
      <c r="B343" s="276" t="s">
        <v>152</v>
      </c>
      <c r="C343" s="277">
        <v>40.4</v>
      </c>
      <c r="D343" s="278">
        <v>40.283333333333331</v>
      </c>
      <c r="E343" s="278">
        <v>39.516666666666666</v>
      </c>
      <c r="F343" s="278">
        <v>38.633333333333333</v>
      </c>
      <c r="G343" s="278">
        <v>37.866666666666667</v>
      </c>
      <c r="H343" s="278">
        <v>41.166666666666664</v>
      </c>
      <c r="I343" s="278">
        <v>41.93333333333333</v>
      </c>
      <c r="J343" s="278">
        <v>42.816666666666663</v>
      </c>
      <c r="K343" s="276">
        <v>41.05</v>
      </c>
      <c r="L343" s="276">
        <v>39.4</v>
      </c>
      <c r="M343" s="276">
        <v>96.818399999999997</v>
      </c>
    </row>
    <row r="344" spans="1:13">
      <c r="A344" s="267">
        <v>336</v>
      </c>
      <c r="B344" s="276" t="s">
        <v>473</v>
      </c>
      <c r="C344" s="277">
        <v>515.1</v>
      </c>
      <c r="D344" s="278">
        <v>514.86666666666667</v>
      </c>
      <c r="E344" s="278">
        <v>508.33333333333337</v>
      </c>
      <c r="F344" s="278">
        <v>501.56666666666672</v>
      </c>
      <c r="G344" s="278">
        <v>495.03333333333342</v>
      </c>
      <c r="H344" s="278">
        <v>521.63333333333333</v>
      </c>
      <c r="I344" s="278">
        <v>528.16666666666663</v>
      </c>
      <c r="J344" s="278">
        <v>534.93333333333328</v>
      </c>
      <c r="K344" s="276">
        <v>521.4</v>
      </c>
      <c r="L344" s="276">
        <v>508.1</v>
      </c>
      <c r="M344" s="276">
        <v>0.44366</v>
      </c>
    </row>
    <row r="345" spans="1:13">
      <c r="A345" s="267">
        <v>337</v>
      </c>
      <c r="B345" s="276" t="s">
        <v>153</v>
      </c>
      <c r="C345" s="277">
        <v>16872.599999999999</v>
      </c>
      <c r="D345" s="278">
        <v>16837.95</v>
      </c>
      <c r="E345" s="278">
        <v>16706.5</v>
      </c>
      <c r="F345" s="278">
        <v>16540.399999999998</v>
      </c>
      <c r="G345" s="278">
        <v>16408.949999999997</v>
      </c>
      <c r="H345" s="278">
        <v>17004.050000000003</v>
      </c>
      <c r="I345" s="278">
        <v>17135.500000000007</v>
      </c>
      <c r="J345" s="278">
        <v>17301.600000000006</v>
      </c>
      <c r="K345" s="276">
        <v>16969.400000000001</v>
      </c>
      <c r="L345" s="276">
        <v>16671.849999999999</v>
      </c>
      <c r="M345" s="276">
        <v>1.4463299999999999</v>
      </c>
    </row>
    <row r="346" spans="1:13">
      <c r="A346" s="267">
        <v>338</v>
      </c>
      <c r="B346" s="276" t="s">
        <v>476</v>
      </c>
      <c r="C346" s="277">
        <v>33.1</v>
      </c>
      <c r="D346" s="278">
        <v>33.283333333333331</v>
      </c>
      <c r="E346" s="278">
        <v>32.816666666666663</v>
      </c>
      <c r="F346" s="278">
        <v>32.533333333333331</v>
      </c>
      <c r="G346" s="278">
        <v>32.066666666666663</v>
      </c>
      <c r="H346" s="278">
        <v>33.566666666666663</v>
      </c>
      <c r="I346" s="278">
        <v>34.033333333333331</v>
      </c>
      <c r="J346" s="278">
        <v>34.316666666666663</v>
      </c>
      <c r="K346" s="276">
        <v>33.75</v>
      </c>
      <c r="L346" s="276">
        <v>33</v>
      </c>
      <c r="M346" s="276">
        <v>4.8475900000000003</v>
      </c>
    </row>
    <row r="347" spans="1:13">
      <c r="A347" s="267">
        <v>339</v>
      </c>
      <c r="B347" s="276" t="s">
        <v>475</v>
      </c>
      <c r="C347" s="277">
        <v>361.65</v>
      </c>
      <c r="D347" s="278">
        <v>363.43333333333334</v>
      </c>
      <c r="E347" s="278">
        <v>356.86666666666667</v>
      </c>
      <c r="F347" s="278">
        <v>352.08333333333331</v>
      </c>
      <c r="G347" s="278">
        <v>345.51666666666665</v>
      </c>
      <c r="H347" s="278">
        <v>368.2166666666667</v>
      </c>
      <c r="I347" s="278">
        <v>374.78333333333342</v>
      </c>
      <c r="J347" s="278">
        <v>379.56666666666672</v>
      </c>
      <c r="K347" s="276">
        <v>370</v>
      </c>
      <c r="L347" s="276">
        <v>358.65</v>
      </c>
      <c r="M347" s="276">
        <v>1.5165999999999999</v>
      </c>
    </row>
    <row r="348" spans="1:13">
      <c r="A348" s="267">
        <v>340</v>
      </c>
      <c r="B348" s="276" t="s">
        <v>270</v>
      </c>
      <c r="C348" s="277">
        <v>20.5</v>
      </c>
      <c r="D348" s="278">
        <v>20.566666666666666</v>
      </c>
      <c r="E348" s="278">
        <v>20.383333333333333</v>
      </c>
      <c r="F348" s="278">
        <v>20.266666666666666</v>
      </c>
      <c r="G348" s="278">
        <v>20.083333333333332</v>
      </c>
      <c r="H348" s="278">
        <v>20.683333333333334</v>
      </c>
      <c r="I348" s="278">
        <v>20.866666666666664</v>
      </c>
      <c r="J348" s="278">
        <v>20.983333333333334</v>
      </c>
      <c r="K348" s="276">
        <v>20.75</v>
      </c>
      <c r="L348" s="276">
        <v>20.45</v>
      </c>
      <c r="M348" s="276">
        <v>28.73865</v>
      </c>
    </row>
    <row r="349" spans="1:13">
      <c r="A349" s="267">
        <v>341</v>
      </c>
      <c r="B349" s="276" t="s">
        <v>283</v>
      </c>
      <c r="C349" s="277">
        <v>113.95</v>
      </c>
      <c r="D349" s="278">
        <v>114.48333333333333</v>
      </c>
      <c r="E349" s="278">
        <v>112.46666666666667</v>
      </c>
      <c r="F349" s="278">
        <v>110.98333333333333</v>
      </c>
      <c r="G349" s="278">
        <v>108.96666666666667</v>
      </c>
      <c r="H349" s="278">
        <v>115.96666666666667</v>
      </c>
      <c r="I349" s="278">
        <v>117.98333333333335</v>
      </c>
      <c r="J349" s="278">
        <v>119.46666666666667</v>
      </c>
      <c r="K349" s="276">
        <v>116.5</v>
      </c>
      <c r="L349" s="276">
        <v>113</v>
      </c>
      <c r="M349" s="276">
        <v>4.2455800000000004</v>
      </c>
    </row>
    <row r="350" spans="1:13">
      <c r="A350" s="267">
        <v>342</v>
      </c>
      <c r="B350" s="276" t="s">
        <v>479</v>
      </c>
      <c r="C350" s="277">
        <v>1362.3</v>
      </c>
      <c r="D350" s="278">
        <v>1360.6000000000001</v>
      </c>
      <c r="E350" s="278">
        <v>1331.2000000000003</v>
      </c>
      <c r="F350" s="278">
        <v>1300.1000000000001</v>
      </c>
      <c r="G350" s="278">
        <v>1270.7000000000003</v>
      </c>
      <c r="H350" s="278">
        <v>1391.7000000000003</v>
      </c>
      <c r="I350" s="278">
        <v>1421.1000000000004</v>
      </c>
      <c r="J350" s="278">
        <v>1452.2000000000003</v>
      </c>
      <c r="K350" s="276">
        <v>1390</v>
      </c>
      <c r="L350" s="276">
        <v>1329.5</v>
      </c>
      <c r="M350" s="276">
        <v>0.17968000000000001</v>
      </c>
    </row>
    <row r="351" spans="1:13">
      <c r="A351" s="267">
        <v>343</v>
      </c>
      <c r="B351" s="276" t="s">
        <v>474</v>
      </c>
      <c r="C351" s="277">
        <v>49.35</v>
      </c>
      <c r="D351" s="278">
        <v>49.533333333333331</v>
      </c>
      <c r="E351" s="278">
        <v>48.816666666666663</v>
      </c>
      <c r="F351" s="278">
        <v>48.283333333333331</v>
      </c>
      <c r="G351" s="278">
        <v>47.566666666666663</v>
      </c>
      <c r="H351" s="278">
        <v>50.066666666666663</v>
      </c>
      <c r="I351" s="278">
        <v>50.783333333333331</v>
      </c>
      <c r="J351" s="278">
        <v>51.316666666666663</v>
      </c>
      <c r="K351" s="276">
        <v>50.25</v>
      </c>
      <c r="L351" s="276">
        <v>49</v>
      </c>
      <c r="M351" s="276">
        <v>9.3419899999999991</v>
      </c>
    </row>
    <row r="352" spans="1:13">
      <c r="A352" s="267">
        <v>344</v>
      </c>
      <c r="B352" s="276" t="s">
        <v>155</v>
      </c>
      <c r="C352" s="277">
        <v>97.6</v>
      </c>
      <c r="D352" s="278">
        <v>96.850000000000009</v>
      </c>
      <c r="E352" s="278">
        <v>95.750000000000014</v>
      </c>
      <c r="F352" s="278">
        <v>93.9</v>
      </c>
      <c r="G352" s="278">
        <v>92.800000000000011</v>
      </c>
      <c r="H352" s="278">
        <v>98.700000000000017</v>
      </c>
      <c r="I352" s="278">
        <v>99.800000000000011</v>
      </c>
      <c r="J352" s="278">
        <v>101.65000000000002</v>
      </c>
      <c r="K352" s="276">
        <v>97.95</v>
      </c>
      <c r="L352" s="276">
        <v>95</v>
      </c>
      <c r="M352" s="276">
        <v>142.58541</v>
      </c>
    </row>
    <row r="353" spans="1:13">
      <c r="A353" s="267">
        <v>345</v>
      </c>
      <c r="B353" s="276" t="s">
        <v>156</v>
      </c>
      <c r="C353" s="277">
        <v>88.3</v>
      </c>
      <c r="D353" s="278">
        <v>88.649999999999991</v>
      </c>
      <c r="E353" s="278">
        <v>87.749999999999986</v>
      </c>
      <c r="F353" s="278">
        <v>87.199999999999989</v>
      </c>
      <c r="G353" s="278">
        <v>86.299999999999983</v>
      </c>
      <c r="H353" s="278">
        <v>89.199999999999989</v>
      </c>
      <c r="I353" s="278">
        <v>90.1</v>
      </c>
      <c r="J353" s="278">
        <v>90.649999999999991</v>
      </c>
      <c r="K353" s="276">
        <v>89.55</v>
      </c>
      <c r="L353" s="276">
        <v>88.1</v>
      </c>
      <c r="M353" s="276">
        <v>375.74680999999998</v>
      </c>
    </row>
    <row r="354" spans="1:13">
      <c r="A354" s="267">
        <v>346</v>
      </c>
      <c r="B354" s="276" t="s">
        <v>271</v>
      </c>
      <c r="C354" s="277">
        <v>453.45</v>
      </c>
      <c r="D354" s="278">
        <v>453.98333333333335</v>
      </c>
      <c r="E354" s="278">
        <v>449.4666666666667</v>
      </c>
      <c r="F354" s="278">
        <v>445.48333333333335</v>
      </c>
      <c r="G354" s="278">
        <v>440.9666666666667</v>
      </c>
      <c r="H354" s="278">
        <v>457.9666666666667</v>
      </c>
      <c r="I354" s="278">
        <v>462.48333333333335</v>
      </c>
      <c r="J354" s="278">
        <v>466.4666666666667</v>
      </c>
      <c r="K354" s="276">
        <v>458.5</v>
      </c>
      <c r="L354" s="276">
        <v>450</v>
      </c>
      <c r="M354" s="276">
        <v>6.2577100000000003</v>
      </c>
    </row>
    <row r="355" spans="1:13">
      <c r="A355" s="267">
        <v>347</v>
      </c>
      <c r="B355" s="276" t="s">
        <v>272</v>
      </c>
      <c r="C355" s="277">
        <v>3083</v>
      </c>
      <c r="D355" s="278">
        <v>3100.4166666666665</v>
      </c>
      <c r="E355" s="278">
        <v>3027.833333333333</v>
      </c>
      <c r="F355" s="278">
        <v>2972.6666666666665</v>
      </c>
      <c r="G355" s="278">
        <v>2900.083333333333</v>
      </c>
      <c r="H355" s="278">
        <v>3155.583333333333</v>
      </c>
      <c r="I355" s="278">
        <v>3228.1666666666661</v>
      </c>
      <c r="J355" s="278">
        <v>3283.333333333333</v>
      </c>
      <c r="K355" s="276">
        <v>3173</v>
      </c>
      <c r="L355" s="276">
        <v>3045.25</v>
      </c>
      <c r="M355" s="276">
        <v>0.71325000000000005</v>
      </c>
    </row>
    <row r="356" spans="1:13">
      <c r="A356" s="267">
        <v>348</v>
      </c>
      <c r="B356" s="276" t="s">
        <v>157</v>
      </c>
      <c r="C356" s="277">
        <v>93.25</v>
      </c>
      <c r="D356" s="278">
        <v>93</v>
      </c>
      <c r="E356" s="278">
        <v>92.35</v>
      </c>
      <c r="F356" s="278">
        <v>91.449999999999989</v>
      </c>
      <c r="G356" s="278">
        <v>90.799999999999983</v>
      </c>
      <c r="H356" s="278">
        <v>93.9</v>
      </c>
      <c r="I356" s="278">
        <v>94.550000000000011</v>
      </c>
      <c r="J356" s="278">
        <v>95.450000000000017</v>
      </c>
      <c r="K356" s="276">
        <v>93.65</v>
      </c>
      <c r="L356" s="276">
        <v>92.1</v>
      </c>
      <c r="M356" s="276">
        <v>5.5668899999999999</v>
      </c>
    </row>
    <row r="357" spans="1:13">
      <c r="A357" s="267">
        <v>349</v>
      </c>
      <c r="B357" s="276" t="s">
        <v>480</v>
      </c>
      <c r="C357" s="277">
        <v>68.3</v>
      </c>
      <c r="D357" s="278">
        <v>68.583333333333329</v>
      </c>
      <c r="E357" s="278">
        <v>67.666666666666657</v>
      </c>
      <c r="F357" s="278">
        <v>67.033333333333331</v>
      </c>
      <c r="G357" s="278">
        <v>66.11666666666666</v>
      </c>
      <c r="H357" s="278">
        <v>69.216666666666654</v>
      </c>
      <c r="I357" s="278">
        <v>70.133333333333312</v>
      </c>
      <c r="J357" s="278">
        <v>70.766666666666652</v>
      </c>
      <c r="K357" s="276">
        <v>69.5</v>
      </c>
      <c r="L357" s="276">
        <v>67.95</v>
      </c>
      <c r="M357" s="276">
        <v>0.76741000000000004</v>
      </c>
    </row>
    <row r="358" spans="1:13">
      <c r="A358" s="267">
        <v>350</v>
      </c>
      <c r="B358" s="276" t="s">
        <v>158</v>
      </c>
      <c r="C358" s="277">
        <v>71.95</v>
      </c>
      <c r="D358" s="278">
        <v>71.650000000000006</v>
      </c>
      <c r="E358" s="278">
        <v>71.200000000000017</v>
      </c>
      <c r="F358" s="278">
        <v>70.450000000000017</v>
      </c>
      <c r="G358" s="278">
        <v>70.000000000000028</v>
      </c>
      <c r="H358" s="278">
        <v>72.400000000000006</v>
      </c>
      <c r="I358" s="278">
        <v>72.849999999999994</v>
      </c>
      <c r="J358" s="278">
        <v>73.599999999999994</v>
      </c>
      <c r="K358" s="276">
        <v>72.099999999999994</v>
      </c>
      <c r="L358" s="276">
        <v>70.900000000000006</v>
      </c>
      <c r="M358" s="276">
        <v>140.32868999999999</v>
      </c>
    </row>
    <row r="359" spans="1:13">
      <c r="A359" s="267">
        <v>351</v>
      </c>
      <c r="B359" s="276" t="s">
        <v>481</v>
      </c>
      <c r="C359" s="277">
        <v>71.45</v>
      </c>
      <c r="D359" s="278">
        <v>71.150000000000006</v>
      </c>
      <c r="E359" s="278">
        <v>69.900000000000006</v>
      </c>
      <c r="F359" s="278">
        <v>68.349999999999994</v>
      </c>
      <c r="G359" s="278">
        <v>67.099999999999994</v>
      </c>
      <c r="H359" s="278">
        <v>72.700000000000017</v>
      </c>
      <c r="I359" s="278">
        <v>73.950000000000017</v>
      </c>
      <c r="J359" s="278">
        <v>75.500000000000028</v>
      </c>
      <c r="K359" s="276">
        <v>72.400000000000006</v>
      </c>
      <c r="L359" s="276">
        <v>69.599999999999994</v>
      </c>
      <c r="M359" s="276">
        <v>9.7055900000000008</v>
      </c>
    </row>
    <row r="360" spans="1:13">
      <c r="A360" s="267">
        <v>352</v>
      </c>
      <c r="B360" s="276" t="s">
        <v>482</v>
      </c>
      <c r="C360" s="277">
        <v>222.8</v>
      </c>
      <c r="D360" s="278">
        <v>221.71666666666667</v>
      </c>
      <c r="E360" s="278">
        <v>216.83333333333334</v>
      </c>
      <c r="F360" s="278">
        <v>210.86666666666667</v>
      </c>
      <c r="G360" s="278">
        <v>205.98333333333335</v>
      </c>
      <c r="H360" s="278">
        <v>227.68333333333334</v>
      </c>
      <c r="I360" s="278">
        <v>232.56666666666666</v>
      </c>
      <c r="J360" s="278">
        <v>238.53333333333333</v>
      </c>
      <c r="K360" s="276">
        <v>226.6</v>
      </c>
      <c r="L360" s="276">
        <v>215.75</v>
      </c>
      <c r="M360" s="276">
        <v>3.3211499999999998</v>
      </c>
    </row>
    <row r="361" spans="1:13">
      <c r="A361" s="267">
        <v>353</v>
      </c>
      <c r="B361" s="276" t="s">
        <v>483</v>
      </c>
      <c r="C361" s="277">
        <v>220.4</v>
      </c>
      <c r="D361" s="278">
        <v>216.5333333333333</v>
      </c>
      <c r="E361" s="278">
        <v>210.06666666666661</v>
      </c>
      <c r="F361" s="278">
        <v>199.73333333333329</v>
      </c>
      <c r="G361" s="278">
        <v>193.26666666666659</v>
      </c>
      <c r="H361" s="278">
        <v>226.86666666666662</v>
      </c>
      <c r="I361" s="278">
        <v>233.33333333333331</v>
      </c>
      <c r="J361" s="278">
        <v>243.66666666666663</v>
      </c>
      <c r="K361" s="276">
        <v>223</v>
      </c>
      <c r="L361" s="276">
        <v>206.2</v>
      </c>
      <c r="M361" s="276">
        <v>2.0632199999999998</v>
      </c>
    </row>
    <row r="362" spans="1:13">
      <c r="A362" s="267">
        <v>354</v>
      </c>
      <c r="B362" s="276" t="s">
        <v>159</v>
      </c>
      <c r="C362" s="277">
        <v>22417.1</v>
      </c>
      <c r="D362" s="278">
        <v>22558.766666666666</v>
      </c>
      <c r="E362" s="278">
        <v>22181.333333333332</v>
      </c>
      <c r="F362" s="278">
        <v>21945.566666666666</v>
      </c>
      <c r="G362" s="278">
        <v>21568.133333333331</v>
      </c>
      <c r="H362" s="278">
        <v>22794.533333333333</v>
      </c>
      <c r="I362" s="278">
        <v>23171.966666666667</v>
      </c>
      <c r="J362" s="278">
        <v>23407.733333333334</v>
      </c>
      <c r="K362" s="276">
        <v>22936.2</v>
      </c>
      <c r="L362" s="276">
        <v>22323</v>
      </c>
      <c r="M362" s="276">
        <v>0.48942000000000002</v>
      </c>
    </row>
    <row r="363" spans="1:13">
      <c r="A363" s="267">
        <v>355</v>
      </c>
      <c r="B363" s="276" t="s">
        <v>160</v>
      </c>
      <c r="C363" s="277">
        <v>1436.3</v>
      </c>
      <c r="D363" s="278">
        <v>1426.4000000000003</v>
      </c>
      <c r="E363" s="278">
        <v>1409.8000000000006</v>
      </c>
      <c r="F363" s="278">
        <v>1383.3000000000004</v>
      </c>
      <c r="G363" s="278">
        <v>1366.7000000000007</v>
      </c>
      <c r="H363" s="278">
        <v>1452.9000000000005</v>
      </c>
      <c r="I363" s="278">
        <v>1469.5000000000005</v>
      </c>
      <c r="J363" s="278">
        <v>1496.0000000000005</v>
      </c>
      <c r="K363" s="276">
        <v>1443</v>
      </c>
      <c r="L363" s="276">
        <v>1399.9</v>
      </c>
      <c r="M363" s="276">
        <v>10.779489999999999</v>
      </c>
    </row>
    <row r="364" spans="1:13">
      <c r="A364" s="267">
        <v>356</v>
      </c>
      <c r="B364" s="276" t="s">
        <v>488</v>
      </c>
      <c r="C364" s="277">
        <v>1139.25</v>
      </c>
      <c r="D364" s="278">
        <v>1149.3500000000001</v>
      </c>
      <c r="E364" s="278">
        <v>1119.9000000000003</v>
      </c>
      <c r="F364" s="278">
        <v>1100.5500000000002</v>
      </c>
      <c r="G364" s="278">
        <v>1071.1000000000004</v>
      </c>
      <c r="H364" s="278">
        <v>1168.7000000000003</v>
      </c>
      <c r="I364" s="278">
        <v>1198.1500000000001</v>
      </c>
      <c r="J364" s="278">
        <v>1217.5000000000002</v>
      </c>
      <c r="K364" s="276">
        <v>1178.8</v>
      </c>
      <c r="L364" s="276">
        <v>1130</v>
      </c>
      <c r="M364" s="276">
        <v>1.2275700000000001</v>
      </c>
    </row>
    <row r="365" spans="1:13">
      <c r="A365" s="267">
        <v>357</v>
      </c>
      <c r="B365" s="276" t="s">
        <v>161</v>
      </c>
      <c r="C365" s="277">
        <v>258.2</v>
      </c>
      <c r="D365" s="278">
        <v>258.88333333333338</v>
      </c>
      <c r="E365" s="278">
        <v>255.26666666666677</v>
      </c>
      <c r="F365" s="278">
        <v>252.33333333333337</v>
      </c>
      <c r="G365" s="278">
        <v>248.71666666666675</v>
      </c>
      <c r="H365" s="278">
        <v>261.81666666666678</v>
      </c>
      <c r="I365" s="278">
        <v>265.43333333333345</v>
      </c>
      <c r="J365" s="278">
        <v>268.36666666666679</v>
      </c>
      <c r="K365" s="276">
        <v>262.5</v>
      </c>
      <c r="L365" s="276">
        <v>255.95</v>
      </c>
      <c r="M365" s="276">
        <v>51.197110000000002</v>
      </c>
    </row>
    <row r="366" spans="1:13">
      <c r="A366" s="267">
        <v>358</v>
      </c>
      <c r="B366" s="276" t="s">
        <v>162</v>
      </c>
      <c r="C366" s="277">
        <v>104.55</v>
      </c>
      <c r="D366" s="278">
        <v>104.41666666666667</v>
      </c>
      <c r="E366" s="278">
        <v>103.03333333333335</v>
      </c>
      <c r="F366" s="278">
        <v>101.51666666666668</v>
      </c>
      <c r="G366" s="278">
        <v>100.13333333333335</v>
      </c>
      <c r="H366" s="278">
        <v>105.93333333333334</v>
      </c>
      <c r="I366" s="278">
        <v>107.31666666666666</v>
      </c>
      <c r="J366" s="278">
        <v>108.83333333333333</v>
      </c>
      <c r="K366" s="276">
        <v>105.8</v>
      </c>
      <c r="L366" s="276">
        <v>102.9</v>
      </c>
      <c r="M366" s="276">
        <v>63.487609999999997</v>
      </c>
    </row>
    <row r="367" spans="1:13">
      <c r="A367" s="267">
        <v>359</v>
      </c>
      <c r="B367" s="276" t="s">
        <v>275</v>
      </c>
      <c r="C367" s="277">
        <v>4907.3</v>
      </c>
      <c r="D367" s="278">
        <v>4935.0666666666666</v>
      </c>
      <c r="E367" s="278">
        <v>4872.2833333333328</v>
      </c>
      <c r="F367" s="278">
        <v>4837.2666666666664</v>
      </c>
      <c r="G367" s="278">
        <v>4774.4833333333327</v>
      </c>
      <c r="H367" s="278">
        <v>4970.083333333333</v>
      </c>
      <c r="I367" s="278">
        <v>5032.8666666666677</v>
      </c>
      <c r="J367" s="278">
        <v>5067.8833333333332</v>
      </c>
      <c r="K367" s="276">
        <v>4997.8500000000004</v>
      </c>
      <c r="L367" s="276">
        <v>4900.05</v>
      </c>
      <c r="M367" s="276">
        <v>1.3265400000000001</v>
      </c>
    </row>
    <row r="368" spans="1:13">
      <c r="A368" s="267">
        <v>360</v>
      </c>
      <c r="B368" s="276" t="s">
        <v>277</v>
      </c>
      <c r="C368" s="277">
        <v>10580.55</v>
      </c>
      <c r="D368" s="278">
        <v>10611.65</v>
      </c>
      <c r="E368" s="278">
        <v>10468.9</v>
      </c>
      <c r="F368" s="278">
        <v>10357.25</v>
      </c>
      <c r="G368" s="278">
        <v>10214.5</v>
      </c>
      <c r="H368" s="278">
        <v>10723.3</v>
      </c>
      <c r="I368" s="278">
        <v>10866.05</v>
      </c>
      <c r="J368" s="278">
        <v>10977.699999999999</v>
      </c>
      <c r="K368" s="276">
        <v>10754.4</v>
      </c>
      <c r="L368" s="276">
        <v>10500</v>
      </c>
      <c r="M368" s="276">
        <v>2.835E-2</v>
      </c>
    </row>
    <row r="369" spans="1:13">
      <c r="A369" s="267">
        <v>361</v>
      </c>
      <c r="B369" s="276" t="s">
        <v>494</v>
      </c>
      <c r="C369" s="277">
        <v>5888.65</v>
      </c>
      <c r="D369" s="278">
        <v>5869.2166666666672</v>
      </c>
      <c r="E369" s="278">
        <v>5780.4333333333343</v>
      </c>
      <c r="F369" s="278">
        <v>5672.2166666666672</v>
      </c>
      <c r="G369" s="278">
        <v>5583.4333333333343</v>
      </c>
      <c r="H369" s="278">
        <v>5977.4333333333343</v>
      </c>
      <c r="I369" s="278">
        <v>6066.2166666666672</v>
      </c>
      <c r="J369" s="278">
        <v>6174.4333333333343</v>
      </c>
      <c r="K369" s="276">
        <v>5958</v>
      </c>
      <c r="L369" s="276">
        <v>5761</v>
      </c>
      <c r="M369" s="276">
        <v>0.24062</v>
      </c>
    </row>
    <row r="370" spans="1:13">
      <c r="A370" s="267">
        <v>362</v>
      </c>
      <c r="B370" s="276" t="s">
        <v>489</v>
      </c>
      <c r="C370" s="277">
        <v>154.69999999999999</v>
      </c>
      <c r="D370" s="278">
        <v>155.45000000000002</v>
      </c>
      <c r="E370" s="278">
        <v>153.25000000000003</v>
      </c>
      <c r="F370" s="278">
        <v>151.80000000000001</v>
      </c>
      <c r="G370" s="278">
        <v>149.60000000000002</v>
      </c>
      <c r="H370" s="278">
        <v>156.90000000000003</v>
      </c>
      <c r="I370" s="278">
        <v>159.10000000000002</v>
      </c>
      <c r="J370" s="278">
        <v>160.55000000000004</v>
      </c>
      <c r="K370" s="276">
        <v>157.65</v>
      </c>
      <c r="L370" s="276">
        <v>154</v>
      </c>
      <c r="M370" s="276">
        <v>5.2281899999999997</v>
      </c>
    </row>
    <row r="371" spans="1:13">
      <c r="A371" s="267">
        <v>363</v>
      </c>
      <c r="B371" s="276" t="s">
        <v>490</v>
      </c>
      <c r="C371" s="277">
        <v>656.35</v>
      </c>
      <c r="D371" s="278">
        <v>650.13333333333333</v>
      </c>
      <c r="E371" s="278">
        <v>637.26666666666665</v>
      </c>
      <c r="F371" s="278">
        <v>618.18333333333328</v>
      </c>
      <c r="G371" s="278">
        <v>605.31666666666661</v>
      </c>
      <c r="H371" s="278">
        <v>669.2166666666667</v>
      </c>
      <c r="I371" s="278">
        <v>682.08333333333326</v>
      </c>
      <c r="J371" s="278">
        <v>701.16666666666674</v>
      </c>
      <c r="K371" s="276">
        <v>663</v>
      </c>
      <c r="L371" s="276">
        <v>631.04999999999995</v>
      </c>
      <c r="M371" s="276">
        <v>2.3338100000000002</v>
      </c>
    </row>
    <row r="372" spans="1:13">
      <c r="A372" s="267">
        <v>364</v>
      </c>
      <c r="B372" s="276" t="s">
        <v>163</v>
      </c>
      <c r="C372" s="277">
        <v>1563.3</v>
      </c>
      <c r="D372" s="278">
        <v>1563.95</v>
      </c>
      <c r="E372" s="278">
        <v>1552.9</v>
      </c>
      <c r="F372" s="278">
        <v>1542.5</v>
      </c>
      <c r="G372" s="278">
        <v>1531.45</v>
      </c>
      <c r="H372" s="278">
        <v>1574.3500000000001</v>
      </c>
      <c r="I372" s="278">
        <v>1585.3999999999999</v>
      </c>
      <c r="J372" s="278">
        <v>1595.8000000000002</v>
      </c>
      <c r="K372" s="276">
        <v>1575</v>
      </c>
      <c r="L372" s="276">
        <v>1553.55</v>
      </c>
      <c r="M372" s="276">
        <v>6.5196500000000004</v>
      </c>
    </row>
    <row r="373" spans="1:13">
      <c r="A373" s="267">
        <v>365</v>
      </c>
      <c r="B373" s="276" t="s">
        <v>273</v>
      </c>
      <c r="C373" s="277">
        <v>2445.65</v>
      </c>
      <c r="D373" s="278">
        <v>2430.8166666666666</v>
      </c>
      <c r="E373" s="278">
        <v>2394.6333333333332</v>
      </c>
      <c r="F373" s="278">
        <v>2343.6166666666668</v>
      </c>
      <c r="G373" s="278">
        <v>2307.4333333333334</v>
      </c>
      <c r="H373" s="278">
        <v>2481.833333333333</v>
      </c>
      <c r="I373" s="278">
        <v>2518.0166666666664</v>
      </c>
      <c r="J373" s="278">
        <v>2569.0333333333328</v>
      </c>
      <c r="K373" s="276">
        <v>2467</v>
      </c>
      <c r="L373" s="276">
        <v>2379.8000000000002</v>
      </c>
      <c r="M373" s="276">
        <v>9.2152899999999995</v>
      </c>
    </row>
    <row r="374" spans="1:13">
      <c r="A374" s="267">
        <v>366</v>
      </c>
      <c r="B374" s="276" t="s">
        <v>164</v>
      </c>
      <c r="C374" s="277">
        <v>30.85</v>
      </c>
      <c r="D374" s="278">
        <v>30.566666666666666</v>
      </c>
      <c r="E374" s="278">
        <v>29.883333333333333</v>
      </c>
      <c r="F374" s="278">
        <v>28.916666666666668</v>
      </c>
      <c r="G374" s="278">
        <v>28.233333333333334</v>
      </c>
      <c r="H374" s="278">
        <v>31.533333333333331</v>
      </c>
      <c r="I374" s="278">
        <v>32.216666666666661</v>
      </c>
      <c r="J374" s="278">
        <v>33.18333333333333</v>
      </c>
      <c r="K374" s="276">
        <v>31.25</v>
      </c>
      <c r="L374" s="276">
        <v>29.6</v>
      </c>
      <c r="M374" s="276">
        <v>783.69100000000003</v>
      </c>
    </row>
    <row r="375" spans="1:13">
      <c r="A375" s="267">
        <v>367</v>
      </c>
      <c r="B375" s="276" t="s">
        <v>274</v>
      </c>
      <c r="C375" s="277">
        <v>384.5</v>
      </c>
      <c r="D375" s="278">
        <v>385.61666666666662</v>
      </c>
      <c r="E375" s="278">
        <v>380.23333333333323</v>
      </c>
      <c r="F375" s="278">
        <v>375.96666666666664</v>
      </c>
      <c r="G375" s="278">
        <v>370.58333333333326</v>
      </c>
      <c r="H375" s="278">
        <v>389.88333333333321</v>
      </c>
      <c r="I375" s="278">
        <v>395.26666666666654</v>
      </c>
      <c r="J375" s="278">
        <v>399.53333333333319</v>
      </c>
      <c r="K375" s="276">
        <v>391</v>
      </c>
      <c r="L375" s="276">
        <v>381.35</v>
      </c>
      <c r="M375" s="276">
        <v>1.22594</v>
      </c>
    </row>
    <row r="376" spans="1:13">
      <c r="A376" s="267">
        <v>368</v>
      </c>
      <c r="B376" s="276" t="s">
        <v>485</v>
      </c>
      <c r="C376" s="277">
        <v>172</v>
      </c>
      <c r="D376" s="278">
        <v>169.68333333333334</v>
      </c>
      <c r="E376" s="278">
        <v>164.61666666666667</v>
      </c>
      <c r="F376" s="278">
        <v>157.23333333333335</v>
      </c>
      <c r="G376" s="278">
        <v>152.16666666666669</v>
      </c>
      <c r="H376" s="278">
        <v>177.06666666666666</v>
      </c>
      <c r="I376" s="278">
        <v>182.13333333333333</v>
      </c>
      <c r="J376" s="278">
        <v>189.51666666666665</v>
      </c>
      <c r="K376" s="276">
        <v>174.75</v>
      </c>
      <c r="L376" s="276">
        <v>162.30000000000001</v>
      </c>
      <c r="M376" s="276">
        <v>7.09361</v>
      </c>
    </row>
    <row r="377" spans="1:13">
      <c r="A377" s="267">
        <v>369</v>
      </c>
      <c r="B377" s="276" t="s">
        <v>491</v>
      </c>
      <c r="C377" s="277">
        <v>926.95</v>
      </c>
      <c r="D377" s="278">
        <v>926.85</v>
      </c>
      <c r="E377" s="278">
        <v>922.7</v>
      </c>
      <c r="F377" s="278">
        <v>918.45</v>
      </c>
      <c r="G377" s="278">
        <v>914.30000000000007</v>
      </c>
      <c r="H377" s="278">
        <v>931.1</v>
      </c>
      <c r="I377" s="278">
        <v>935.24999999999989</v>
      </c>
      <c r="J377" s="278">
        <v>939.5</v>
      </c>
      <c r="K377" s="276">
        <v>931</v>
      </c>
      <c r="L377" s="276">
        <v>922.6</v>
      </c>
      <c r="M377" s="276">
        <v>1.2593000000000001</v>
      </c>
    </row>
    <row r="378" spans="1:13">
      <c r="A378" s="267">
        <v>370</v>
      </c>
      <c r="B378" s="276" t="s">
        <v>2223</v>
      </c>
      <c r="C378" s="277">
        <v>477.9</v>
      </c>
      <c r="D378" s="278">
        <v>480.63333333333327</v>
      </c>
      <c r="E378" s="278">
        <v>472.31666666666655</v>
      </c>
      <c r="F378" s="278">
        <v>466.73333333333329</v>
      </c>
      <c r="G378" s="278">
        <v>458.41666666666657</v>
      </c>
      <c r="H378" s="278">
        <v>486.21666666666653</v>
      </c>
      <c r="I378" s="278">
        <v>494.53333333333325</v>
      </c>
      <c r="J378" s="278">
        <v>500.1166666666665</v>
      </c>
      <c r="K378" s="276">
        <v>488.95</v>
      </c>
      <c r="L378" s="276">
        <v>475.05</v>
      </c>
      <c r="M378" s="276">
        <v>0.68627000000000005</v>
      </c>
    </row>
    <row r="379" spans="1:13">
      <c r="A379" s="267">
        <v>371</v>
      </c>
      <c r="B379" s="276" t="s">
        <v>165</v>
      </c>
      <c r="C379" s="277">
        <v>185.4</v>
      </c>
      <c r="D379" s="278">
        <v>186.61666666666667</v>
      </c>
      <c r="E379" s="278">
        <v>183.53333333333336</v>
      </c>
      <c r="F379" s="278">
        <v>181.66666666666669</v>
      </c>
      <c r="G379" s="278">
        <v>178.58333333333337</v>
      </c>
      <c r="H379" s="278">
        <v>188.48333333333335</v>
      </c>
      <c r="I379" s="278">
        <v>191.56666666666666</v>
      </c>
      <c r="J379" s="278">
        <v>193.43333333333334</v>
      </c>
      <c r="K379" s="276">
        <v>189.7</v>
      </c>
      <c r="L379" s="276">
        <v>184.75</v>
      </c>
      <c r="M379" s="276">
        <v>93.857410000000002</v>
      </c>
    </row>
    <row r="380" spans="1:13">
      <c r="A380" s="267">
        <v>372</v>
      </c>
      <c r="B380" s="276" t="s">
        <v>492</v>
      </c>
      <c r="C380" s="277">
        <v>76.7</v>
      </c>
      <c r="D380" s="278">
        <v>77</v>
      </c>
      <c r="E380" s="278">
        <v>75.3</v>
      </c>
      <c r="F380" s="278">
        <v>73.899999999999991</v>
      </c>
      <c r="G380" s="278">
        <v>72.199999999999989</v>
      </c>
      <c r="H380" s="278">
        <v>78.400000000000006</v>
      </c>
      <c r="I380" s="278">
        <v>80.099999999999994</v>
      </c>
      <c r="J380" s="278">
        <v>81.500000000000014</v>
      </c>
      <c r="K380" s="276">
        <v>78.7</v>
      </c>
      <c r="L380" s="276">
        <v>75.599999999999994</v>
      </c>
      <c r="M380" s="276">
        <v>7.9842700000000004</v>
      </c>
    </row>
    <row r="381" spans="1:13">
      <c r="A381" s="267">
        <v>373</v>
      </c>
      <c r="B381" s="276" t="s">
        <v>276</v>
      </c>
      <c r="C381" s="277">
        <v>271.8</v>
      </c>
      <c r="D381" s="278">
        <v>268.0333333333333</v>
      </c>
      <c r="E381" s="278">
        <v>262.06666666666661</v>
      </c>
      <c r="F381" s="278">
        <v>252.33333333333331</v>
      </c>
      <c r="G381" s="278">
        <v>246.36666666666662</v>
      </c>
      <c r="H381" s="278">
        <v>277.76666666666659</v>
      </c>
      <c r="I381" s="278">
        <v>283.73333333333329</v>
      </c>
      <c r="J381" s="278">
        <v>293.46666666666658</v>
      </c>
      <c r="K381" s="276">
        <v>274</v>
      </c>
      <c r="L381" s="276">
        <v>258.3</v>
      </c>
      <c r="M381" s="276">
        <v>11.77952</v>
      </c>
    </row>
    <row r="382" spans="1:13">
      <c r="A382" s="267">
        <v>374</v>
      </c>
      <c r="B382" s="276" t="s">
        <v>493</v>
      </c>
      <c r="C382" s="277">
        <v>82.9</v>
      </c>
      <c r="D382" s="278">
        <v>83.38333333333334</v>
      </c>
      <c r="E382" s="278">
        <v>82.01666666666668</v>
      </c>
      <c r="F382" s="278">
        <v>81.13333333333334</v>
      </c>
      <c r="G382" s="278">
        <v>79.76666666666668</v>
      </c>
      <c r="H382" s="278">
        <v>84.26666666666668</v>
      </c>
      <c r="I382" s="278">
        <v>85.633333333333326</v>
      </c>
      <c r="J382" s="278">
        <v>86.51666666666668</v>
      </c>
      <c r="K382" s="276">
        <v>84.75</v>
      </c>
      <c r="L382" s="276">
        <v>82.5</v>
      </c>
      <c r="M382" s="276">
        <v>2.2886000000000002</v>
      </c>
    </row>
    <row r="383" spans="1:13">
      <c r="A383" s="267">
        <v>375</v>
      </c>
      <c r="B383" s="276" t="s">
        <v>486</v>
      </c>
      <c r="C383" s="277">
        <v>54</v>
      </c>
      <c r="D383" s="278">
        <v>54.199999999999996</v>
      </c>
      <c r="E383" s="278">
        <v>53.599999999999994</v>
      </c>
      <c r="F383" s="278">
        <v>53.199999999999996</v>
      </c>
      <c r="G383" s="278">
        <v>52.599999999999994</v>
      </c>
      <c r="H383" s="278">
        <v>54.599999999999994</v>
      </c>
      <c r="I383" s="278">
        <v>55.2</v>
      </c>
      <c r="J383" s="278">
        <v>55.599999999999994</v>
      </c>
      <c r="K383" s="276">
        <v>54.8</v>
      </c>
      <c r="L383" s="276">
        <v>53.8</v>
      </c>
      <c r="M383" s="276">
        <v>17.204879999999999</v>
      </c>
    </row>
    <row r="384" spans="1:13">
      <c r="A384" s="267">
        <v>376</v>
      </c>
      <c r="B384" s="276" t="s">
        <v>166</v>
      </c>
      <c r="C384" s="277">
        <v>1298.5</v>
      </c>
      <c r="D384" s="278">
        <v>1295.9166666666667</v>
      </c>
      <c r="E384" s="278">
        <v>1278.1333333333334</v>
      </c>
      <c r="F384" s="278">
        <v>1257.7666666666667</v>
      </c>
      <c r="G384" s="278">
        <v>1239.9833333333333</v>
      </c>
      <c r="H384" s="278">
        <v>1316.2833333333335</v>
      </c>
      <c r="I384" s="278">
        <v>1334.0666666666668</v>
      </c>
      <c r="J384" s="278">
        <v>1354.4333333333336</v>
      </c>
      <c r="K384" s="276">
        <v>1313.7</v>
      </c>
      <c r="L384" s="276">
        <v>1275.55</v>
      </c>
      <c r="M384" s="276">
        <v>14.033160000000001</v>
      </c>
    </row>
    <row r="385" spans="1:13">
      <c r="A385" s="267">
        <v>377</v>
      </c>
      <c r="B385" s="276" t="s">
        <v>278</v>
      </c>
      <c r="C385" s="277">
        <v>407</v>
      </c>
      <c r="D385" s="278">
        <v>406.90000000000003</v>
      </c>
      <c r="E385" s="278">
        <v>402.10000000000008</v>
      </c>
      <c r="F385" s="278">
        <v>397.20000000000005</v>
      </c>
      <c r="G385" s="278">
        <v>392.40000000000009</v>
      </c>
      <c r="H385" s="278">
        <v>411.80000000000007</v>
      </c>
      <c r="I385" s="278">
        <v>416.6</v>
      </c>
      <c r="J385" s="278">
        <v>421.50000000000006</v>
      </c>
      <c r="K385" s="276">
        <v>411.7</v>
      </c>
      <c r="L385" s="276">
        <v>402</v>
      </c>
      <c r="M385" s="276">
        <v>0.71421999999999997</v>
      </c>
    </row>
    <row r="386" spans="1:13">
      <c r="A386" s="267">
        <v>378</v>
      </c>
      <c r="B386" s="276" t="s">
        <v>496</v>
      </c>
      <c r="C386" s="277">
        <v>453.2</v>
      </c>
      <c r="D386" s="278">
        <v>453.86666666666662</v>
      </c>
      <c r="E386" s="278">
        <v>451.73333333333323</v>
      </c>
      <c r="F386" s="278">
        <v>450.26666666666659</v>
      </c>
      <c r="G386" s="278">
        <v>448.13333333333321</v>
      </c>
      <c r="H386" s="278">
        <v>455.33333333333326</v>
      </c>
      <c r="I386" s="278">
        <v>457.46666666666658</v>
      </c>
      <c r="J386" s="278">
        <v>458.93333333333328</v>
      </c>
      <c r="K386" s="276">
        <v>456</v>
      </c>
      <c r="L386" s="276">
        <v>452.4</v>
      </c>
      <c r="M386" s="276">
        <v>1.1877200000000001</v>
      </c>
    </row>
    <row r="387" spans="1:13">
      <c r="A387" s="267">
        <v>379</v>
      </c>
      <c r="B387" s="276" t="s">
        <v>498</v>
      </c>
      <c r="C387" s="277">
        <v>110.25</v>
      </c>
      <c r="D387" s="278">
        <v>108.66666666666667</v>
      </c>
      <c r="E387" s="278">
        <v>104.93333333333334</v>
      </c>
      <c r="F387" s="278">
        <v>99.61666666666666</v>
      </c>
      <c r="G387" s="278">
        <v>95.883333333333326</v>
      </c>
      <c r="H387" s="278">
        <v>113.98333333333335</v>
      </c>
      <c r="I387" s="278">
        <v>117.71666666666667</v>
      </c>
      <c r="J387" s="278">
        <v>123.03333333333336</v>
      </c>
      <c r="K387" s="276">
        <v>112.4</v>
      </c>
      <c r="L387" s="276">
        <v>103.35</v>
      </c>
      <c r="M387" s="276">
        <v>43.878430000000002</v>
      </c>
    </row>
    <row r="388" spans="1:13">
      <c r="A388" s="267">
        <v>380</v>
      </c>
      <c r="B388" s="276" t="s">
        <v>279</v>
      </c>
      <c r="C388" s="277">
        <v>459.95</v>
      </c>
      <c r="D388" s="278">
        <v>462.65000000000003</v>
      </c>
      <c r="E388" s="278">
        <v>455.30000000000007</v>
      </c>
      <c r="F388" s="278">
        <v>450.65000000000003</v>
      </c>
      <c r="G388" s="278">
        <v>443.30000000000007</v>
      </c>
      <c r="H388" s="278">
        <v>467.30000000000007</v>
      </c>
      <c r="I388" s="278">
        <v>474.65000000000009</v>
      </c>
      <c r="J388" s="278">
        <v>479.30000000000007</v>
      </c>
      <c r="K388" s="276">
        <v>470</v>
      </c>
      <c r="L388" s="276">
        <v>458</v>
      </c>
      <c r="M388" s="276">
        <v>0.67673000000000005</v>
      </c>
    </row>
    <row r="389" spans="1:13">
      <c r="A389" s="267">
        <v>381</v>
      </c>
      <c r="B389" s="276" t="s">
        <v>499</v>
      </c>
      <c r="C389" s="277">
        <v>246.75</v>
      </c>
      <c r="D389" s="278">
        <v>246.88333333333335</v>
      </c>
      <c r="E389" s="278">
        <v>244.91666666666671</v>
      </c>
      <c r="F389" s="278">
        <v>243.08333333333337</v>
      </c>
      <c r="G389" s="278">
        <v>241.11666666666673</v>
      </c>
      <c r="H389" s="278">
        <v>248.7166666666667</v>
      </c>
      <c r="I389" s="278">
        <v>250.68333333333334</v>
      </c>
      <c r="J389" s="278">
        <v>252.51666666666668</v>
      </c>
      <c r="K389" s="276">
        <v>248.85</v>
      </c>
      <c r="L389" s="276">
        <v>245.05</v>
      </c>
      <c r="M389" s="276">
        <v>3.6522000000000001</v>
      </c>
    </row>
    <row r="390" spans="1:13">
      <c r="A390" s="267">
        <v>382</v>
      </c>
      <c r="B390" s="276" t="s">
        <v>167</v>
      </c>
      <c r="C390" s="277">
        <v>870.7</v>
      </c>
      <c r="D390" s="278">
        <v>868.56666666666661</v>
      </c>
      <c r="E390" s="278">
        <v>860.68333333333317</v>
      </c>
      <c r="F390" s="278">
        <v>850.66666666666652</v>
      </c>
      <c r="G390" s="278">
        <v>842.78333333333308</v>
      </c>
      <c r="H390" s="278">
        <v>878.58333333333326</v>
      </c>
      <c r="I390" s="278">
        <v>886.4666666666667</v>
      </c>
      <c r="J390" s="278">
        <v>896.48333333333335</v>
      </c>
      <c r="K390" s="276">
        <v>876.45</v>
      </c>
      <c r="L390" s="276">
        <v>858.55</v>
      </c>
      <c r="M390" s="276">
        <v>4.2410500000000004</v>
      </c>
    </row>
    <row r="391" spans="1:13">
      <c r="A391" s="267">
        <v>383</v>
      </c>
      <c r="B391" s="276" t="s">
        <v>501</v>
      </c>
      <c r="C391" s="277">
        <v>1560.6</v>
      </c>
      <c r="D391" s="278">
        <v>1557.2333333333333</v>
      </c>
      <c r="E391" s="278">
        <v>1516.0666666666666</v>
      </c>
      <c r="F391" s="278">
        <v>1471.5333333333333</v>
      </c>
      <c r="G391" s="278">
        <v>1430.3666666666666</v>
      </c>
      <c r="H391" s="278">
        <v>1601.7666666666667</v>
      </c>
      <c r="I391" s="278">
        <v>1642.9333333333332</v>
      </c>
      <c r="J391" s="278">
        <v>1687.4666666666667</v>
      </c>
      <c r="K391" s="276">
        <v>1598.4</v>
      </c>
      <c r="L391" s="276">
        <v>1512.7</v>
      </c>
      <c r="M391" s="276">
        <v>0.42698000000000003</v>
      </c>
    </row>
    <row r="392" spans="1:13">
      <c r="A392" s="267">
        <v>384</v>
      </c>
      <c r="B392" s="276" t="s">
        <v>502</v>
      </c>
      <c r="C392" s="277">
        <v>300.10000000000002</v>
      </c>
      <c r="D392" s="278">
        <v>300.56666666666666</v>
      </c>
      <c r="E392" s="278">
        <v>294.63333333333333</v>
      </c>
      <c r="F392" s="278">
        <v>289.16666666666669</v>
      </c>
      <c r="G392" s="278">
        <v>283.23333333333335</v>
      </c>
      <c r="H392" s="278">
        <v>306.0333333333333</v>
      </c>
      <c r="I392" s="278">
        <v>311.96666666666658</v>
      </c>
      <c r="J392" s="278">
        <v>317.43333333333328</v>
      </c>
      <c r="K392" s="276">
        <v>306.5</v>
      </c>
      <c r="L392" s="276">
        <v>295.10000000000002</v>
      </c>
      <c r="M392" s="276">
        <v>23.89415</v>
      </c>
    </row>
    <row r="393" spans="1:13">
      <c r="A393" s="267">
        <v>385</v>
      </c>
      <c r="B393" s="276" t="s">
        <v>168</v>
      </c>
      <c r="C393" s="277">
        <v>221.25</v>
      </c>
      <c r="D393" s="278">
        <v>218.28333333333333</v>
      </c>
      <c r="E393" s="278">
        <v>213.56666666666666</v>
      </c>
      <c r="F393" s="278">
        <v>205.88333333333333</v>
      </c>
      <c r="G393" s="278">
        <v>201.16666666666666</v>
      </c>
      <c r="H393" s="278">
        <v>225.96666666666667</v>
      </c>
      <c r="I393" s="278">
        <v>230.68333333333331</v>
      </c>
      <c r="J393" s="278">
        <v>238.36666666666667</v>
      </c>
      <c r="K393" s="276">
        <v>223</v>
      </c>
      <c r="L393" s="276">
        <v>210.6</v>
      </c>
      <c r="M393" s="276">
        <v>385.21051999999997</v>
      </c>
    </row>
    <row r="394" spans="1:13">
      <c r="A394" s="267">
        <v>386</v>
      </c>
      <c r="B394" s="276" t="s">
        <v>500</v>
      </c>
      <c r="C394" s="277">
        <v>45.7</v>
      </c>
      <c r="D394" s="278">
        <v>45.633333333333326</v>
      </c>
      <c r="E394" s="278">
        <v>45.366666666666653</v>
      </c>
      <c r="F394" s="278">
        <v>45.033333333333324</v>
      </c>
      <c r="G394" s="278">
        <v>44.766666666666652</v>
      </c>
      <c r="H394" s="278">
        <v>45.966666666666654</v>
      </c>
      <c r="I394" s="278">
        <v>46.233333333333334</v>
      </c>
      <c r="J394" s="278">
        <v>46.566666666666656</v>
      </c>
      <c r="K394" s="276">
        <v>45.9</v>
      </c>
      <c r="L394" s="276">
        <v>45.3</v>
      </c>
      <c r="M394" s="276">
        <v>4.8817700000000004</v>
      </c>
    </row>
    <row r="395" spans="1:13">
      <c r="A395" s="267">
        <v>387</v>
      </c>
      <c r="B395" s="276" t="s">
        <v>169</v>
      </c>
      <c r="C395" s="277">
        <v>116.3</v>
      </c>
      <c r="D395" s="278">
        <v>115.71666666666665</v>
      </c>
      <c r="E395" s="278">
        <v>114.58333333333331</v>
      </c>
      <c r="F395" s="278">
        <v>112.86666666666666</v>
      </c>
      <c r="G395" s="278">
        <v>111.73333333333332</v>
      </c>
      <c r="H395" s="278">
        <v>117.43333333333331</v>
      </c>
      <c r="I395" s="278">
        <v>118.56666666666666</v>
      </c>
      <c r="J395" s="278">
        <v>120.2833333333333</v>
      </c>
      <c r="K395" s="276">
        <v>116.85</v>
      </c>
      <c r="L395" s="276">
        <v>114</v>
      </c>
      <c r="M395" s="276">
        <v>74.329589999999996</v>
      </c>
    </row>
    <row r="396" spans="1:13">
      <c r="A396" s="267">
        <v>388</v>
      </c>
      <c r="B396" s="276" t="s">
        <v>503</v>
      </c>
      <c r="C396" s="277">
        <v>134.69999999999999</v>
      </c>
      <c r="D396" s="278">
        <v>133.38333333333333</v>
      </c>
      <c r="E396" s="278">
        <v>130.96666666666664</v>
      </c>
      <c r="F396" s="278">
        <v>127.23333333333332</v>
      </c>
      <c r="G396" s="278">
        <v>124.81666666666663</v>
      </c>
      <c r="H396" s="278">
        <v>137.11666666666665</v>
      </c>
      <c r="I396" s="278">
        <v>139.53333333333333</v>
      </c>
      <c r="J396" s="278">
        <v>143.26666666666665</v>
      </c>
      <c r="K396" s="276">
        <v>135.80000000000001</v>
      </c>
      <c r="L396" s="276">
        <v>129.65</v>
      </c>
      <c r="M396" s="276">
        <v>11.364039999999999</v>
      </c>
    </row>
    <row r="397" spans="1:13">
      <c r="A397" s="267">
        <v>389</v>
      </c>
      <c r="B397" s="276" t="s">
        <v>504</v>
      </c>
      <c r="C397" s="277">
        <v>741.7</v>
      </c>
      <c r="D397" s="278">
        <v>745.86666666666667</v>
      </c>
      <c r="E397" s="278">
        <v>734.83333333333337</v>
      </c>
      <c r="F397" s="278">
        <v>727.9666666666667</v>
      </c>
      <c r="G397" s="278">
        <v>716.93333333333339</v>
      </c>
      <c r="H397" s="278">
        <v>752.73333333333335</v>
      </c>
      <c r="I397" s="278">
        <v>763.76666666666665</v>
      </c>
      <c r="J397" s="278">
        <v>770.63333333333333</v>
      </c>
      <c r="K397" s="276">
        <v>756.9</v>
      </c>
      <c r="L397" s="276">
        <v>739</v>
      </c>
      <c r="M397" s="276">
        <v>1.51115</v>
      </c>
    </row>
    <row r="398" spans="1:13">
      <c r="A398" s="267">
        <v>390</v>
      </c>
      <c r="B398" s="276" t="s">
        <v>170</v>
      </c>
      <c r="C398" s="277">
        <v>1987.2</v>
      </c>
      <c r="D398" s="278">
        <v>1984.5999999999997</v>
      </c>
      <c r="E398" s="278">
        <v>1962.6999999999994</v>
      </c>
      <c r="F398" s="278">
        <v>1938.1999999999996</v>
      </c>
      <c r="G398" s="278">
        <v>1916.2999999999993</v>
      </c>
      <c r="H398" s="278">
        <v>2009.0999999999995</v>
      </c>
      <c r="I398" s="278">
        <v>2030.9999999999995</v>
      </c>
      <c r="J398" s="278">
        <v>2055.4999999999995</v>
      </c>
      <c r="K398" s="276">
        <v>2006.5</v>
      </c>
      <c r="L398" s="276">
        <v>1960.1</v>
      </c>
      <c r="M398" s="276">
        <v>140.30652000000001</v>
      </c>
    </row>
    <row r="399" spans="1:13">
      <c r="A399" s="267">
        <v>391</v>
      </c>
      <c r="B399" s="276" t="s">
        <v>519</v>
      </c>
      <c r="C399" s="277">
        <v>9.9</v>
      </c>
      <c r="D399" s="278">
        <v>9.9</v>
      </c>
      <c r="E399" s="278">
        <v>9.8000000000000007</v>
      </c>
      <c r="F399" s="278">
        <v>9.7000000000000011</v>
      </c>
      <c r="G399" s="278">
        <v>9.6000000000000014</v>
      </c>
      <c r="H399" s="278">
        <v>10</v>
      </c>
      <c r="I399" s="278">
        <v>10.099999999999998</v>
      </c>
      <c r="J399" s="278">
        <v>10.199999999999999</v>
      </c>
      <c r="K399" s="276">
        <v>10</v>
      </c>
      <c r="L399" s="276">
        <v>9.8000000000000007</v>
      </c>
      <c r="M399" s="276">
        <v>7.2179599999999997</v>
      </c>
    </row>
    <row r="400" spans="1:13">
      <c r="A400" s="267">
        <v>392</v>
      </c>
      <c r="B400" s="276" t="s">
        <v>508</v>
      </c>
      <c r="C400" s="277">
        <v>238.1</v>
      </c>
      <c r="D400" s="278">
        <v>241.03333333333333</v>
      </c>
      <c r="E400" s="278">
        <v>234.06666666666666</v>
      </c>
      <c r="F400" s="278">
        <v>230.03333333333333</v>
      </c>
      <c r="G400" s="278">
        <v>223.06666666666666</v>
      </c>
      <c r="H400" s="278">
        <v>245.06666666666666</v>
      </c>
      <c r="I400" s="278">
        <v>252.0333333333333</v>
      </c>
      <c r="J400" s="278">
        <v>256.06666666666666</v>
      </c>
      <c r="K400" s="276">
        <v>248</v>
      </c>
      <c r="L400" s="276">
        <v>237</v>
      </c>
      <c r="M400" s="276">
        <v>4.4737099999999996</v>
      </c>
    </row>
    <row r="401" spans="1:13">
      <c r="A401" s="267">
        <v>393</v>
      </c>
      <c r="B401" s="276" t="s">
        <v>495</v>
      </c>
      <c r="C401" s="277">
        <v>256.35000000000002</v>
      </c>
      <c r="D401" s="278">
        <v>253.86666666666667</v>
      </c>
      <c r="E401" s="278">
        <v>250.23333333333335</v>
      </c>
      <c r="F401" s="278">
        <v>244.11666666666667</v>
      </c>
      <c r="G401" s="278">
        <v>240.48333333333335</v>
      </c>
      <c r="H401" s="278">
        <v>259.98333333333335</v>
      </c>
      <c r="I401" s="278">
        <v>263.61666666666667</v>
      </c>
      <c r="J401" s="278">
        <v>269.73333333333335</v>
      </c>
      <c r="K401" s="276">
        <v>257.5</v>
      </c>
      <c r="L401" s="276">
        <v>247.75</v>
      </c>
      <c r="M401" s="276">
        <v>10.459250000000001</v>
      </c>
    </row>
    <row r="402" spans="1:13">
      <c r="A402" s="267">
        <v>394</v>
      </c>
      <c r="B402" s="276" t="s">
        <v>512</v>
      </c>
      <c r="C402" s="277">
        <v>50.6</v>
      </c>
      <c r="D402" s="278">
        <v>50.133333333333333</v>
      </c>
      <c r="E402" s="278">
        <v>48.966666666666669</v>
      </c>
      <c r="F402" s="278">
        <v>47.333333333333336</v>
      </c>
      <c r="G402" s="278">
        <v>46.166666666666671</v>
      </c>
      <c r="H402" s="278">
        <v>51.766666666666666</v>
      </c>
      <c r="I402" s="278">
        <v>52.933333333333337</v>
      </c>
      <c r="J402" s="278">
        <v>54.566666666666663</v>
      </c>
      <c r="K402" s="276">
        <v>51.3</v>
      </c>
      <c r="L402" s="276">
        <v>48.5</v>
      </c>
      <c r="M402" s="276">
        <v>23.303329999999999</v>
      </c>
    </row>
    <row r="403" spans="1:13">
      <c r="A403" s="267">
        <v>395</v>
      </c>
      <c r="B403" s="276" t="s">
        <v>171</v>
      </c>
      <c r="C403" s="277">
        <v>40.049999999999997</v>
      </c>
      <c r="D403" s="278">
        <v>40.199999999999996</v>
      </c>
      <c r="E403" s="278">
        <v>39.649999999999991</v>
      </c>
      <c r="F403" s="278">
        <v>39.249999999999993</v>
      </c>
      <c r="G403" s="278">
        <v>38.699999999999989</v>
      </c>
      <c r="H403" s="278">
        <v>40.599999999999994</v>
      </c>
      <c r="I403" s="278">
        <v>41.149999999999991</v>
      </c>
      <c r="J403" s="278">
        <v>41.55</v>
      </c>
      <c r="K403" s="276">
        <v>40.75</v>
      </c>
      <c r="L403" s="276">
        <v>39.799999999999997</v>
      </c>
      <c r="M403" s="276">
        <v>159.68025</v>
      </c>
    </row>
    <row r="404" spans="1:13">
      <c r="A404" s="267">
        <v>396</v>
      </c>
      <c r="B404" s="276" t="s">
        <v>513</v>
      </c>
      <c r="C404" s="277">
        <v>8011.4</v>
      </c>
      <c r="D404" s="278">
        <v>8029.6833333333334</v>
      </c>
      <c r="E404" s="278">
        <v>7954.7166666666672</v>
      </c>
      <c r="F404" s="278">
        <v>7898.0333333333338</v>
      </c>
      <c r="G404" s="278">
        <v>7823.0666666666675</v>
      </c>
      <c r="H404" s="278">
        <v>8086.3666666666668</v>
      </c>
      <c r="I404" s="278">
        <v>8161.3333333333321</v>
      </c>
      <c r="J404" s="278">
        <v>8218.0166666666664</v>
      </c>
      <c r="K404" s="276">
        <v>8104.65</v>
      </c>
      <c r="L404" s="276">
        <v>7973</v>
      </c>
      <c r="M404" s="276">
        <v>0.36330000000000001</v>
      </c>
    </row>
    <row r="405" spans="1:13">
      <c r="A405" s="267">
        <v>397</v>
      </c>
      <c r="B405" s="276" t="s">
        <v>3523</v>
      </c>
      <c r="C405" s="277">
        <v>814.35</v>
      </c>
      <c r="D405" s="278">
        <v>804.15</v>
      </c>
      <c r="E405" s="278">
        <v>789.8</v>
      </c>
      <c r="F405" s="278">
        <v>765.25</v>
      </c>
      <c r="G405" s="278">
        <v>750.9</v>
      </c>
      <c r="H405" s="278">
        <v>828.69999999999993</v>
      </c>
      <c r="I405" s="278">
        <v>843.05000000000007</v>
      </c>
      <c r="J405" s="278">
        <v>867.59999999999991</v>
      </c>
      <c r="K405" s="276">
        <v>818.5</v>
      </c>
      <c r="L405" s="276">
        <v>779.6</v>
      </c>
      <c r="M405" s="276">
        <v>31.83192</v>
      </c>
    </row>
    <row r="406" spans="1:13">
      <c r="A406" s="267">
        <v>398</v>
      </c>
      <c r="B406" s="276" t="s">
        <v>280</v>
      </c>
      <c r="C406" s="277">
        <v>857.95</v>
      </c>
      <c r="D406" s="278">
        <v>857.81666666666661</v>
      </c>
      <c r="E406" s="278">
        <v>846.93333333333317</v>
      </c>
      <c r="F406" s="278">
        <v>835.91666666666652</v>
      </c>
      <c r="G406" s="278">
        <v>825.03333333333308</v>
      </c>
      <c r="H406" s="278">
        <v>868.83333333333326</v>
      </c>
      <c r="I406" s="278">
        <v>879.7166666666667</v>
      </c>
      <c r="J406" s="278">
        <v>890.73333333333335</v>
      </c>
      <c r="K406" s="276">
        <v>868.7</v>
      </c>
      <c r="L406" s="276">
        <v>846.8</v>
      </c>
      <c r="M406" s="276">
        <v>9.6839300000000001</v>
      </c>
    </row>
    <row r="407" spans="1:13">
      <c r="A407" s="267">
        <v>399</v>
      </c>
      <c r="B407" s="276" t="s">
        <v>172</v>
      </c>
      <c r="C407" s="277">
        <v>252</v>
      </c>
      <c r="D407" s="278">
        <v>247.63333333333333</v>
      </c>
      <c r="E407" s="278">
        <v>242.26666666666665</v>
      </c>
      <c r="F407" s="278">
        <v>232.53333333333333</v>
      </c>
      <c r="G407" s="278">
        <v>227.16666666666666</v>
      </c>
      <c r="H407" s="278">
        <v>257.36666666666667</v>
      </c>
      <c r="I407" s="278">
        <v>262.73333333333335</v>
      </c>
      <c r="J407" s="278">
        <v>272.46666666666664</v>
      </c>
      <c r="K407" s="276">
        <v>253</v>
      </c>
      <c r="L407" s="276">
        <v>237.9</v>
      </c>
      <c r="M407" s="276">
        <v>1045.1405999999999</v>
      </c>
    </row>
    <row r="408" spans="1:13">
      <c r="A408" s="267">
        <v>400</v>
      </c>
      <c r="B408" s="276" t="s">
        <v>514</v>
      </c>
      <c r="C408" s="277">
        <v>3799.8</v>
      </c>
      <c r="D408" s="278">
        <v>3786.6</v>
      </c>
      <c r="E408" s="278">
        <v>3763.2</v>
      </c>
      <c r="F408" s="278">
        <v>3726.6</v>
      </c>
      <c r="G408" s="278">
        <v>3703.2</v>
      </c>
      <c r="H408" s="278">
        <v>3823.2</v>
      </c>
      <c r="I408" s="278">
        <v>3846.6000000000004</v>
      </c>
      <c r="J408" s="278">
        <v>3883.2</v>
      </c>
      <c r="K408" s="276">
        <v>3810</v>
      </c>
      <c r="L408" s="276">
        <v>3750</v>
      </c>
      <c r="M408" s="276">
        <v>0.30829000000000001</v>
      </c>
    </row>
    <row r="409" spans="1:13">
      <c r="A409" s="267">
        <v>401</v>
      </c>
      <c r="B409" s="276" t="s">
        <v>2402</v>
      </c>
      <c r="C409" s="277">
        <v>85.15</v>
      </c>
      <c r="D409" s="278">
        <v>85.016666666666666</v>
      </c>
      <c r="E409" s="278">
        <v>83.233333333333334</v>
      </c>
      <c r="F409" s="278">
        <v>81.316666666666663</v>
      </c>
      <c r="G409" s="278">
        <v>79.533333333333331</v>
      </c>
      <c r="H409" s="278">
        <v>86.933333333333337</v>
      </c>
      <c r="I409" s="278">
        <v>88.716666666666669</v>
      </c>
      <c r="J409" s="278">
        <v>90.63333333333334</v>
      </c>
      <c r="K409" s="276">
        <v>86.8</v>
      </c>
      <c r="L409" s="276">
        <v>83.1</v>
      </c>
      <c r="M409" s="276">
        <v>4.7846299999999999</v>
      </c>
    </row>
    <row r="410" spans="1:13">
      <c r="A410" s="267">
        <v>402</v>
      </c>
      <c r="B410" s="276" t="s">
        <v>2404</v>
      </c>
      <c r="C410" s="277">
        <v>52.4</v>
      </c>
      <c r="D410" s="278">
        <v>52.43333333333333</v>
      </c>
      <c r="E410" s="278">
        <v>51.816666666666663</v>
      </c>
      <c r="F410" s="278">
        <v>51.233333333333334</v>
      </c>
      <c r="G410" s="278">
        <v>50.616666666666667</v>
      </c>
      <c r="H410" s="278">
        <v>53.016666666666659</v>
      </c>
      <c r="I410" s="278">
        <v>53.633333333333319</v>
      </c>
      <c r="J410" s="278">
        <v>54.216666666666654</v>
      </c>
      <c r="K410" s="276">
        <v>53.05</v>
      </c>
      <c r="L410" s="276">
        <v>51.85</v>
      </c>
      <c r="M410" s="276">
        <v>9.6096699999999995</v>
      </c>
    </row>
    <row r="411" spans="1:13">
      <c r="A411" s="267">
        <v>403</v>
      </c>
      <c r="B411" s="276" t="s">
        <v>2412</v>
      </c>
      <c r="C411" s="277">
        <v>152.85</v>
      </c>
      <c r="D411" s="278">
        <v>152.20000000000002</v>
      </c>
      <c r="E411" s="278">
        <v>150.50000000000003</v>
      </c>
      <c r="F411" s="278">
        <v>148.15</v>
      </c>
      <c r="G411" s="278">
        <v>146.45000000000002</v>
      </c>
      <c r="H411" s="278">
        <v>154.55000000000004</v>
      </c>
      <c r="I411" s="278">
        <v>156.25000000000003</v>
      </c>
      <c r="J411" s="278">
        <v>158.60000000000005</v>
      </c>
      <c r="K411" s="276">
        <v>153.9</v>
      </c>
      <c r="L411" s="276">
        <v>149.85</v>
      </c>
      <c r="M411" s="276">
        <v>5.7240599999999997</v>
      </c>
    </row>
    <row r="412" spans="1:13">
      <c r="A412" s="267">
        <v>404</v>
      </c>
      <c r="B412" s="276" t="s">
        <v>516</v>
      </c>
      <c r="C412" s="277">
        <v>1360.05</v>
      </c>
      <c r="D412" s="278">
        <v>1363.45</v>
      </c>
      <c r="E412" s="278">
        <v>1348.6000000000001</v>
      </c>
      <c r="F412" s="278">
        <v>1337.15</v>
      </c>
      <c r="G412" s="278">
        <v>1322.3000000000002</v>
      </c>
      <c r="H412" s="278">
        <v>1374.9</v>
      </c>
      <c r="I412" s="278">
        <v>1389.75</v>
      </c>
      <c r="J412" s="278">
        <v>1401.2</v>
      </c>
      <c r="K412" s="276">
        <v>1378.3</v>
      </c>
      <c r="L412" s="276">
        <v>1352</v>
      </c>
      <c r="M412" s="276">
        <v>5.2819999999999999E-2</v>
      </c>
    </row>
    <row r="413" spans="1:13">
      <c r="A413" s="267">
        <v>405</v>
      </c>
      <c r="B413" s="276" t="s">
        <v>518</v>
      </c>
      <c r="C413" s="277">
        <v>192.45</v>
      </c>
      <c r="D413" s="278">
        <v>191.28333333333333</v>
      </c>
      <c r="E413" s="278">
        <v>187.16666666666666</v>
      </c>
      <c r="F413" s="278">
        <v>181.88333333333333</v>
      </c>
      <c r="G413" s="278">
        <v>177.76666666666665</v>
      </c>
      <c r="H413" s="278">
        <v>196.56666666666666</v>
      </c>
      <c r="I413" s="278">
        <v>200.68333333333334</v>
      </c>
      <c r="J413" s="278">
        <v>205.96666666666667</v>
      </c>
      <c r="K413" s="276">
        <v>195.4</v>
      </c>
      <c r="L413" s="276">
        <v>186</v>
      </c>
      <c r="M413" s="276">
        <v>4.8656499999999996</v>
      </c>
    </row>
    <row r="414" spans="1:13">
      <c r="A414" s="267">
        <v>406</v>
      </c>
      <c r="B414" s="276" t="s">
        <v>173</v>
      </c>
      <c r="C414" s="277">
        <v>24069.25</v>
      </c>
      <c r="D414" s="278">
        <v>23986.649999999998</v>
      </c>
      <c r="E414" s="278">
        <v>23838.599999999995</v>
      </c>
      <c r="F414" s="278">
        <v>23607.949999999997</v>
      </c>
      <c r="G414" s="278">
        <v>23459.899999999994</v>
      </c>
      <c r="H414" s="278">
        <v>24217.299999999996</v>
      </c>
      <c r="I414" s="278">
        <v>24365.35</v>
      </c>
      <c r="J414" s="278">
        <v>24595.999999999996</v>
      </c>
      <c r="K414" s="276">
        <v>24134.7</v>
      </c>
      <c r="L414" s="276">
        <v>23756</v>
      </c>
      <c r="M414" s="276">
        <v>0.57486999999999999</v>
      </c>
    </row>
    <row r="415" spans="1:13">
      <c r="A415" s="267">
        <v>407</v>
      </c>
      <c r="B415" s="276" t="s">
        <v>520</v>
      </c>
      <c r="C415" s="277">
        <v>957.7</v>
      </c>
      <c r="D415" s="278">
        <v>952.76666666666677</v>
      </c>
      <c r="E415" s="278">
        <v>927.88333333333355</v>
      </c>
      <c r="F415" s="278">
        <v>898.06666666666683</v>
      </c>
      <c r="G415" s="278">
        <v>873.18333333333362</v>
      </c>
      <c r="H415" s="278">
        <v>982.58333333333348</v>
      </c>
      <c r="I415" s="278">
        <v>1007.4666666666667</v>
      </c>
      <c r="J415" s="278">
        <v>1037.2833333333333</v>
      </c>
      <c r="K415" s="276">
        <v>977.65</v>
      </c>
      <c r="L415" s="276">
        <v>922.95</v>
      </c>
      <c r="M415" s="276">
        <v>1.0082899999999999</v>
      </c>
    </row>
    <row r="416" spans="1:13">
      <c r="A416" s="267">
        <v>408</v>
      </c>
      <c r="B416" s="276" t="s">
        <v>174</v>
      </c>
      <c r="C416" s="277">
        <v>1426.2</v>
      </c>
      <c r="D416" s="278">
        <v>1415.1333333333332</v>
      </c>
      <c r="E416" s="278">
        <v>1397.2666666666664</v>
      </c>
      <c r="F416" s="278">
        <v>1368.3333333333333</v>
      </c>
      <c r="G416" s="278">
        <v>1350.4666666666665</v>
      </c>
      <c r="H416" s="278">
        <v>1444.0666666666664</v>
      </c>
      <c r="I416" s="278">
        <v>1461.9333333333332</v>
      </c>
      <c r="J416" s="278">
        <v>1490.8666666666663</v>
      </c>
      <c r="K416" s="276">
        <v>1433</v>
      </c>
      <c r="L416" s="276">
        <v>1386.2</v>
      </c>
      <c r="M416" s="276">
        <v>7.4264999999999999</v>
      </c>
    </row>
    <row r="417" spans="1:13">
      <c r="A417" s="267">
        <v>409</v>
      </c>
      <c r="B417" s="276" t="s">
        <v>515</v>
      </c>
      <c r="C417" s="277">
        <v>382.6</v>
      </c>
      <c r="D417" s="278">
        <v>383.98333333333335</v>
      </c>
      <c r="E417" s="278">
        <v>376.9666666666667</v>
      </c>
      <c r="F417" s="278">
        <v>371.33333333333337</v>
      </c>
      <c r="G417" s="278">
        <v>364.31666666666672</v>
      </c>
      <c r="H417" s="278">
        <v>389.61666666666667</v>
      </c>
      <c r="I417" s="278">
        <v>396.63333333333333</v>
      </c>
      <c r="J417" s="278">
        <v>402.26666666666665</v>
      </c>
      <c r="K417" s="276">
        <v>391</v>
      </c>
      <c r="L417" s="276">
        <v>378.35</v>
      </c>
      <c r="M417" s="276">
        <v>1.7871900000000001</v>
      </c>
    </row>
    <row r="418" spans="1:13">
      <c r="A418" s="267">
        <v>410</v>
      </c>
      <c r="B418" s="276" t="s">
        <v>510</v>
      </c>
      <c r="C418" s="277">
        <v>22.35</v>
      </c>
      <c r="D418" s="278">
        <v>22.416666666666668</v>
      </c>
      <c r="E418" s="278">
        <v>22.183333333333337</v>
      </c>
      <c r="F418" s="278">
        <v>22.016666666666669</v>
      </c>
      <c r="G418" s="278">
        <v>21.783333333333339</v>
      </c>
      <c r="H418" s="278">
        <v>22.583333333333336</v>
      </c>
      <c r="I418" s="278">
        <v>22.816666666666663</v>
      </c>
      <c r="J418" s="278">
        <v>22.983333333333334</v>
      </c>
      <c r="K418" s="276">
        <v>22.65</v>
      </c>
      <c r="L418" s="276">
        <v>22.25</v>
      </c>
      <c r="M418" s="276">
        <v>10.05015</v>
      </c>
    </row>
    <row r="419" spans="1:13">
      <c r="A419" s="267">
        <v>411</v>
      </c>
      <c r="B419" s="276" t="s">
        <v>511</v>
      </c>
      <c r="C419" s="277">
        <v>1569.25</v>
      </c>
      <c r="D419" s="278">
        <v>1574.9333333333332</v>
      </c>
      <c r="E419" s="278">
        <v>1547.9166666666663</v>
      </c>
      <c r="F419" s="278">
        <v>1526.583333333333</v>
      </c>
      <c r="G419" s="278">
        <v>1499.5666666666662</v>
      </c>
      <c r="H419" s="278">
        <v>1596.2666666666664</v>
      </c>
      <c r="I419" s="278">
        <v>1623.2833333333333</v>
      </c>
      <c r="J419" s="278">
        <v>1644.6166666666666</v>
      </c>
      <c r="K419" s="276">
        <v>1601.95</v>
      </c>
      <c r="L419" s="276">
        <v>1553.6</v>
      </c>
      <c r="M419" s="276">
        <v>0.32127</v>
      </c>
    </row>
    <row r="420" spans="1:13">
      <c r="A420" s="267">
        <v>412</v>
      </c>
      <c r="B420" s="276" t="s">
        <v>521</v>
      </c>
      <c r="C420" s="277">
        <v>313.95</v>
      </c>
      <c r="D420" s="278">
        <v>312.60000000000002</v>
      </c>
      <c r="E420" s="278">
        <v>307.20000000000005</v>
      </c>
      <c r="F420" s="278">
        <v>300.45000000000005</v>
      </c>
      <c r="G420" s="278">
        <v>295.05000000000007</v>
      </c>
      <c r="H420" s="278">
        <v>319.35000000000002</v>
      </c>
      <c r="I420" s="278">
        <v>324.75</v>
      </c>
      <c r="J420" s="278">
        <v>331.5</v>
      </c>
      <c r="K420" s="276">
        <v>318</v>
      </c>
      <c r="L420" s="276">
        <v>305.85000000000002</v>
      </c>
      <c r="M420" s="276">
        <v>6.4417900000000001</v>
      </c>
    </row>
    <row r="421" spans="1:13">
      <c r="A421" s="267">
        <v>413</v>
      </c>
      <c r="B421" s="276" t="s">
        <v>522</v>
      </c>
      <c r="C421" s="277">
        <v>988.85</v>
      </c>
      <c r="D421" s="278">
        <v>992.73333333333323</v>
      </c>
      <c r="E421" s="278">
        <v>981.46666666666647</v>
      </c>
      <c r="F421" s="278">
        <v>974.08333333333326</v>
      </c>
      <c r="G421" s="278">
        <v>962.81666666666649</v>
      </c>
      <c r="H421" s="278">
        <v>1000.1166666666664</v>
      </c>
      <c r="I421" s="278">
        <v>1011.3833333333331</v>
      </c>
      <c r="J421" s="278">
        <v>1018.7666666666664</v>
      </c>
      <c r="K421" s="276">
        <v>1004</v>
      </c>
      <c r="L421" s="276">
        <v>985.35</v>
      </c>
      <c r="M421" s="276">
        <v>0.125</v>
      </c>
    </row>
    <row r="422" spans="1:13">
      <c r="A422" s="267">
        <v>414</v>
      </c>
      <c r="B422" s="276" t="s">
        <v>523</v>
      </c>
      <c r="C422" s="277">
        <v>338.2</v>
      </c>
      <c r="D422" s="278">
        <v>339.34999999999997</v>
      </c>
      <c r="E422" s="278">
        <v>334.24999999999994</v>
      </c>
      <c r="F422" s="278">
        <v>330.29999999999995</v>
      </c>
      <c r="G422" s="278">
        <v>325.19999999999993</v>
      </c>
      <c r="H422" s="278">
        <v>343.29999999999995</v>
      </c>
      <c r="I422" s="278">
        <v>348.4</v>
      </c>
      <c r="J422" s="278">
        <v>352.34999999999997</v>
      </c>
      <c r="K422" s="276">
        <v>344.45</v>
      </c>
      <c r="L422" s="276">
        <v>335.4</v>
      </c>
      <c r="M422" s="276">
        <v>2.3465500000000001</v>
      </c>
    </row>
    <row r="423" spans="1:13">
      <c r="A423" s="267">
        <v>415</v>
      </c>
      <c r="B423" s="276" t="s">
        <v>524</v>
      </c>
      <c r="C423" s="277">
        <v>7.25</v>
      </c>
      <c r="D423" s="278">
        <v>7.0666666666666664</v>
      </c>
      <c r="E423" s="278">
        <v>6.7333333333333325</v>
      </c>
      <c r="F423" s="278">
        <v>6.2166666666666659</v>
      </c>
      <c r="G423" s="278">
        <v>5.883333333333332</v>
      </c>
      <c r="H423" s="278">
        <v>7.583333333333333</v>
      </c>
      <c r="I423" s="278">
        <v>7.916666666666667</v>
      </c>
      <c r="J423" s="278">
        <v>8.4333333333333336</v>
      </c>
      <c r="K423" s="276">
        <v>7.4</v>
      </c>
      <c r="L423" s="276">
        <v>6.55</v>
      </c>
      <c r="M423" s="276">
        <v>460.01767000000001</v>
      </c>
    </row>
    <row r="424" spans="1:13">
      <c r="A424" s="267">
        <v>416</v>
      </c>
      <c r="B424" s="276" t="s">
        <v>2516</v>
      </c>
      <c r="C424" s="277">
        <v>775.8</v>
      </c>
      <c r="D424" s="278">
        <v>774.61666666666667</v>
      </c>
      <c r="E424" s="278">
        <v>744.23333333333335</v>
      </c>
      <c r="F424" s="278">
        <v>712.66666666666663</v>
      </c>
      <c r="G424" s="278">
        <v>682.2833333333333</v>
      </c>
      <c r="H424" s="278">
        <v>806.18333333333339</v>
      </c>
      <c r="I424" s="278">
        <v>836.56666666666683</v>
      </c>
      <c r="J424" s="278">
        <v>868.13333333333344</v>
      </c>
      <c r="K424" s="276">
        <v>805</v>
      </c>
      <c r="L424" s="276">
        <v>743.05</v>
      </c>
      <c r="M424" s="276">
        <v>2.8494199999999998</v>
      </c>
    </row>
    <row r="425" spans="1:13">
      <c r="A425" s="267">
        <v>417</v>
      </c>
      <c r="B425" s="276" t="s">
        <v>527</v>
      </c>
      <c r="C425" s="285">
        <v>166.75</v>
      </c>
      <c r="D425" s="286">
        <v>166.48333333333332</v>
      </c>
      <c r="E425" s="286">
        <v>165.46666666666664</v>
      </c>
      <c r="F425" s="286">
        <v>164.18333333333331</v>
      </c>
      <c r="G425" s="286">
        <v>163.16666666666663</v>
      </c>
      <c r="H425" s="286">
        <v>167.76666666666665</v>
      </c>
      <c r="I425" s="286">
        <v>168.78333333333336</v>
      </c>
      <c r="J425" s="286">
        <v>170.06666666666666</v>
      </c>
      <c r="K425" s="287">
        <v>167.5</v>
      </c>
      <c r="L425" s="287">
        <v>165.2</v>
      </c>
      <c r="M425" s="287">
        <v>2.3811599999999999</v>
      </c>
    </row>
    <row r="426" spans="1:13">
      <c r="A426" s="267">
        <v>418</v>
      </c>
      <c r="B426" s="276" t="s">
        <v>2525</v>
      </c>
      <c r="C426" s="276">
        <v>66.25</v>
      </c>
      <c r="D426" s="278">
        <v>64.566666666666663</v>
      </c>
      <c r="E426" s="278">
        <v>61.933333333333323</v>
      </c>
      <c r="F426" s="278">
        <v>57.61666666666666</v>
      </c>
      <c r="G426" s="278">
        <v>54.98333333333332</v>
      </c>
      <c r="H426" s="278">
        <v>68.883333333333326</v>
      </c>
      <c r="I426" s="278">
        <v>71.516666666666652</v>
      </c>
      <c r="J426" s="278">
        <v>75.833333333333329</v>
      </c>
      <c r="K426" s="276">
        <v>67.2</v>
      </c>
      <c r="L426" s="276">
        <v>60.25</v>
      </c>
      <c r="M426" s="276">
        <v>363.61779999999999</v>
      </c>
    </row>
    <row r="427" spans="1:13">
      <c r="A427" s="267">
        <v>419</v>
      </c>
      <c r="B427" s="276" t="s">
        <v>175</v>
      </c>
      <c r="C427" s="276">
        <v>5028</v>
      </c>
      <c r="D427" s="278">
        <v>5040.4000000000005</v>
      </c>
      <c r="E427" s="278">
        <v>4996.6000000000013</v>
      </c>
      <c r="F427" s="278">
        <v>4965.2000000000007</v>
      </c>
      <c r="G427" s="278">
        <v>4921.4000000000015</v>
      </c>
      <c r="H427" s="278">
        <v>5071.8000000000011</v>
      </c>
      <c r="I427" s="278">
        <v>5115.6000000000004</v>
      </c>
      <c r="J427" s="278">
        <v>5147.0000000000009</v>
      </c>
      <c r="K427" s="276">
        <v>5084.2</v>
      </c>
      <c r="L427" s="276">
        <v>5009</v>
      </c>
      <c r="M427" s="276">
        <v>1.50095</v>
      </c>
    </row>
    <row r="428" spans="1:13">
      <c r="A428" s="267">
        <v>420</v>
      </c>
      <c r="B428" s="276" t="s">
        <v>176</v>
      </c>
      <c r="C428" s="276">
        <v>925.3</v>
      </c>
      <c r="D428" s="278">
        <v>901.69999999999993</v>
      </c>
      <c r="E428" s="278">
        <v>872.39999999999986</v>
      </c>
      <c r="F428" s="278">
        <v>819.49999999999989</v>
      </c>
      <c r="G428" s="278">
        <v>790.19999999999982</v>
      </c>
      <c r="H428" s="278">
        <v>954.59999999999991</v>
      </c>
      <c r="I428" s="278">
        <v>983.89999999999986</v>
      </c>
      <c r="J428" s="278">
        <v>1036.8</v>
      </c>
      <c r="K428" s="276">
        <v>931</v>
      </c>
      <c r="L428" s="276">
        <v>848.8</v>
      </c>
      <c r="M428" s="276">
        <v>71.620750000000001</v>
      </c>
    </row>
    <row r="429" spans="1:13">
      <c r="A429" s="267">
        <v>421</v>
      </c>
      <c r="B429" s="276" t="s">
        <v>177</v>
      </c>
      <c r="C429" s="276">
        <v>680.35</v>
      </c>
      <c r="D429" s="278">
        <v>674.15</v>
      </c>
      <c r="E429" s="278">
        <v>664.3</v>
      </c>
      <c r="F429" s="278">
        <v>648.25</v>
      </c>
      <c r="G429" s="278">
        <v>638.4</v>
      </c>
      <c r="H429" s="278">
        <v>690.19999999999993</v>
      </c>
      <c r="I429" s="278">
        <v>700.05000000000007</v>
      </c>
      <c r="J429" s="278">
        <v>716.09999999999991</v>
      </c>
      <c r="K429" s="276">
        <v>684</v>
      </c>
      <c r="L429" s="276">
        <v>658.1</v>
      </c>
      <c r="M429" s="276">
        <v>8.1401299999999992</v>
      </c>
    </row>
    <row r="430" spans="1:13">
      <c r="A430" s="267">
        <v>422</v>
      </c>
      <c r="B430" s="276" t="s">
        <v>525</v>
      </c>
      <c r="C430" s="276">
        <v>87.15</v>
      </c>
      <c r="D430" s="278">
        <v>87.516666666666666</v>
      </c>
      <c r="E430" s="278">
        <v>86.383333333333326</v>
      </c>
      <c r="F430" s="278">
        <v>85.61666666666666</v>
      </c>
      <c r="G430" s="278">
        <v>84.48333333333332</v>
      </c>
      <c r="H430" s="278">
        <v>88.283333333333331</v>
      </c>
      <c r="I430" s="278">
        <v>89.416666666666686</v>
      </c>
      <c r="J430" s="278">
        <v>90.183333333333337</v>
      </c>
      <c r="K430" s="276">
        <v>88.65</v>
      </c>
      <c r="L430" s="276">
        <v>86.75</v>
      </c>
      <c r="M430" s="276">
        <v>4.7036100000000003</v>
      </c>
    </row>
    <row r="431" spans="1:13">
      <c r="A431" s="267">
        <v>423</v>
      </c>
      <c r="B431" s="276" t="s">
        <v>526</v>
      </c>
      <c r="C431" s="276">
        <v>452.8</v>
      </c>
      <c r="D431" s="278">
        <v>454.2</v>
      </c>
      <c r="E431" s="278">
        <v>449.9</v>
      </c>
      <c r="F431" s="278">
        <v>447</v>
      </c>
      <c r="G431" s="278">
        <v>442.7</v>
      </c>
      <c r="H431" s="278">
        <v>457.09999999999997</v>
      </c>
      <c r="I431" s="278">
        <v>461.40000000000003</v>
      </c>
      <c r="J431" s="278">
        <v>464.29999999999995</v>
      </c>
      <c r="K431" s="276">
        <v>458.5</v>
      </c>
      <c r="L431" s="276">
        <v>451.3</v>
      </c>
      <c r="M431" s="276">
        <v>2.94225</v>
      </c>
    </row>
    <row r="432" spans="1:13">
      <c r="A432" s="267">
        <v>425</v>
      </c>
      <c r="B432" s="276" t="s">
        <v>3387</v>
      </c>
      <c r="C432" s="276">
        <v>277.64999999999998</v>
      </c>
      <c r="D432" s="278">
        <v>277.56666666666666</v>
      </c>
      <c r="E432" s="278">
        <v>275.13333333333333</v>
      </c>
      <c r="F432" s="278">
        <v>272.61666666666667</v>
      </c>
      <c r="G432" s="278">
        <v>270.18333333333334</v>
      </c>
      <c r="H432" s="278">
        <v>280.08333333333331</v>
      </c>
      <c r="I432" s="278">
        <v>282.51666666666659</v>
      </c>
      <c r="J432" s="278">
        <v>285.0333333333333</v>
      </c>
      <c r="K432" s="276">
        <v>280</v>
      </c>
      <c r="L432" s="276">
        <v>275.05</v>
      </c>
      <c r="M432" s="276">
        <v>2.1063700000000001</v>
      </c>
    </row>
    <row r="433" spans="1:13">
      <c r="A433" s="267">
        <v>426</v>
      </c>
      <c r="B433" s="276" t="s">
        <v>529</v>
      </c>
      <c r="C433" s="276">
        <v>1661.35</v>
      </c>
      <c r="D433" s="278">
        <v>1650.1333333333332</v>
      </c>
      <c r="E433" s="278">
        <v>1626.3166666666664</v>
      </c>
      <c r="F433" s="278">
        <v>1591.2833333333331</v>
      </c>
      <c r="G433" s="278">
        <v>1567.4666666666662</v>
      </c>
      <c r="H433" s="278">
        <v>1685.1666666666665</v>
      </c>
      <c r="I433" s="278">
        <v>1708.9833333333331</v>
      </c>
      <c r="J433" s="278">
        <v>1744.0166666666667</v>
      </c>
      <c r="K433" s="276">
        <v>1673.95</v>
      </c>
      <c r="L433" s="276">
        <v>1615.1</v>
      </c>
      <c r="M433" s="276">
        <v>1.1938899999999999</v>
      </c>
    </row>
    <row r="434" spans="1:13">
      <c r="A434" s="267">
        <v>427</v>
      </c>
      <c r="B434" s="276" t="s">
        <v>530</v>
      </c>
      <c r="C434" s="276">
        <v>508</v>
      </c>
      <c r="D434" s="278">
        <v>507.2</v>
      </c>
      <c r="E434" s="278">
        <v>496.79999999999995</v>
      </c>
      <c r="F434" s="278">
        <v>485.59999999999997</v>
      </c>
      <c r="G434" s="278">
        <v>475.19999999999993</v>
      </c>
      <c r="H434" s="278">
        <v>518.4</v>
      </c>
      <c r="I434" s="278">
        <v>528.79999999999995</v>
      </c>
      <c r="J434" s="278">
        <v>540</v>
      </c>
      <c r="K434" s="276">
        <v>517.6</v>
      </c>
      <c r="L434" s="276">
        <v>496</v>
      </c>
      <c r="M434" s="276">
        <v>2.0993900000000001</v>
      </c>
    </row>
    <row r="435" spans="1:13">
      <c r="A435" s="267">
        <v>428</v>
      </c>
      <c r="B435" s="276" t="s">
        <v>178</v>
      </c>
      <c r="C435" s="276">
        <v>513</v>
      </c>
      <c r="D435" s="278">
        <v>513.44999999999993</v>
      </c>
      <c r="E435" s="278">
        <v>508.54999999999984</v>
      </c>
      <c r="F435" s="278">
        <v>504.09999999999991</v>
      </c>
      <c r="G435" s="278">
        <v>499.19999999999982</v>
      </c>
      <c r="H435" s="278">
        <v>517.89999999999986</v>
      </c>
      <c r="I435" s="278">
        <v>522.79999999999995</v>
      </c>
      <c r="J435" s="278">
        <v>527.24999999999989</v>
      </c>
      <c r="K435" s="276">
        <v>518.35</v>
      </c>
      <c r="L435" s="276">
        <v>509</v>
      </c>
      <c r="M435" s="276">
        <v>64.837019999999995</v>
      </c>
    </row>
    <row r="436" spans="1:13">
      <c r="A436" s="267">
        <v>429</v>
      </c>
      <c r="B436" s="276" t="s">
        <v>531</v>
      </c>
      <c r="C436" s="276">
        <v>271.64999999999998</v>
      </c>
      <c r="D436" s="278">
        <v>270.13333333333333</v>
      </c>
      <c r="E436" s="278">
        <v>267.16666666666663</v>
      </c>
      <c r="F436" s="278">
        <v>262.68333333333328</v>
      </c>
      <c r="G436" s="278">
        <v>259.71666666666658</v>
      </c>
      <c r="H436" s="278">
        <v>274.61666666666667</v>
      </c>
      <c r="I436" s="278">
        <v>277.58333333333337</v>
      </c>
      <c r="J436" s="278">
        <v>282.06666666666672</v>
      </c>
      <c r="K436" s="276">
        <v>273.10000000000002</v>
      </c>
      <c r="L436" s="276">
        <v>265.64999999999998</v>
      </c>
      <c r="M436" s="276">
        <v>5.7288800000000002</v>
      </c>
    </row>
    <row r="437" spans="1:13">
      <c r="A437" s="267">
        <v>430</v>
      </c>
      <c r="B437" s="276" t="s">
        <v>179</v>
      </c>
      <c r="C437" s="276">
        <v>417.45</v>
      </c>
      <c r="D437" s="278">
        <v>418.2166666666667</v>
      </c>
      <c r="E437" s="278">
        <v>415.48333333333341</v>
      </c>
      <c r="F437" s="278">
        <v>413.51666666666671</v>
      </c>
      <c r="G437" s="278">
        <v>410.78333333333342</v>
      </c>
      <c r="H437" s="278">
        <v>420.18333333333339</v>
      </c>
      <c r="I437" s="278">
        <v>422.91666666666674</v>
      </c>
      <c r="J437" s="278">
        <v>424.88333333333338</v>
      </c>
      <c r="K437" s="276">
        <v>420.95</v>
      </c>
      <c r="L437" s="276">
        <v>416.25</v>
      </c>
      <c r="M437" s="276">
        <v>13.533390000000001</v>
      </c>
    </row>
    <row r="438" spans="1:13">
      <c r="A438" s="267">
        <v>431</v>
      </c>
      <c r="B438" s="276" t="s">
        <v>532</v>
      </c>
      <c r="C438" s="276">
        <v>189.55</v>
      </c>
      <c r="D438" s="278">
        <v>189.18333333333331</v>
      </c>
      <c r="E438" s="278">
        <v>187.86666666666662</v>
      </c>
      <c r="F438" s="278">
        <v>186.18333333333331</v>
      </c>
      <c r="G438" s="278">
        <v>184.86666666666662</v>
      </c>
      <c r="H438" s="278">
        <v>190.86666666666662</v>
      </c>
      <c r="I438" s="278">
        <v>192.18333333333328</v>
      </c>
      <c r="J438" s="278">
        <v>193.86666666666662</v>
      </c>
      <c r="K438" s="276">
        <v>190.5</v>
      </c>
      <c r="L438" s="276">
        <v>187.5</v>
      </c>
      <c r="M438" s="276">
        <v>0.94018000000000002</v>
      </c>
    </row>
    <row r="439" spans="1:13">
      <c r="A439" s="267">
        <v>432</v>
      </c>
      <c r="B439" s="276" t="s">
        <v>533</v>
      </c>
      <c r="C439" s="276">
        <v>1499</v>
      </c>
      <c r="D439" s="278">
        <v>1484.1000000000001</v>
      </c>
      <c r="E439" s="278">
        <v>1456.2000000000003</v>
      </c>
      <c r="F439" s="278">
        <v>1413.4</v>
      </c>
      <c r="G439" s="278">
        <v>1385.5000000000002</v>
      </c>
      <c r="H439" s="278">
        <v>1526.9000000000003</v>
      </c>
      <c r="I439" s="278">
        <v>1554.8000000000004</v>
      </c>
      <c r="J439" s="278">
        <v>1597.6000000000004</v>
      </c>
      <c r="K439" s="276">
        <v>1512</v>
      </c>
      <c r="L439" s="276">
        <v>1441.3</v>
      </c>
      <c r="M439" s="276">
        <v>1.37469</v>
      </c>
    </row>
    <row r="440" spans="1:13">
      <c r="A440" s="267">
        <v>433</v>
      </c>
      <c r="B440" s="276" t="s">
        <v>534</v>
      </c>
      <c r="C440" s="276">
        <v>3.7</v>
      </c>
      <c r="D440" s="278">
        <v>3.6999999999999997</v>
      </c>
      <c r="E440" s="278">
        <v>3.5999999999999996</v>
      </c>
      <c r="F440" s="278">
        <v>3.5</v>
      </c>
      <c r="G440" s="278">
        <v>3.4</v>
      </c>
      <c r="H440" s="278">
        <v>3.7999999999999994</v>
      </c>
      <c r="I440" s="278">
        <v>3.9</v>
      </c>
      <c r="J440" s="278">
        <v>3.9999999999999991</v>
      </c>
      <c r="K440" s="276">
        <v>3.8</v>
      </c>
      <c r="L440" s="276">
        <v>3.6</v>
      </c>
      <c r="M440" s="276">
        <v>118.34148999999999</v>
      </c>
    </row>
    <row r="441" spans="1:13">
      <c r="A441" s="267">
        <v>434</v>
      </c>
      <c r="B441" s="276" t="s">
        <v>535</v>
      </c>
      <c r="C441" s="276">
        <v>136.85</v>
      </c>
      <c r="D441" s="278">
        <v>136.6</v>
      </c>
      <c r="E441" s="278">
        <v>133.29999999999998</v>
      </c>
      <c r="F441" s="278">
        <v>129.75</v>
      </c>
      <c r="G441" s="278">
        <v>126.44999999999999</v>
      </c>
      <c r="H441" s="278">
        <v>140.14999999999998</v>
      </c>
      <c r="I441" s="278">
        <v>143.44999999999999</v>
      </c>
      <c r="J441" s="278">
        <v>146.99999999999997</v>
      </c>
      <c r="K441" s="276">
        <v>139.9</v>
      </c>
      <c r="L441" s="276">
        <v>133.05000000000001</v>
      </c>
      <c r="M441" s="276">
        <v>1.45</v>
      </c>
    </row>
    <row r="442" spans="1:13">
      <c r="A442" s="267">
        <v>435</v>
      </c>
      <c r="B442" s="276" t="s">
        <v>2593</v>
      </c>
      <c r="C442" s="276">
        <v>215.2</v>
      </c>
      <c r="D442" s="278">
        <v>215.16666666666666</v>
      </c>
      <c r="E442" s="278">
        <v>213.43333333333331</v>
      </c>
      <c r="F442" s="278">
        <v>211.66666666666666</v>
      </c>
      <c r="G442" s="278">
        <v>209.93333333333331</v>
      </c>
      <c r="H442" s="278">
        <v>216.93333333333331</v>
      </c>
      <c r="I442" s="278">
        <v>218.66666666666666</v>
      </c>
      <c r="J442" s="278">
        <v>220.43333333333331</v>
      </c>
      <c r="K442" s="276">
        <v>216.9</v>
      </c>
      <c r="L442" s="276">
        <v>213.4</v>
      </c>
      <c r="M442" s="276">
        <v>1.8484700000000001</v>
      </c>
    </row>
    <row r="443" spans="1:13">
      <c r="A443" s="267">
        <v>436</v>
      </c>
      <c r="B443" s="276" t="s">
        <v>536</v>
      </c>
      <c r="C443" s="276">
        <v>837.45</v>
      </c>
      <c r="D443" s="278">
        <v>841.15</v>
      </c>
      <c r="E443" s="278">
        <v>831.3</v>
      </c>
      <c r="F443" s="278">
        <v>825.15</v>
      </c>
      <c r="G443" s="278">
        <v>815.3</v>
      </c>
      <c r="H443" s="278">
        <v>847.3</v>
      </c>
      <c r="I443" s="278">
        <v>857.15000000000009</v>
      </c>
      <c r="J443" s="278">
        <v>863.3</v>
      </c>
      <c r="K443" s="276">
        <v>851</v>
      </c>
      <c r="L443" s="276">
        <v>835</v>
      </c>
      <c r="M443" s="276">
        <v>0.29748000000000002</v>
      </c>
    </row>
    <row r="444" spans="1:13">
      <c r="A444" s="267">
        <v>437</v>
      </c>
      <c r="B444" s="276" t="s">
        <v>282</v>
      </c>
      <c r="C444" s="276">
        <v>573.9</v>
      </c>
      <c r="D444" s="278">
        <v>573.5</v>
      </c>
      <c r="E444" s="278">
        <v>567</v>
      </c>
      <c r="F444" s="278">
        <v>560.1</v>
      </c>
      <c r="G444" s="278">
        <v>553.6</v>
      </c>
      <c r="H444" s="278">
        <v>580.4</v>
      </c>
      <c r="I444" s="278">
        <v>586.9</v>
      </c>
      <c r="J444" s="278">
        <v>593.79999999999995</v>
      </c>
      <c r="K444" s="276">
        <v>580</v>
      </c>
      <c r="L444" s="276">
        <v>566.6</v>
      </c>
      <c r="M444" s="276">
        <v>3.2065800000000002</v>
      </c>
    </row>
    <row r="445" spans="1:13">
      <c r="A445" s="267">
        <v>438</v>
      </c>
      <c r="B445" s="276" t="s">
        <v>542</v>
      </c>
      <c r="C445" s="276">
        <v>41</v>
      </c>
      <c r="D445" s="278">
        <v>41.1</v>
      </c>
      <c r="E445" s="278">
        <v>40.5</v>
      </c>
      <c r="F445" s="278">
        <v>40</v>
      </c>
      <c r="G445" s="278">
        <v>39.4</v>
      </c>
      <c r="H445" s="278">
        <v>41.6</v>
      </c>
      <c r="I445" s="278">
        <v>42.20000000000001</v>
      </c>
      <c r="J445" s="278">
        <v>42.7</v>
      </c>
      <c r="K445" s="276">
        <v>41.7</v>
      </c>
      <c r="L445" s="276">
        <v>40.6</v>
      </c>
      <c r="M445" s="276">
        <v>6.5068700000000002</v>
      </c>
    </row>
    <row r="446" spans="1:13">
      <c r="A446" s="267">
        <v>439</v>
      </c>
      <c r="B446" s="276" t="s">
        <v>2608</v>
      </c>
      <c r="C446" s="276">
        <v>11089.3</v>
      </c>
      <c r="D446" s="278">
        <v>11226.35</v>
      </c>
      <c r="E446" s="278">
        <v>10862.95</v>
      </c>
      <c r="F446" s="278">
        <v>10636.6</v>
      </c>
      <c r="G446" s="278">
        <v>10273.200000000001</v>
      </c>
      <c r="H446" s="278">
        <v>11452.7</v>
      </c>
      <c r="I446" s="278">
        <v>11816.099999999999</v>
      </c>
      <c r="J446" s="278">
        <v>12042.45</v>
      </c>
      <c r="K446" s="276">
        <v>11589.75</v>
      </c>
      <c r="L446" s="276">
        <v>11000</v>
      </c>
      <c r="M446" s="276">
        <v>1.222E-2</v>
      </c>
    </row>
    <row r="447" spans="1:13">
      <c r="A447" s="267">
        <v>440</v>
      </c>
      <c r="B447" s="276" t="s">
        <v>2613</v>
      </c>
      <c r="C447" s="276">
        <v>993.15</v>
      </c>
      <c r="D447" s="278">
        <v>999.01666666666677</v>
      </c>
      <c r="E447" s="278">
        <v>979.33333333333348</v>
      </c>
      <c r="F447" s="278">
        <v>965.51666666666677</v>
      </c>
      <c r="G447" s="278">
        <v>945.83333333333348</v>
      </c>
      <c r="H447" s="278">
        <v>1012.8333333333335</v>
      </c>
      <c r="I447" s="278">
        <v>1032.5166666666667</v>
      </c>
      <c r="J447" s="278">
        <v>1046.3333333333335</v>
      </c>
      <c r="K447" s="276">
        <v>1018.7</v>
      </c>
      <c r="L447" s="276">
        <v>985.2</v>
      </c>
      <c r="M447" s="276">
        <v>0.52915000000000001</v>
      </c>
    </row>
    <row r="448" spans="1:13">
      <c r="A448" s="267">
        <v>441</v>
      </c>
      <c r="B448" s="276" t="s">
        <v>3464</v>
      </c>
      <c r="C448" s="276">
        <v>516.9</v>
      </c>
      <c r="D448" s="278">
        <v>518.30000000000007</v>
      </c>
      <c r="E448" s="278">
        <v>512.60000000000014</v>
      </c>
      <c r="F448" s="278">
        <v>508.30000000000007</v>
      </c>
      <c r="G448" s="278">
        <v>502.60000000000014</v>
      </c>
      <c r="H448" s="278">
        <v>522.60000000000014</v>
      </c>
      <c r="I448" s="278">
        <v>528.30000000000018</v>
      </c>
      <c r="J448" s="278">
        <v>532.60000000000014</v>
      </c>
      <c r="K448" s="276">
        <v>524</v>
      </c>
      <c r="L448" s="276">
        <v>514</v>
      </c>
      <c r="M448" s="276">
        <v>36.935890000000001</v>
      </c>
    </row>
    <row r="449" spans="1:13">
      <c r="A449" s="267">
        <v>442</v>
      </c>
      <c r="B449" s="276" t="s">
        <v>182</v>
      </c>
      <c r="C449" s="276">
        <v>1547.3</v>
      </c>
      <c r="D449" s="278">
        <v>1537.2833333333335</v>
      </c>
      <c r="E449" s="278">
        <v>1522.0166666666671</v>
      </c>
      <c r="F449" s="278">
        <v>1496.7333333333336</v>
      </c>
      <c r="G449" s="278">
        <v>1481.4666666666672</v>
      </c>
      <c r="H449" s="278">
        <v>1562.5666666666671</v>
      </c>
      <c r="I449" s="278">
        <v>1577.8333333333335</v>
      </c>
      <c r="J449" s="278">
        <v>1603.116666666667</v>
      </c>
      <c r="K449" s="276">
        <v>1552.55</v>
      </c>
      <c r="L449" s="276">
        <v>1512</v>
      </c>
      <c r="M449" s="276">
        <v>2.8403800000000001</v>
      </c>
    </row>
    <row r="450" spans="1:13">
      <c r="A450" s="267">
        <v>443</v>
      </c>
      <c r="B450" s="276" t="s">
        <v>543</v>
      </c>
      <c r="C450" s="276">
        <v>903.45</v>
      </c>
      <c r="D450" s="278">
        <v>901.48333333333323</v>
      </c>
      <c r="E450" s="278">
        <v>883.96666666666647</v>
      </c>
      <c r="F450" s="278">
        <v>864.48333333333323</v>
      </c>
      <c r="G450" s="278">
        <v>846.96666666666647</v>
      </c>
      <c r="H450" s="278">
        <v>920.96666666666647</v>
      </c>
      <c r="I450" s="278">
        <v>938.48333333333312</v>
      </c>
      <c r="J450" s="278">
        <v>957.96666666666647</v>
      </c>
      <c r="K450" s="276">
        <v>919</v>
      </c>
      <c r="L450" s="276">
        <v>882</v>
      </c>
      <c r="M450" s="276">
        <v>0.34831000000000001</v>
      </c>
    </row>
    <row r="451" spans="1:13">
      <c r="A451" s="267">
        <v>444</v>
      </c>
      <c r="B451" s="276" t="s">
        <v>183</v>
      </c>
      <c r="C451" s="276">
        <v>173.5</v>
      </c>
      <c r="D451" s="278">
        <v>170.28333333333333</v>
      </c>
      <c r="E451" s="278">
        <v>161.76666666666665</v>
      </c>
      <c r="F451" s="278">
        <v>150.03333333333333</v>
      </c>
      <c r="G451" s="278">
        <v>141.51666666666665</v>
      </c>
      <c r="H451" s="278">
        <v>182.01666666666665</v>
      </c>
      <c r="I451" s="278">
        <v>190.53333333333336</v>
      </c>
      <c r="J451" s="278">
        <v>202.26666666666665</v>
      </c>
      <c r="K451" s="276">
        <v>178.8</v>
      </c>
      <c r="L451" s="276">
        <v>158.55000000000001</v>
      </c>
      <c r="M451" s="276">
        <v>1718.0118299999999</v>
      </c>
    </row>
    <row r="452" spans="1:13">
      <c r="A452" s="267">
        <v>445</v>
      </c>
      <c r="B452" s="276" t="s">
        <v>184</v>
      </c>
      <c r="C452" s="276">
        <v>76.05</v>
      </c>
      <c r="D452" s="278">
        <v>74.333333333333329</v>
      </c>
      <c r="E452" s="278">
        <v>70.716666666666654</v>
      </c>
      <c r="F452" s="278">
        <v>65.383333333333326</v>
      </c>
      <c r="G452" s="278">
        <v>61.766666666666652</v>
      </c>
      <c r="H452" s="278">
        <v>79.666666666666657</v>
      </c>
      <c r="I452" s="278">
        <v>83.283333333333331</v>
      </c>
      <c r="J452" s="278">
        <v>88.61666666666666</v>
      </c>
      <c r="K452" s="276">
        <v>77.95</v>
      </c>
      <c r="L452" s="276">
        <v>69</v>
      </c>
      <c r="M452" s="276">
        <v>258.23253</v>
      </c>
    </row>
    <row r="453" spans="1:13">
      <c r="A453" s="267">
        <v>446</v>
      </c>
      <c r="B453" s="276" t="s">
        <v>185</v>
      </c>
      <c r="C453" s="276">
        <v>60.6</v>
      </c>
      <c r="D453" s="278">
        <v>59.85</v>
      </c>
      <c r="E453" s="278">
        <v>58.45</v>
      </c>
      <c r="F453" s="278">
        <v>56.300000000000004</v>
      </c>
      <c r="G453" s="278">
        <v>54.900000000000006</v>
      </c>
      <c r="H453" s="278">
        <v>62</v>
      </c>
      <c r="I453" s="278">
        <v>63.399999999999991</v>
      </c>
      <c r="J453" s="278">
        <v>65.55</v>
      </c>
      <c r="K453" s="276">
        <v>61.25</v>
      </c>
      <c r="L453" s="276">
        <v>57.7</v>
      </c>
      <c r="M453" s="276">
        <v>542.98315000000002</v>
      </c>
    </row>
    <row r="454" spans="1:13">
      <c r="A454" s="267">
        <v>447</v>
      </c>
      <c r="B454" s="276" t="s">
        <v>186</v>
      </c>
      <c r="C454" s="276">
        <v>517.20000000000005</v>
      </c>
      <c r="D454" s="278">
        <v>517.2166666666667</v>
      </c>
      <c r="E454" s="278">
        <v>510.63333333333344</v>
      </c>
      <c r="F454" s="278">
        <v>504.06666666666672</v>
      </c>
      <c r="G454" s="278">
        <v>497.48333333333346</v>
      </c>
      <c r="H454" s="278">
        <v>523.78333333333342</v>
      </c>
      <c r="I454" s="278">
        <v>530.36666666666667</v>
      </c>
      <c r="J454" s="278">
        <v>536.93333333333339</v>
      </c>
      <c r="K454" s="276">
        <v>523.79999999999995</v>
      </c>
      <c r="L454" s="276">
        <v>510.65</v>
      </c>
      <c r="M454" s="276">
        <v>174.81513000000001</v>
      </c>
    </row>
    <row r="455" spans="1:13">
      <c r="A455" s="267">
        <v>448</v>
      </c>
      <c r="B455" s="276" t="s">
        <v>2624</v>
      </c>
      <c r="C455" s="276">
        <v>31.7</v>
      </c>
      <c r="D455" s="278">
        <v>31.650000000000002</v>
      </c>
      <c r="E455" s="278">
        <v>31.000000000000007</v>
      </c>
      <c r="F455" s="278">
        <v>30.300000000000004</v>
      </c>
      <c r="G455" s="278">
        <v>29.650000000000009</v>
      </c>
      <c r="H455" s="278">
        <v>32.350000000000009</v>
      </c>
      <c r="I455" s="278">
        <v>33</v>
      </c>
      <c r="J455" s="278">
        <v>33.700000000000003</v>
      </c>
      <c r="K455" s="276">
        <v>32.299999999999997</v>
      </c>
      <c r="L455" s="276">
        <v>30.95</v>
      </c>
      <c r="M455" s="276">
        <v>37.216569999999997</v>
      </c>
    </row>
    <row r="456" spans="1:13">
      <c r="A456" s="267">
        <v>449</v>
      </c>
      <c r="B456" s="276" t="s">
        <v>537</v>
      </c>
      <c r="C456" s="276">
        <v>837.7</v>
      </c>
      <c r="D456" s="278">
        <v>831.25</v>
      </c>
      <c r="E456" s="278">
        <v>817.5</v>
      </c>
      <c r="F456" s="278">
        <v>797.3</v>
      </c>
      <c r="G456" s="278">
        <v>783.55</v>
      </c>
      <c r="H456" s="278">
        <v>851.45</v>
      </c>
      <c r="I456" s="278">
        <v>865.2</v>
      </c>
      <c r="J456" s="278">
        <v>885.40000000000009</v>
      </c>
      <c r="K456" s="276">
        <v>845</v>
      </c>
      <c r="L456" s="276">
        <v>811.05</v>
      </c>
      <c r="M456" s="276">
        <v>0.13281000000000001</v>
      </c>
    </row>
    <row r="457" spans="1:13">
      <c r="A457" s="267">
        <v>450</v>
      </c>
      <c r="B457" s="276" t="s">
        <v>538</v>
      </c>
      <c r="C457" s="276">
        <v>409.6</v>
      </c>
      <c r="D457" s="278">
        <v>409.15000000000003</v>
      </c>
      <c r="E457" s="278">
        <v>403.40000000000009</v>
      </c>
      <c r="F457" s="278">
        <v>397.20000000000005</v>
      </c>
      <c r="G457" s="278">
        <v>391.4500000000001</v>
      </c>
      <c r="H457" s="278">
        <v>415.35000000000008</v>
      </c>
      <c r="I457" s="278">
        <v>421.09999999999997</v>
      </c>
      <c r="J457" s="278">
        <v>427.30000000000007</v>
      </c>
      <c r="K457" s="276">
        <v>414.9</v>
      </c>
      <c r="L457" s="276">
        <v>402.95</v>
      </c>
      <c r="M457" s="276">
        <v>7.8829999999999997E-2</v>
      </c>
    </row>
    <row r="458" spans="1:13">
      <c r="A458" s="267">
        <v>451</v>
      </c>
      <c r="B458" s="276" t="s">
        <v>187</v>
      </c>
      <c r="C458" s="276">
        <v>2626.65</v>
      </c>
      <c r="D458" s="278">
        <v>2632.6333333333337</v>
      </c>
      <c r="E458" s="278">
        <v>2601.0666666666675</v>
      </c>
      <c r="F458" s="278">
        <v>2575.483333333334</v>
      </c>
      <c r="G458" s="278">
        <v>2543.9166666666679</v>
      </c>
      <c r="H458" s="278">
        <v>2658.2166666666672</v>
      </c>
      <c r="I458" s="278">
        <v>2689.7833333333338</v>
      </c>
      <c r="J458" s="278">
        <v>2715.3666666666668</v>
      </c>
      <c r="K458" s="276">
        <v>2664.2</v>
      </c>
      <c r="L458" s="276">
        <v>2607.0500000000002</v>
      </c>
      <c r="M458" s="276">
        <v>28.937619999999999</v>
      </c>
    </row>
    <row r="459" spans="1:13">
      <c r="A459" s="267">
        <v>452</v>
      </c>
      <c r="B459" s="276" t="s">
        <v>544</v>
      </c>
      <c r="C459" s="276">
        <v>2425.3000000000002</v>
      </c>
      <c r="D459" s="278">
        <v>2416.4500000000003</v>
      </c>
      <c r="E459" s="278">
        <v>2393.9000000000005</v>
      </c>
      <c r="F459" s="278">
        <v>2362.5000000000005</v>
      </c>
      <c r="G459" s="278">
        <v>2339.9500000000007</v>
      </c>
      <c r="H459" s="278">
        <v>2447.8500000000004</v>
      </c>
      <c r="I459" s="278">
        <v>2470.4000000000005</v>
      </c>
      <c r="J459" s="278">
        <v>2501.8000000000002</v>
      </c>
      <c r="K459" s="276">
        <v>2439</v>
      </c>
      <c r="L459" s="276">
        <v>2385.0500000000002</v>
      </c>
      <c r="M459" s="276">
        <v>0.48558000000000001</v>
      </c>
    </row>
    <row r="460" spans="1:13">
      <c r="A460" s="267">
        <v>453</v>
      </c>
      <c r="B460" s="276" t="s">
        <v>188</v>
      </c>
      <c r="C460" s="276">
        <v>836.1</v>
      </c>
      <c r="D460" s="278">
        <v>837.05000000000007</v>
      </c>
      <c r="E460" s="278">
        <v>829.20000000000016</v>
      </c>
      <c r="F460" s="278">
        <v>822.30000000000007</v>
      </c>
      <c r="G460" s="278">
        <v>814.45000000000016</v>
      </c>
      <c r="H460" s="278">
        <v>843.95000000000016</v>
      </c>
      <c r="I460" s="278">
        <v>851.80000000000007</v>
      </c>
      <c r="J460" s="278">
        <v>858.70000000000016</v>
      </c>
      <c r="K460" s="276">
        <v>844.9</v>
      </c>
      <c r="L460" s="276">
        <v>830.15</v>
      </c>
      <c r="M460" s="276">
        <v>27.723769999999998</v>
      </c>
    </row>
    <row r="461" spans="1:13">
      <c r="A461" s="267">
        <v>454</v>
      </c>
      <c r="B461" s="276" t="s">
        <v>546</v>
      </c>
      <c r="C461" s="276">
        <v>826.9</v>
      </c>
      <c r="D461" s="278">
        <v>817.30000000000007</v>
      </c>
      <c r="E461" s="278">
        <v>801.60000000000014</v>
      </c>
      <c r="F461" s="278">
        <v>776.30000000000007</v>
      </c>
      <c r="G461" s="278">
        <v>760.60000000000014</v>
      </c>
      <c r="H461" s="278">
        <v>842.60000000000014</v>
      </c>
      <c r="I461" s="278">
        <v>858.30000000000018</v>
      </c>
      <c r="J461" s="278">
        <v>883.60000000000014</v>
      </c>
      <c r="K461" s="276">
        <v>833</v>
      </c>
      <c r="L461" s="276">
        <v>792</v>
      </c>
      <c r="M461" s="276">
        <v>5.5304399999999996</v>
      </c>
    </row>
    <row r="462" spans="1:13">
      <c r="A462" s="267">
        <v>455</v>
      </c>
      <c r="B462" s="276" t="s">
        <v>547</v>
      </c>
      <c r="C462" s="276">
        <v>1000.15</v>
      </c>
      <c r="D462" s="278">
        <v>1018.9166666666666</v>
      </c>
      <c r="E462" s="278">
        <v>977.83333333333326</v>
      </c>
      <c r="F462" s="278">
        <v>955.51666666666665</v>
      </c>
      <c r="G462" s="278">
        <v>914.43333333333328</v>
      </c>
      <c r="H462" s="278">
        <v>1041.2333333333331</v>
      </c>
      <c r="I462" s="278">
        <v>1082.3166666666666</v>
      </c>
      <c r="J462" s="278">
        <v>1104.6333333333332</v>
      </c>
      <c r="K462" s="276">
        <v>1060</v>
      </c>
      <c r="L462" s="276">
        <v>996.6</v>
      </c>
      <c r="M462" s="276">
        <v>1.40612</v>
      </c>
    </row>
    <row r="463" spans="1:13">
      <c r="A463" s="267">
        <v>456</v>
      </c>
      <c r="B463" s="276" t="s">
        <v>552</v>
      </c>
      <c r="C463" s="276">
        <v>760.9</v>
      </c>
      <c r="D463" s="278">
        <v>754.9666666666667</v>
      </c>
      <c r="E463" s="278">
        <v>746.03333333333342</v>
      </c>
      <c r="F463" s="278">
        <v>731.16666666666674</v>
      </c>
      <c r="G463" s="278">
        <v>722.23333333333346</v>
      </c>
      <c r="H463" s="278">
        <v>769.83333333333337</v>
      </c>
      <c r="I463" s="278">
        <v>778.76666666666677</v>
      </c>
      <c r="J463" s="278">
        <v>793.63333333333333</v>
      </c>
      <c r="K463" s="276">
        <v>763.9</v>
      </c>
      <c r="L463" s="276">
        <v>740.1</v>
      </c>
      <c r="M463" s="276">
        <v>0.93366000000000005</v>
      </c>
    </row>
    <row r="464" spans="1:13">
      <c r="A464" s="267">
        <v>457</v>
      </c>
      <c r="B464" s="276" t="s">
        <v>548</v>
      </c>
      <c r="C464" s="276">
        <v>42.15</v>
      </c>
      <c r="D464" s="278">
        <v>42.283333333333331</v>
      </c>
      <c r="E464" s="278">
        <v>41.666666666666664</v>
      </c>
      <c r="F464" s="278">
        <v>41.18333333333333</v>
      </c>
      <c r="G464" s="278">
        <v>40.566666666666663</v>
      </c>
      <c r="H464" s="278">
        <v>42.766666666666666</v>
      </c>
      <c r="I464" s="278">
        <v>43.38333333333334</v>
      </c>
      <c r="J464" s="278">
        <v>43.866666666666667</v>
      </c>
      <c r="K464" s="276">
        <v>42.9</v>
      </c>
      <c r="L464" s="276">
        <v>41.8</v>
      </c>
      <c r="M464" s="276">
        <v>5.98665</v>
      </c>
    </row>
    <row r="465" spans="1:13">
      <c r="A465" s="267">
        <v>458</v>
      </c>
      <c r="B465" s="276" t="s">
        <v>549</v>
      </c>
      <c r="C465" s="276">
        <v>1140.55</v>
      </c>
      <c r="D465" s="278">
        <v>1129.8500000000001</v>
      </c>
      <c r="E465" s="278">
        <v>1115.7000000000003</v>
      </c>
      <c r="F465" s="278">
        <v>1090.8500000000001</v>
      </c>
      <c r="G465" s="278">
        <v>1076.7000000000003</v>
      </c>
      <c r="H465" s="278">
        <v>1154.7000000000003</v>
      </c>
      <c r="I465" s="278">
        <v>1168.8500000000004</v>
      </c>
      <c r="J465" s="278">
        <v>1193.7000000000003</v>
      </c>
      <c r="K465" s="276">
        <v>1144</v>
      </c>
      <c r="L465" s="276">
        <v>1105</v>
      </c>
      <c r="M465" s="276">
        <v>0.38873999999999997</v>
      </c>
    </row>
    <row r="466" spans="1:13">
      <c r="A466" s="267">
        <v>459</v>
      </c>
      <c r="B466" s="276" t="s">
        <v>189</v>
      </c>
      <c r="C466" s="276">
        <v>1280.0999999999999</v>
      </c>
      <c r="D466" s="278">
        <v>1283.3666666666666</v>
      </c>
      <c r="E466" s="278">
        <v>1263.7333333333331</v>
      </c>
      <c r="F466" s="278">
        <v>1247.3666666666666</v>
      </c>
      <c r="G466" s="278">
        <v>1227.7333333333331</v>
      </c>
      <c r="H466" s="278">
        <v>1299.7333333333331</v>
      </c>
      <c r="I466" s="278">
        <v>1319.3666666666668</v>
      </c>
      <c r="J466" s="278">
        <v>1335.7333333333331</v>
      </c>
      <c r="K466" s="276">
        <v>1303</v>
      </c>
      <c r="L466" s="276">
        <v>1267</v>
      </c>
      <c r="M466" s="276">
        <v>29.344670000000001</v>
      </c>
    </row>
    <row r="467" spans="1:13">
      <c r="A467" s="267">
        <v>460</v>
      </c>
      <c r="B467" s="244" t="s">
        <v>190</v>
      </c>
      <c r="C467" s="276">
        <v>2676.55</v>
      </c>
      <c r="D467" s="278">
        <v>2652.4333333333334</v>
      </c>
      <c r="E467" s="278">
        <v>2617.1166666666668</v>
      </c>
      <c r="F467" s="278">
        <v>2557.6833333333334</v>
      </c>
      <c r="G467" s="278">
        <v>2522.3666666666668</v>
      </c>
      <c r="H467" s="278">
        <v>2711.8666666666668</v>
      </c>
      <c r="I467" s="278">
        <v>2747.1833333333334</v>
      </c>
      <c r="J467" s="278">
        <v>2806.6166666666668</v>
      </c>
      <c r="K467" s="276">
        <v>2687.75</v>
      </c>
      <c r="L467" s="276">
        <v>2593</v>
      </c>
      <c r="M467" s="276">
        <v>7.2951300000000003</v>
      </c>
    </row>
    <row r="468" spans="1:13">
      <c r="A468" s="267">
        <v>461</v>
      </c>
      <c r="B468" s="244" t="s">
        <v>191</v>
      </c>
      <c r="C468" s="276">
        <v>304.85000000000002</v>
      </c>
      <c r="D468" s="278">
        <v>305.76666666666665</v>
      </c>
      <c r="E468" s="278">
        <v>302.5333333333333</v>
      </c>
      <c r="F468" s="278">
        <v>300.21666666666664</v>
      </c>
      <c r="G468" s="278">
        <v>296.98333333333329</v>
      </c>
      <c r="H468" s="278">
        <v>308.08333333333331</v>
      </c>
      <c r="I468" s="278">
        <v>311.31666666666666</v>
      </c>
      <c r="J468" s="278">
        <v>313.63333333333333</v>
      </c>
      <c r="K468" s="276">
        <v>309</v>
      </c>
      <c r="L468" s="276">
        <v>303.45</v>
      </c>
      <c r="M468" s="276">
        <v>12.776899999999999</v>
      </c>
    </row>
    <row r="469" spans="1:13">
      <c r="A469" s="267">
        <v>462</v>
      </c>
      <c r="B469" s="244" t="s">
        <v>550</v>
      </c>
      <c r="C469" s="276">
        <v>763.25</v>
      </c>
      <c r="D469" s="278">
        <v>756.75</v>
      </c>
      <c r="E469" s="278">
        <v>747.5</v>
      </c>
      <c r="F469" s="278">
        <v>731.75</v>
      </c>
      <c r="G469" s="278">
        <v>722.5</v>
      </c>
      <c r="H469" s="278">
        <v>772.5</v>
      </c>
      <c r="I469" s="278">
        <v>781.75</v>
      </c>
      <c r="J469" s="278">
        <v>797.5</v>
      </c>
      <c r="K469" s="276">
        <v>766</v>
      </c>
      <c r="L469" s="276">
        <v>741</v>
      </c>
      <c r="M469" s="276">
        <v>14.283099999999999</v>
      </c>
    </row>
    <row r="470" spans="1:13">
      <c r="A470" s="267">
        <v>463</v>
      </c>
      <c r="B470" s="244" t="s">
        <v>551</v>
      </c>
      <c r="C470" s="276">
        <v>7.55</v>
      </c>
      <c r="D470" s="278">
        <v>7.6166666666666671</v>
      </c>
      <c r="E470" s="278">
        <v>7.4333333333333345</v>
      </c>
      <c r="F470" s="278">
        <v>7.3166666666666673</v>
      </c>
      <c r="G470" s="278">
        <v>7.1333333333333346</v>
      </c>
      <c r="H470" s="278">
        <v>7.7333333333333343</v>
      </c>
      <c r="I470" s="278">
        <v>7.9166666666666679</v>
      </c>
      <c r="J470" s="278">
        <v>8.033333333333335</v>
      </c>
      <c r="K470" s="276">
        <v>7.8</v>
      </c>
      <c r="L470" s="276">
        <v>7.5</v>
      </c>
      <c r="M470" s="276">
        <v>60.639510000000001</v>
      </c>
    </row>
    <row r="471" spans="1:13">
      <c r="A471" s="267">
        <v>464</v>
      </c>
      <c r="B471" s="244" t="s">
        <v>539</v>
      </c>
      <c r="C471" s="276">
        <v>5900.8</v>
      </c>
      <c r="D471" s="278">
        <v>5864.9333333333334</v>
      </c>
      <c r="E471" s="278">
        <v>5785.8666666666668</v>
      </c>
      <c r="F471" s="278">
        <v>5670.9333333333334</v>
      </c>
      <c r="G471" s="278">
        <v>5591.8666666666668</v>
      </c>
      <c r="H471" s="278">
        <v>5979.8666666666668</v>
      </c>
      <c r="I471" s="278">
        <v>6058.9333333333343</v>
      </c>
      <c r="J471" s="278">
        <v>6173.8666666666668</v>
      </c>
      <c r="K471" s="276">
        <v>5944</v>
      </c>
      <c r="L471" s="276">
        <v>5750</v>
      </c>
      <c r="M471" s="276">
        <v>0.10481</v>
      </c>
    </row>
    <row r="472" spans="1:13">
      <c r="A472" s="267">
        <v>465</v>
      </c>
      <c r="B472" s="244" t="s">
        <v>541</v>
      </c>
      <c r="C472" s="276">
        <v>29.15</v>
      </c>
      <c r="D472" s="278">
        <v>29.133333333333336</v>
      </c>
      <c r="E472" s="278">
        <v>28.366666666666674</v>
      </c>
      <c r="F472" s="278">
        <v>27.583333333333339</v>
      </c>
      <c r="G472" s="278">
        <v>26.816666666666677</v>
      </c>
      <c r="H472" s="278">
        <v>29.916666666666671</v>
      </c>
      <c r="I472" s="278">
        <v>30.68333333333333</v>
      </c>
      <c r="J472" s="278">
        <v>31.466666666666669</v>
      </c>
      <c r="K472" s="276">
        <v>29.9</v>
      </c>
      <c r="L472" s="276">
        <v>28.35</v>
      </c>
      <c r="M472" s="276">
        <v>81.603290000000001</v>
      </c>
    </row>
    <row r="473" spans="1:13">
      <c r="A473" s="267">
        <v>466</v>
      </c>
      <c r="B473" s="244" t="s">
        <v>192</v>
      </c>
      <c r="C473" s="276">
        <v>479.55</v>
      </c>
      <c r="D473" s="278">
        <v>478.90000000000003</v>
      </c>
      <c r="E473" s="278">
        <v>472.10000000000008</v>
      </c>
      <c r="F473" s="276">
        <v>464.65000000000003</v>
      </c>
      <c r="G473" s="278">
        <v>457.85000000000008</v>
      </c>
      <c r="H473" s="278">
        <v>486.35000000000008</v>
      </c>
      <c r="I473" s="276">
        <v>493.15000000000003</v>
      </c>
      <c r="J473" s="278">
        <v>500.60000000000008</v>
      </c>
      <c r="K473" s="278">
        <v>485.7</v>
      </c>
      <c r="L473" s="276">
        <v>471.45</v>
      </c>
      <c r="M473" s="278">
        <v>33.131689999999999</v>
      </c>
    </row>
    <row r="474" spans="1:13">
      <c r="A474" s="267">
        <v>467</v>
      </c>
      <c r="B474" s="244" t="s">
        <v>540</v>
      </c>
      <c r="C474" s="276">
        <v>200.65</v>
      </c>
      <c r="D474" s="278">
        <v>201.6</v>
      </c>
      <c r="E474" s="278">
        <v>199.04999999999998</v>
      </c>
      <c r="F474" s="276">
        <v>197.45</v>
      </c>
      <c r="G474" s="278">
        <v>194.89999999999998</v>
      </c>
      <c r="H474" s="278">
        <v>203.2</v>
      </c>
      <c r="I474" s="276">
        <v>205.75</v>
      </c>
      <c r="J474" s="278">
        <v>207.35</v>
      </c>
      <c r="K474" s="278">
        <v>204.15</v>
      </c>
      <c r="L474" s="276">
        <v>200</v>
      </c>
      <c r="M474" s="278">
        <v>0.53241000000000005</v>
      </c>
    </row>
    <row r="475" spans="1:13">
      <c r="A475" s="267">
        <v>468</v>
      </c>
      <c r="B475" s="244" t="s">
        <v>193</v>
      </c>
      <c r="C475" s="244">
        <v>1029.55</v>
      </c>
      <c r="D475" s="288">
        <v>1034.8333333333333</v>
      </c>
      <c r="E475" s="288">
        <v>1019.7166666666665</v>
      </c>
      <c r="F475" s="288">
        <v>1009.8833333333332</v>
      </c>
      <c r="G475" s="288">
        <v>994.76666666666642</v>
      </c>
      <c r="H475" s="288">
        <v>1044.6666666666665</v>
      </c>
      <c r="I475" s="288">
        <v>1059.7833333333333</v>
      </c>
      <c r="J475" s="288">
        <v>1069.6166666666666</v>
      </c>
      <c r="K475" s="288">
        <v>1049.95</v>
      </c>
      <c r="L475" s="288">
        <v>1025</v>
      </c>
      <c r="M475" s="288">
        <v>3.6629299999999998</v>
      </c>
    </row>
    <row r="476" spans="1:13">
      <c r="A476" s="267">
        <v>469</v>
      </c>
      <c r="B476" s="244" t="s">
        <v>553</v>
      </c>
      <c r="C476" s="244">
        <v>11.9</v>
      </c>
      <c r="D476" s="288">
        <v>11.916666666666666</v>
      </c>
      <c r="E476" s="288">
        <v>11.733333333333333</v>
      </c>
      <c r="F476" s="288">
        <v>11.566666666666666</v>
      </c>
      <c r="G476" s="288">
        <v>11.383333333333333</v>
      </c>
      <c r="H476" s="288">
        <v>12.083333333333332</v>
      </c>
      <c r="I476" s="288">
        <v>12.266666666666666</v>
      </c>
      <c r="J476" s="288">
        <v>12.433333333333332</v>
      </c>
      <c r="K476" s="288">
        <v>12.1</v>
      </c>
      <c r="L476" s="288">
        <v>11.75</v>
      </c>
      <c r="M476" s="288">
        <v>15.749560000000001</v>
      </c>
    </row>
    <row r="477" spans="1:13">
      <c r="A477" s="267">
        <v>470</v>
      </c>
      <c r="B477" s="244" t="s">
        <v>554</v>
      </c>
      <c r="C477" s="288">
        <v>355.45</v>
      </c>
      <c r="D477" s="288">
        <v>349.26666666666671</v>
      </c>
      <c r="E477" s="288">
        <v>340.03333333333342</v>
      </c>
      <c r="F477" s="288">
        <v>324.61666666666673</v>
      </c>
      <c r="G477" s="288">
        <v>315.38333333333344</v>
      </c>
      <c r="H477" s="288">
        <v>364.68333333333339</v>
      </c>
      <c r="I477" s="288">
        <v>373.91666666666663</v>
      </c>
      <c r="J477" s="288">
        <v>389.33333333333337</v>
      </c>
      <c r="K477" s="288">
        <v>358.5</v>
      </c>
      <c r="L477" s="288">
        <v>333.85</v>
      </c>
      <c r="M477" s="288">
        <v>5.6698300000000001</v>
      </c>
    </row>
    <row r="478" spans="1:13">
      <c r="A478" s="267">
        <v>471</v>
      </c>
      <c r="B478" s="244" t="s">
        <v>194</v>
      </c>
      <c r="C478" s="288">
        <v>254.1</v>
      </c>
      <c r="D478" s="288">
        <v>252.63333333333333</v>
      </c>
      <c r="E478" s="288">
        <v>248.46666666666664</v>
      </c>
      <c r="F478" s="288">
        <v>242.83333333333331</v>
      </c>
      <c r="G478" s="288">
        <v>238.66666666666663</v>
      </c>
      <c r="H478" s="288">
        <v>258.26666666666665</v>
      </c>
      <c r="I478" s="288">
        <v>262.43333333333334</v>
      </c>
      <c r="J478" s="288">
        <v>268.06666666666666</v>
      </c>
      <c r="K478" s="288">
        <v>256.8</v>
      </c>
      <c r="L478" s="288">
        <v>247</v>
      </c>
      <c r="M478" s="288">
        <v>10.23696</v>
      </c>
    </row>
    <row r="479" spans="1:13">
      <c r="A479" s="267">
        <v>472</v>
      </c>
      <c r="B479" s="244" t="s">
        <v>3098</v>
      </c>
      <c r="C479" s="288">
        <v>34.950000000000003</v>
      </c>
      <c r="D479" s="288">
        <v>34.633333333333333</v>
      </c>
      <c r="E479" s="288">
        <v>33.816666666666663</v>
      </c>
      <c r="F479" s="288">
        <v>32.68333333333333</v>
      </c>
      <c r="G479" s="288">
        <v>31.86666666666666</v>
      </c>
      <c r="H479" s="288">
        <v>35.766666666666666</v>
      </c>
      <c r="I479" s="288">
        <v>36.583333333333343</v>
      </c>
      <c r="J479" s="288">
        <v>37.716666666666669</v>
      </c>
      <c r="K479" s="288">
        <v>35.450000000000003</v>
      </c>
      <c r="L479" s="288">
        <v>33.5</v>
      </c>
      <c r="M479" s="288">
        <v>12.811260000000001</v>
      </c>
    </row>
    <row r="480" spans="1:13">
      <c r="A480" s="267">
        <v>473</v>
      </c>
      <c r="B480" s="244" t="s">
        <v>195</v>
      </c>
      <c r="C480" s="288">
        <v>4927.5</v>
      </c>
      <c r="D480" s="288">
        <v>4909.166666666667</v>
      </c>
      <c r="E480" s="288">
        <v>4878.3333333333339</v>
      </c>
      <c r="F480" s="288">
        <v>4829.166666666667</v>
      </c>
      <c r="G480" s="288">
        <v>4798.3333333333339</v>
      </c>
      <c r="H480" s="288">
        <v>4958.3333333333339</v>
      </c>
      <c r="I480" s="288">
        <v>4989.1666666666679</v>
      </c>
      <c r="J480" s="288">
        <v>5038.3333333333339</v>
      </c>
      <c r="K480" s="288">
        <v>4940</v>
      </c>
      <c r="L480" s="288">
        <v>4860</v>
      </c>
      <c r="M480" s="288">
        <v>4.3797300000000003</v>
      </c>
    </row>
    <row r="481" spans="1:13">
      <c r="A481" s="267">
        <v>474</v>
      </c>
      <c r="B481" s="244" t="s">
        <v>196</v>
      </c>
      <c r="C481" s="288">
        <v>25.65</v>
      </c>
      <c r="D481" s="288">
        <v>25.416666666666668</v>
      </c>
      <c r="E481" s="288">
        <v>25.083333333333336</v>
      </c>
      <c r="F481" s="288">
        <v>24.516666666666669</v>
      </c>
      <c r="G481" s="288">
        <v>24.183333333333337</v>
      </c>
      <c r="H481" s="288">
        <v>25.983333333333334</v>
      </c>
      <c r="I481" s="288">
        <v>26.31666666666667</v>
      </c>
      <c r="J481" s="288">
        <v>26.883333333333333</v>
      </c>
      <c r="K481" s="288">
        <v>25.75</v>
      </c>
      <c r="L481" s="288">
        <v>24.85</v>
      </c>
      <c r="M481" s="288">
        <v>54.569209999999998</v>
      </c>
    </row>
    <row r="482" spans="1:13">
      <c r="A482" s="267">
        <v>475</v>
      </c>
      <c r="B482" s="244" t="s">
        <v>197</v>
      </c>
      <c r="C482" s="288">
        <v>426.3</v>
      </c>
      <c r="D482" s="288">
        <v>426.7833333333333</v>
      </c>
      <c r="E482" s="288">
        <v>423.56666666666661</v>
      </c>
      <c r="F482" s="288">
        <v>420.83333333333331</v>
      </c>
      <c r="G482" s="288">
        <v>417.61666666666662</v>
      </c>
      <c r="H482" s="288">
        <v>429.51666666666659</v>
      </c>
      <c r="I482" s="288">
        <v>432.73333333333329</v>
      </c>
      <c r="J482" s="288">
        <v>435.46666666666658</v>
      </c>
      <c r="K482" s="288">
        <v>430</v>
      </c>
      <c r="L482" s="288">
        <v>424.05</v>
      </c>
      <c r="M482" s="288">
        <v>44.155230000000003</v>
      </c>
    </row>
    <row r="483" spans="1:13">
      <c r="A483" s="267">
        <v>476</v>
      </c>
      <c r="B483" s="244" t="s">
        <v>560</v>
      </c>
      <c r="C483" s="288">
        <v>2100.8000000000002</v>
      </c>
      <c r="D483" s="288">
        <v>2102.4500000000003</v>
      </c>
      <c r="E483" s="288">
        <v>2084.9000000000005</v>
      </c>
      <c r="F483" s="288">
        <v>2069.0000000000005</v>
      </c>
      <c r="G483" s="288">
        <v>2051.4500000000007</v>
      </c>
      <c r="H483" s="288">
        <v>2118.3500000000004</v>
      </c>
      <c r="I483" s="288">
        <v>2135.9000000000005</v>
      </c>
      <c r="J483" s="288">
        <v>2151.8000000000002</v>
      </c>
      <c r="K483" s="288">
        <v>2120</v>
      </c>
      <c r="L483" s="288">
        <v>2086.5500000000002</v>
      </c>
      <c r="M483" s="288">
        <v>0.23269999999999999</v>
      </c>
    </row>
    <row r="484" spans="1:13">
      <c r="A484" s="267">
        <v>477</v>
      </c>
      <c r="B484" s="244" t="s">
        <v>561</v>
      </c>
      <c r="C484" s="288">
        <v>27.7</v>
      </c>
      <c r="D484" s="288">
        <v>27.366666666666664</v>
      </c>
      <c r="E484" s="288">
        <v>26.733333333333327</v>
      </c>
      <c r="F484" s="288">
        <v>25.766666666666662</v>
      </c>
      <c r="G484" s="288">
        <v>25.133333333333326</v>
      </c>
      <c r="H484" s="288">
        <v>28.333333333333329</v>
      </c>
      <c r="I484" s="288">
        <v>28.966666666666661</v>
      </c>
      <c r="J484" s="288">
        <v>29.93333333333333</v>
      </c>
      <c r="K484" s="288">
        <v>28</v>
      </c>
      <c r="L484" s="288">
        <v>26.4</v>
      </c>
      <c r="M484" s="288">
        <v>28.294170000000001</v>
      </c>
    </row>
    <row r="485" spans="1:13">
      <c r="A485" s="267">
        <v>478</v>
      </c>
      <c r="B485" s="244" t="s">
        <v>285</v>
      </c>
      <c r="C485" s="288">
        <v>304.85000000000002</v>
      </c>
      <c r="D485" s="288">
        <v>303.45</v>
      </c>
      <c r="E485" s="288">
        <v>299</v>
      </c>
      <c r="F485" s="288">
        <v>293.15000000000003</v>
      </c>
      <c r="G485" s="288">
        <v>288.70000000000005</v>
      </c>
      <c r="H485" s="288">
        <v>309.29999999999995</v>
      </c>
      <c r="I485" s="288">
        <v>313.74999999999989</v>
      </c>
      <c r="J485" s="288">
        <v>319.59999999999991</v>
      </c>
      <c r="K485" s="288">
        <v>307.89999999999998</v>
      </c>
      <c r="L485" s="288">
        <v>297.60000000000002</v>
      </c>
      <c r="M485" s="288">
        <v>2.2694999999999999</v>
      </c>
    </row>
    <row r="486" spans="1:13">
      <c r="A486" s="267">
        <v>479</v>
      </c>
      <c r="B486" s="244" t="s">
        <v>563</v>
      </c>
      <c r="C486" s="288">
        <v>772.5</v>
      </c>
      <c r="D486" s="288">
        <v>765.15</v>
      </c>
      <c r="E486" s="288">
        <v>751.34999999999991</v>
      </c>
      <c r="F486" s="288">
        <v>730.19999999999993</v>
      </c>
      <c r="G486" s="288">
        <v>716.39999999999986</v>
      </c>
      <c r="H486" s="288">
        <v>786.3</v>
      </c>
      <c r="I486" s="288">
        <v>800.09999999999991</v>
      </c>
      <c r="J486" s="288">
        <v>821.25</v>
      </c>
      <c r="K486" s="288">
        <v>778.95</v>
      </c>
      <c r="L486" s="288">
        <v>744</v>
      </c>
      <c r="M486" s="288">
        <v>6.1588900000000004</v>
      </c>
    </row>
    <row r="487" spans="1:13">
      <c r="A487" s="267">
        <v>480</v>
      </c>
      <c r="B487" s="244" t="s">
        <v>564</v>
      </c>
      <c r="C487" s="288">
        <v>1626.6</v>
      </c>
      <c r="D487" s="288">
        <v>1619.1666666666667</v>
      </c>
      <c r="E487" s="288">
        <v>1586.3833333333334</v>
      </c>
      <c r="F487" s="288">
        <v>1546.1666666666667</v>
      </c>
      <c r="G487" s="288">
        <v>1513.3833333333334</v>
      </c>
      <c r="H487" s="288">
        <v>1659.3833333333334</v>
      </c>
      <c r="I487" s="288">
        <v>1692.1666666666667</v>
      </c>
      <c r="J487" s="288">
        <v>1732.3833333333334</v>
      </c>
      <c r="K487" s="288">
        <v>1651.95</v>
      </c>
      <c r="L487" s="288">
        <v>1578.95</v>
      </c>
      <c r="M487" s="288">
        <v>4.1777600000000001</v>
      </c>
    </row>
    <row r="488" spans="1:13">
      <c r="A488" s="267">
        <v>481</v>
      </c>
      <c r="B488" s="244" t="s">
        <v>2780</v>
      </c>
      <c r="C488" s="288">
        <v>903.5</v>
      </c>
      <c r="D488" s="288">
        <v>899.88333333333333</v>
      </c>
      <c r="E488" s="288">
        <v>888.7166666666667</v>
      </c>
      <c r="F488" s="288">
        <v>873.93333333333339</v>
      </c>
      <c r="G488" s="288">
        <v>862.76666666666677</v>
      </c>
      <c r="H488" s="288">
        <v>914.66666666666663</v>
      </c>
      <c r="I488" s="288">
        <v>925.83333333333337</v>
      </c>
      <c r="J488" s="288">
        <v>940.61666666666656</v>
      </c>
      <c r="K488" s="288">
        <v>911.05</v>
      </c>
      <c r="L488" s="288">
        <v>885.1</v>
      </c>
      <c r="M488" s="288">
        <v>4.4110000000000003E-2</v>
      </c>
    </row>
    <row r="489" spans="1:13">
      <c r="A489" s="267">
        <v>482</v>
      </c>
      <c r="B489" s="244" t="s">
        <v>284</v>
      </c>
      <c r="C489" s="288">
        <v>169.95</v>
      </c>
      <c r="D489" s="288">
        <v>170.91666666666666</v>
      </c>
      <c r="E489" s="288">
        <v>167.0333333333333</v>
      </c>
      <c r="F489" s="288">
        <v>164.11666666666665</v>
      </c>
      <c r="G489" s="288">
        <v>160.23333333333329</v>
      </c>
      <c r="H489" s="288">
        <v>173.83333333333331</v>
      </c>
      <c r="I489" s="288">
        <v>177.7166666666667</v>
      </c>
      <c r="J489" s="288">
        <v>180.63333333333333</v>
      </c>
      <c r="K489" s="288">
        <v>174.8</v>
      </c>
      <c r="L489" s="288">
        <v>168</v>
      </c>
      <c r="M489" s="288">
        <v>7.5495400000000004</v>
      </c>
    </row>
    <row r="490" spans="1:13">
      <c r="A490" s="267">
        <v>483</v>
      </c>
      <c r="B490" s="244" t="s">
        <v>565</v>
      </c>
      <c r="C490" s="288">
        <v>1124.05</v>
      </c>
      <c r="D490" s="288">
        <v>1124.5666666666666</v>
      </c>
      <c r="E490" s="288">
        <v>1114.4833333333331</v>
      </c>
      <c r="F490" s="288">
        <v>1104.9166666666665</v>
      </c>
      <c r="G490" s="288">
        <v>1094.833333333333</v>
      </c>
      <c r="H490" s="288">
        <v>1134.1333333333332</v>
      </c>
      <c r="I490" s="288">
        <v>1144.2166666666667</v>
      </c>
      <c r="J490" s="288">
        <v>1153.7833333333333</v>
      </c>
      <c r="K490" s="288">
        <v>1134.6500000000001</v>
      </c>
      <c r="L490" s="288">
        <v>1115</v>
      </c>
      <c r="M490" s="288">
        <v>0.38379000000000002</v>
      </c>
    </row>
    <row r="491" spans="1:13">
      <c r="A491" s="267">
        <v>484</v>
      </c>
      <c r="B491" s="244" t="s">
        <v>556</v>
      </c>
      <c r="C491" s="288">
        <v>349.65</v>
      </c>
      <c r="D491" s="288">
        <v>342.34999999999997</v>
      </c>
      <c r="E491" s="288">
        <v>328.09999999999991</v>
      </c>
      <c r="F491" s="288">
        <v>306.54999999999995</v>
      </c>
      <c r="G491" s="288">
        <v>292.2999999999999</v>
      </c>
      <c r="H491" s="288">
        <v>363.89999999999992</v>
      </c>
      <c r="I491" s="288">
        <v>378.15000000000003</v>
      </c>
      <c r="J491" s="288">
        <v>399.69999999999993</v>
      </c>
      <c r="K491" s="288">
        <v>356.6</v>
      </c>
      <c r="L491" s="288">
        <v>320.8</v>
      </c>
      <c r="M491" s="288">
        <v>30.841480000000001</v>
      </c>
    </row>
    <row r="492" spans="1:13">
      <c r="A492" s="267">
        <v>485</v>
      </c>
      <c r="B492" s="244" t="s">
        <v>555</v>
      </c>
      <c r="C492" s="288">
        <v>1986.85</v>
      </c>
      <c r="D492" s="288">
        <v>1994.4333333333334</v>
      </c>
      <c r="E492" s="288">
        <v>1968.9166666666667</v>
      </c>
      <c r="F492" s="288">
        <v>1950.9833333333333</v>
      </c>
      <c r="G492" s="288">
        <v>1925.4666666666667</v>
      </c>
      <c r="H492" s="288">
        <v>2012.3666666666668</v>
      </c>
      <c r="I492" s="288">
        <v>2037.8833333333332</v>
      </c>
      <c r="J492" s="288">
        <v>2055.8166666666666</v>
      </c>
      <c r="K492" s="288">
        <v>2019.95</v>
      </c>
      <c r="L492" s="288">
        <v>1976.5</v>
      </c>
      <c r="M492" s="288">
        <v>7.7109999999999998E-2</v>
      </c>
    </row>
    <row r="493" spans="1:13">
      <c r="A493" s="267">
        <v>486</v>
      </c>
      <c r="B493" s="244" t="s">
        <v>199</v>
      </c>
      <c r="C493" s="288">
        <v>770.9</v>
      </c>
      <c r="D493" s="288">
        <v>773.0333333333333</v>
      </c>
      <c r="E493" s="288">
        <v>764.51666666666665</v>
      </c>
      <c r="F493" s="288">
        <v>758.13333333333333</v>
      </c>
      <c r="G493" s="288">
        <v>749.61666666666667</v>
      </c>
      <c r="H493" s="288">
        <v>779.41666666666663</v>
      </c>
      <c r="I493" s="288">
        <v>787.93333333333328</v>
      </c>
      <c r="J493" s="288">
        <v>794.31666666666661</v>
      </c>
      <c r="K493" s="288">
        <v>781.55</v>
      </c>
      <c r="L493" s="288">
        <v>766.65</v>
      </c>
      <c r="M493" s="288">
        <v>21.724889999999998</v>
      </c>
    </row>
    <row r="494" spans="1:13">
      <c r="A494" s="267">
        <v>487</v>
      </c>
      <c r="B494" s="244" t="s">
        <v>557</v>
      </c>
      <c r="C494" s="288">
        <v>187.5</v>
      </c>
      <c r="D494" s="288">
        <v>187.43333333333331</v>
      </c>
      <c r="E494" s="288">
        <v>181.81666666666661</v>
      </c>
      <c r="F494" s="288">
        <v>176.1333333333333</v>
      </c>
      <c r="G494" s="288">
        <v>170.51666666666659</v>
      </c>
      <c r="H494" s="288">
        <v>193.11666666666662</v>
      </c>
      <c r="I494" s="288">
        <v>198.73333333333335</v>
      </c>
      <c r="J494" s="288">
        <v>204.41666666666663</v>
      </c>
      <c r="K494" s="288">
        <v>193.05</v>
      </c>
      <c r="L494" s="288">
        <v>181.75</v>
      </c>
      <c r="M494" s="288">
        <v>12.853300000000001</v>
      </c>
    </row>
    <row r="495" spans="1:13">
      <c r="A495" s="267">
        <v>488</v>
      </c>
      <c r="B495" s="244" t="s">
        <v>558</v>
      </c>
      <c r="C495" s="288">
        <v>3610.05</v>
      </c>
      <c r="D495" s="288">
        <v>3596.4666666666667</v>
      </c>
      <c r="E495" s="288">
        <v>3574.9833333333336</v>
      </c>
      <c r="F495" s="288">
        <v>3539.916666666667</v>
      </c>
      <c r="G495" s="288">
        <v>3518.4333333333338</v>
      </c>
      <c r="H495" s="288">
        <v>3631.5333333333333</v>
      </c>
      <c r="I495" s="288">
        <v>3653.016666666666</v>
      </c>
      <c r="J495" s="288">
        <v>3688.083333333333</v>
      </c>
      <c r="K495" s="288">
        <v>3617.95</v>
      </c>
      <c r="L495" s="288">
        <v>3561.4</v>
      </c>
      <c r="M495" s="288">
        <v>6.3880000000000006E-2</v>
      </c>
    </row>
    <row r="496" spans="1:13">
      <c r="A496" s="267">
        <v>489</v>
      </c>
      <c r="B496" s="244" t="s">
        <v>562</v>
      </c>
      <c r="C496" s="288">
        <v>859.25</v>
      </c>
      <c r="D496" s="288">
        <v>858.1</v>
      </c>
      <c r="E496" s="288">
        <v>851.25</v>
      </c>
      <c r="F496" s="288">
        <v>843.25</v>
      </c>
      <c r="G496" s="288">
        <v>836.4</v>
      </c>
      <c r="H496" s="288">
        <v>866.1</v>
      </c>
      <c r="I496" s="288">
        <v>872.95000000000016</v>
      </c>
      <c r="J496" s="288">
        <v>880.95</v>
      </c>
      <c r="K496" s="288">
        <v>864.95</v>
      </c>
      <c r="L496" s="288">
        <v>850.1</v>
      </c>
      <c r="M496" s="288">
        <v>0.29720999999999997</v>
      </c>
    </row>
    <row r="497" spans="1:13">
      <c r="A497" s="267">
        <v>490</v>
      </c>
      <c r="B497" s="244" t="s">
        <v>566</v>
      </c>
      <c r="C497" s="288">
        <v>5981.4</v>
      </c>
      <c r="D497" s="288">
        <v>5836.3666666666659</v>
      </c>
      <c r="E497" s="288">
        <v>5592.7333333333318</v>
      </c>
      <c r="F497" s="288">
        <v>5204.0666666666657</v>
      </c>
      <c r="G497" s="288">
        <v>4960.4333333333316</v>
      </c>
      <c r="H497" s="288">
        <v>6225.0333333333319</v>
      </c>
      <c r="I497" s="288">
        <v>6468.6666666666652</v>
      </c>
      <c r="J497" s="288">
        <v>6857.3333333333321</v>
      </c>
      <c r="K497" s="288">
        <v>6080</v>
      </c>
      <c r="L497" s="288">
        <v>5447.7</v>
      </c>
      <c r="M497" s="288">
        <v>0.73265999999999998</v>
      </c>
    </row>
    <row r="498" spans="1:13">
      <c r="A498" s="267">
        <v>491</v>
      </c>
      <c r="B498" s="244" t="s">
        <v>567</v>
      </c>
      <c r="C498" s="288">
        <v>109.45</v>
      </c>
      <c r="D498" s="288">
        <v>109.03333333333335</v>
      </c>
      <c r="E498" s="288">
        <v>107.16666666666669</v>
      </c>
      <c r="F498" s="288">
        <v>104.88333333333334</v>
      </c>
      <c r="G498" s="288">
        <v>103.01666666666668</v>
      </c>
      <c r="H498" s="288">
        <v>111.31666666666669</v>
      </c>
      <c r="I498" s="288">
        <v>113.18333333333334</v>
      </c>
      <c r="J498" s="288">
        <v>115.4666666666667</v>
      </c>
      <c r="K498" s="288">
        <v>110.9</v>
      </c>
      <c r="L498" s="288">
        <v>106.75</v>
      </c>
      <c r="M498" s="288">
        <v>20.044440000000002</v>
      </c>
    </row>
    <row r="499" spans="1:13">
      <c r="A499" s="267">
        <v>492</v>
      </c>
      <c r="B499" s="244" t="s">
        <v>568</v>
      </c>
      <c r="C499" s="288">
        <v>68</v>
      </c>
      <c r="D499" s="288">
        <v>68.600000000000009</v>
      </c>
      <c r="E499" s="288">
        <v>67.15000000000002</v>
      </c>
      <c r="F499" s="288">
        <v>66.300000000000011</v>
      </c>
      <c r="G499" s="288">
        <v>64.850000000000023</v>
      </c>
      <c r="H499" s="288">
        <v>69.450000000000017</v>
      </c>
      <c r="I499" s="288">
        <v>70.900000000000006</v>
      </c>
      <c r="J499" s="288">
        <v>71.750000000000014</v>
      </c>
      <c r="K499" s="288">
        <v>70.05</v>
      </c>
      <c r="L499" s="288">
        <v>67.75</v>
      </c>
      <c r="M499" s="288">
        <v>4.2945500000000001</v>
      </c>
    </row>
    <row r="500" spans="1:13">
      <c r="A500" s="267">
        <v>493</v>
      </c>
      <c r="B500" s="244" t="s">
        <v>2851</v>
      </c>
      <c r="C500" s="288">
        <v>383.45</v>
      </c>
      <c r="D500" s="288">
        <v>385.14999999999992</v>
      </c>
      <c r="E500" s="288">
        <v>380.39999999999986</v>
      </c>
      <c r="F500" s="288">
        <v>377.34999999999997</v>
      </c>
      <c r="G500" s="288">
        <v>372.59999999999991</v>
      </c>
      <c r="H500" s="288">
        <v>388.19999999999982</v>
      </c>
      <c r="I500" s="288">
        <v>392.94999999999993</v>
      </c>
      <c r="J500" s="288">
        <v>395.99999999999977</v>
      </c>
      <c r="K500" s="288">
        <v>389.9</v>
      </c>
      <c r="L500" s="288">
        <v>382.1</v>
      </c>
      <c r="M500" s="288">
        <v>1.4154100000000001</v>
      </c>
    </row>
    <row r="501" spans="1:13">
      <c r="A501" s="267">
        <v>494</v>
      </c>
      <c r="B501" s="244" t="s">
        <v>569</v>
      </c>
      <c r="C501" s="288">
        <v>2120</v>
      </c>
      <c r="D501" s="288">
        <v>2111</v>
      </c>
      <c r="E501" s="288">
        <v>2079</v>
      </c>
      <c r="F501" s="288">
        <v>2038</v>
      </c>
      <c r="G501" s="288">
        <v>2006</v>
      </c>
      <c r="H501" s="288">
        <v>2152</v>
      </c>
      <c r="I501" s="288">
        <v>2184</v>
      </c>
      <c r="J501" s="288">
        <v>2225</v>
      </c>
      <c r="K501" s="288">
        <v>2143</v>
      </c>
      <c r="L501" s="288">
        <v>2070</v>
      </c>
      <c r="M501" s="288">
        <v>1.81071</v>
      </c>
    </row>
    <row r="502" spans="1:13">
      <c r="A502" s="267">
        <v>495</v>
      </c>
      <c r="B502" s="244" t="s">
        <v>200</v>
      </c>
      <c r="C502" s="288">
        <v>345.3</v>
      </c>
      <c r="D502" s="288">
        <v>346.48333333333335</v>
      </c>
      <c r="E502" s="288">
        <v>340.61666666666667</v>
      </c>
      <c r="F502" s="288">
        <v>335.93333333333334</v>
      </c>
      <c r="G502" s="288">
        <v>330.06666666666666</v>
      </c>
      <c r="H502" s="288">
        <v>351.16666666666669</v>
      </c>
      <c r="I502" s="288">
        <v>357.03333333333336</v>
      </c>
      <c r="J502" s="288">
        <v>361.7166666666667</v>
      </c>
      <c r="K502" s="288">
        <v>352.35</v>
      </c>
      <c r="L502" s="288">
        <v>341.8</v>
      </c>
      <c r="M502" s="288">
        <v>74.07808</v>
      </c>
    </row>
    <row r="503" spans="1:13">
      <c r="A503" s="267">
        <v>496</v>
      </c>
      <c r="B503" s="244" t="s">
        <v>570</v>
      </c>
      <c r="C503" s="288">
        <v>321.64999999999998</v>
      </c>
      <c r="D503" s="288">
        <v>316.86666666666662</v>
      </c>
      <c r="E503" s="288">
        <v>308.73333333333323</v>
      </c>
      <c r="F503" s="288">
        <v>295.81666666666661</v>
      </c>
      <c r="G503" s="288">
        <v>287.68333333333322</v>
      </c>
      <c r="H503" s="288">
        <v>329.78333333333325</v>
      </c>
      <c r="I503" s="288">
        <v>337.91666666666657</v>
      </c>
      <c r="J503" s="288">
        <v>350.83333333333326</v>
      </c>
      <c r="K503" s="288">
        <v>325</v>
      </c>
      <c r="L503" s="288">
        <v>303.95</v>
      </c>
      <c r="M503" s="288">
        <v>20.476150000000001</v>
      </c>
    </row>
    <row r="504" spans="1:13">
      <c r="A504" s="267">
        <v>497</v>
      </c>
      <c r="B504" s="244" t="s">
        <v>202</v>
      </c>
      <c r="C504" s="288">
        <v>190.5</v>
      </c>
      <c r="D504" s="288">
        <v>189.58333333333334</v>
      </c>
      <c r="E504" s="288">
        <v>186.9666666666667</v>
      </c>
      <c r="F504" s="288">
        <v>183.43333333333337</v>
      </c>
      <c r="G504" s="288">
        <v>180.81666666666672</v>
      </c>
      <c r="H504" s="288">
        <v>193.11666666666667</v>
      </c>
      <c r="I504" s="288">
        <v>195.73333333333329</v>
      </c>
      <c r="J504" s="288">
        <v>199.26666666666665</v>
      </c>
      <c r="K504" s="288">
        <v>192.2</v>
      </c>
      <c r="L504" s="288">
        <v>186.05</v>
      </c>
      <c r="M504" s="288">
        <v>167.31478000000001</v>
      </c>
    </row>
    <row r="505" spans="1:13">
      <c r="A505" s="267">
        <v>498</v>
      </c>
      <c r="B505" s="244" t="s">
        <v>571</v>
      </c>
      <c r="C505" s="288">
        <v>202.4</v>
      </c>
      <c r="D505" s="288">
        <v>200.83333333333334</v>
      </c>
      <c r="E505" s="288">
        <v>198.06666666666669</v>
      </c>
      <c r="F505" s="288">
        <v>193.73333333333335</v>
      </c>
      <c r="G505" s="288">
        <v>190.9666666666667</v>
      </c>
      <c r="H505" s="288">
        <v>205.16666666666669</v>
      </c>
      <c r="I505" s="288">
        <v>207.93333333333334</v>
      </c>
      <c r="J505" s="288">
        <v>212.26666666666668</v>
      </c>
      <c r="K505" s="288">
        <v>203.6</v>
      </c>
      <c r="L505" s="288">
        <v>196.5</v>
      </c>
      <c r="M505" s="288">
        <v>3.3152200000000001</v>
      </c>
    </row>
    <row r="506" spans="1:13">
      <c r="A506" s="267">
        <v>499</v>
      </c>
      <c r="B506" s="244" t="s">
        <v>572</v>
      </c>
      <c r="C506" s="288">
        <v>1825</v>
      </c>
      <c r="D506" s="288">
        <v>1826.3333333333333</v>
      </c>
      <c r="E506" s="288">
        <v>1803.6666666666665</v>
      </c>
      <c r="F506" s="288">
        <v>1782.3333333333333</v>
      </c>
      <c r="G506" s="288">
        <v>1759.6666666666665</v>
      </c>
      <c r="H506" s="288">
        <v>1847.6666666666665</v>
      </c>
      <c r="I506" s="288">
        <v>1870.333333333333</v>
      </c>
      <c r="J506" s="288">
        <v>1891.6666666666665</v>
      </c>
      <c r="K506" s="288">
        <v>1849</v>
      </c>
      <c r="L506" s="288">
        <v>1805</v>
      </c>
      <c r="M506" s="288">
        <v>0.33639000000000002</v>
      </c>
    </row>
    <row r="507" spans="1:13">
      <c r="A507" s="267">
        <v>500</v>
      </c>
      <c r="B507" s="244"/>
      <c r="C507" s="288"/>
      <c r="D507" s="288"/>
      <c r="E507" s="288"/>
      <c r="F507" s="288"/>
      <c r="G507" s="288"/>
      <c r="H507" s="288"/>
      <c r="I507" s="288"/>
      <c r="J507" s="288"/>
      <c r="K507" s="288"/>
      <c r="L507" s="288"/>
      <c r="M507" s="288"/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83"/>
      <c r="B5" s="583"/>
      <c r="C5" s="584"/>
      <c r="D5" s="584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5" t="s">
        <v>574</v>
      </c>
      <c r="C7" s="585"/>
      <c r="D7" s="261">
        <f>Main!B10</f>
        <v>44154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44153</v>
      </c>
      <c r="B10" s="266">
        <v>538351</v>
      </c>
      <c r="C10" s="267" t="s">
        <v>3811</v>
      </c>
      <c r="D10" s="267" t="s">
        <v>3812</v>
      </c>
      <c r="E10" s="267" t="s">
        <v>584</v>
      </c>
      <c r="F10" s="380">
        <v>20901</v>
      </c>
      <c r="G10" s="266">
        <v>10.49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44153</v>
      </c>
      <c r="B11" s="266">
        <v>538351</v>
      </c>
      <c r="C11" s="267" t="s">
        <v>3811</v>
      </c>
      <c r="D11" s="267" t="s">
        <v>3813</v>
      </c>
      <c r="E11" s="267" t="s">
        <v>583</v>
      </c>
      <c r="F11" s="380">
        <v>56874</v>
      </c>
      <c r="G11" s="266">
        <v>10.49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44153</v>
      </c>
      <c r="B12" s="266">
        <v>538351</v>
      </c>
      <c r="C12" s="267" t="s">
        <v>3811</v>
      </c>
      <c r="D12" s="267" t="s">
        <v>3814</v>
      </c>
      <c r="E12" s="267" t="s">
        <v>584</v>
      </c>
      <c r="F12" s="380">
        <v>22587</v>
      </c>
      <c r="G12" s="266">
        <v>10.49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44153</v>
      </c>
      <c r="B13" s="266">
        <v>538778</v>
      </c>
      <c r="C13" s="267" t="s">
        <v>3815</v>
      </c>
      <c r="D13" s="267" t="s">
        <v>3816</v>
      </c>
      <c r="E13" s="267" t="s">
        <v>583</v>
      </c>
      <c r="F13" s="380">
        <v>500</v>
      </c>
      <c r="G13" s="266">
        <v>34.200000000000003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44153</v>
      </c>
      <c r="B14" s="266">
        <v>538778</v>
      </c>
      <c r="C14" s="267" t="s">
        <v>3815</v>
      </c>
      <c r="D14" s="267" t="s">
        <v>3816</v>
      </c>
      <c r="E14" s="267" t="s">
        <v>584</v>
      </c>
      <c r="F14" s="380">
        <v>56520</v>
      </c>
      <c r="G14" s="266">
        <v>34.08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44153</v>
      </c>
      <c r="B15" s="266">
        <v>526971</v>
      </c>
      <c r="C15" s="267" t="s">
        <v>3817</v>
      </c>
      <c r="D15" s="267" t="s">
        <v>3818</v>
      </c>
      <c r="E15" s="267" t="s">
        <v>583</v>
      </c>
      <c r="F15" s="380">
        <v>55993</v>
      </c>
      <c r="G15" s="266">
        <v>30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44153</v>
      </c>
      <c r="B16" s="266">
        <v>504697</v>
      </c>
      <c r="C16" s="267" t="s">
        <v>3819</v>
      </c>
      <c r="D16" s="267" t="s">
        <v>3820</v>
      </c>
      <c r="E16" s="267" t="s">
        <v>583</v>
      </c>
      <c r="F16" s="380">
        <v>72000</v>
      </c>
      <c r="G16" s="266">
        <v>1.06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44153</v>
      </c>
      <c r="B17" s="266">
        <v>504697</v>
      </c>
      <c r="C17" s="267" t="s">
        <v>3819</v>
      </c>
      <c r="D17" s="267" t="s">
        <v>3821</v>
      </c>
      <c r="E17" s="267" t="s">
        <v>584</v>
      </c>
      <c r="F17" s="380">
        <v>72000</v>
      </c>
      <c r="G17" s="266">
        <v>1.06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44153</v>
      </c>
      <c r="B18" s="266">
        <v>519463</v>
      </c>
      <c r="C18" s="267" t="s">
        <v>3789</v>
      </c>
      <c r="D18" s="267" t="s">
        <v>3790</v>
      </c>
      <c r="E18" s="267" t="s">
        <v>583</v>
      </c>
      <c r="F18" s="380">
        <v>6800</v>
      </c>
      <c r="G18" s="266">
        <v>9.77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44153</v>
      </c>
      <c r="B19" s="266">
        <v>539692</v>
      </c>
      <c r="C19" s="267" t="s">
        <v>3822</v>
      </c>
      <c r="D19" s="267" t="s">
        <v>3823</v>
      </c>
      <c r="E19" s="267" t="s">
        <v>583</v>
      </c>
      <c r="F19" s="380">
        <v>22000</v>
      </c>
      <c r="G19" s="266">
        <v>21.76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44153</v>
      </c>
      <c r="B20" s="266">
        <v>539692</v>
      </c>
      <c r="C20" s="267" t="s">
        <v>3822</v>
      </c>
      <c r="D20" s="267" t="s">
        <v>3824</v>
      </c>
      <c r="E20" s="267" t="s">
        <v>584</v>
      </c>
      <c r="F20" s="380">
        <v>208700</v>
      </c>
      <c r="G20" s="266">
        <v>21.76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44153</v>
      </c>
      <c r="B21" s="266">
        <v>539692</v>
      </c>
      <c r="C21" s="267" t="s">
        <v>3822</v>
      </c>
      <c r="D21" s="267" t="s">
        <v>3825</v>
      </c>
      <c r="E21" s="267" t="s">
        <v>584</v>
      </c>
      <c r="F21" s="380">
        <v>330069</v>
      </c>
      <c r="G21" s="266">
        <v>21.76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44153</v>
      </c>
      <c r="B22" s="266">
        <v>534690</v>
      </c>
      <c r="C22" s="267" t="s">
        <v>453</v>
      </c>
      <c r="D22" s="267" t="s">
        <v>3826</v>
      </c>
      <c r="E22" s="267" t="s">
        <v>584</v>
      </c>
      <c r="F22" s="380">
        <v>2055161</v>
      </c>
      <c r="G22" s="266">
        <v>12.4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44153</v>
      </c>
      <c r="B23" s="266">
        <v>534690</v>
      </c>
      <c r="C23" s="267" t="s">
        <v>453</v>
      </c>
      <c r="D23" s="267" t="s">
        <v>3827</v>
      </c>
      <c r="E23" s="267" t="s">
        <v>583</v>
      </c>
      <c r="F23" s="380">
        <v>2342802</v>
      </c>
      <c r="G23" s="266">
        <v>12.4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44153</v>
      </c>
      <c r="B24" s="266">
        <v>507759</v>
      </c>
      <c r="C24" s="267" t="s">
        <v>3828</v>
      </c>
      <c r="D24" s="267" t="s">
        <v>3829</v>
      </c>
      <c r="E24" s="267" t="s">
        <v>583</v>
      </c>
      <c r="F24" s="380">
        <v>50350</v>
      </c>
      <c r="G24" s="266">
        <v>19.239999999999998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44153</v>
      </c>
      <c r="B25" s="266">
        <v>507759</v>
      </c>
      <c r="C25" s="267" t="s">
        <v>3828</v>
      </c>
      <c r="D25" s="267" t="s">
        <v>3830</v>
      </c>
      <c r="E25" s="267" t="s">
        <v>584</v>
      </c>
      <c r="F25" s="380">
        <v>50000</v>
      </c>
      <c r="G25" s="266">
        <v>19.25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44153</v>
      </c>
      <c r="B26" s="266">
        <v>507912</v>
      </c>
      <c r="C26" s="267" t="s">
        <v>3831</v>
      </c>
      <c r="D26" s="267" t="s">
        <v>3832</v>
      </c>
      <c r="E26" s="267" t="s">
        <v>583</v>
      </c>
      <c r="F26" s="380">
        <v>42</v>
      </c>
      <c r="G26" s="266">
        <v>60.45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44153</v>
      </c>
      <c r="B27" s="266">
        <v>507912</v>
      </c>
      <c r="C27" s="267" t="s">
        <v>3831</v>
      </c>
      <c r="D27" s="267" t="s">
        <v>3832</v>
      </c>
      <c r="E27" s="267" t="s">
        <v>584</v>
      </c>
      <c r="F27" s="380">
        <v>79351</v>
      </c>
      <c r="G27" s="266">
        <v>59.35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44153</v>
      </c>
      <c r="B28" s="266">
        <v>540730</v>
      </c>
      <c r="C28" s="267" t="s">
        <v>3833</v>
      </c>
      <c r="D28" s="267" t="s">
        <v>3834</v>
      </c>
      <c r="E28" s="267" t="s">
        <v>584</v>
      </c>
      <c r="F28" s="380">
        <v>66000</v>
      </c>
      <c r="G28" s="266">
        <v>10.55</v>
      </c>
      <c r="H28" s="344" t="s">
        <v>314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44153</v>
      </c>
      <c r="B29" s="266">
        <v>511551</v>
      </c>
      <c r="C29" s="267" t="s">
        <v>3791</v>
      </c>
      <c r="D29" s="267" t="s">
        <v>3792</v>
      </c>
      <c r="E29" s="267" t="s">
        <v>584</v>
      </c>
      <c r="F29" s="380">
        <v>601465</v>
      </c>
      <c r="G29" s="266">
        <v>31.05</v>
      </c>
      <c r="H29" s="344" t="s">
        <v>314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44153</v>
      </c>
      <c r="B30" s="266">
        <v>511551</v>
      </c>
      <c r="C30" s="267" t="s">
        <v>3791</v>
      </c>
      <c r="D30" s="267" t="s">
        <v>3793</v>
      </c>
      <c r="E30" s="267" t="s">
        <v>583</v>
      </c>
      <c r="F30" s="380">
        <v>300000</v>
      </c>
      <c r="G30" s="266">
        <v>31.05</v>
      </c>
      <c r="H30" s="344" t="s">
        <v>314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44153</v>
      </c>
      <c r="B31" s="266">
        <v>532911</v>
      </c>
      <c r="C31" s="267" t="s">
        <v>3835</v>
      </c>
      <c r="D31" s="267" t="s">
        <v>3836</v>
      </c>
      <c r="E31" s="267" t="s">
        <v>584</v>
      </c>
      <c r="F31" s="380">
        <v>175170</v>
      </c>
      <c r="G31" s="266">
        <v>9.9600000000000009</v>
      </c>
      <c r="H31" s="344" t="s">
        <v>314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44153</v>
      </c>
      <c r="B32" s="266">
        <v>500333</v>
      </c>
      <c r="C32" s="267" t="s">
        <v>3837</v>
      </c>
      <c r="D32" s="267" t="s">
        <v>3838</v>
      </c>
      <c r="E32" s="267" t="s">
        <v>584</v>
      </c>
      <c r="F32" s="380">
        <v>141111</v>
      </c>
      <c r="G32" s="266">
        <v>198.5</v>
      </c>
      <c r="H32" s="344" t="s">
        <v>314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44153</v>
      </c>
      <c r="B33" s="266">
        <v>538646</v>
      </c>
      <c r="C33" s="267" t="s">
        <v>3839</v>
      </c>
      <c r="D33" s="267" t="s">
        <v>3840</v>
      </c>
      <c r="E33" s="267" t="s">
        <v>584</v>
      </c>
      <c r="F33" s="380">
        <v>340000</v>
      </c>
      <c r="G33" s="266">
        <v>12.6</v>
      </c>
      <c r="H33" s="344" t="s">
        <v>314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44153</v>
      </c>
      <c r="B34" s="266">
        <v>538646</v>
      </c>
      <c r="C34" s="267" t="s">
        <v>3839</v>
      </c>
      <c r="D34" s="267" t="s">
        <v>3841</v>
      </c>
      <c r="E34" s="267" t="s">
        <v>583</v>
      </c>
      <c r="F34" s="380">
        <v>332000</v>
      </c>
      <c r="G34" s="266">
        <v>12.61</v>
      </c>
      <c r="H34" s="344" t="s">
        <v>314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44153</v>
      </c>
      <c r="B35" s="266">
        <v>539673</v>
      </c>
      <c r="C35" s="267" t="s">
        <v>3794</v>
      </c>
      <c r="D35" s="267" t="s">
        <v>3842</v>
      </c>
      <c r="E35" s="267" t="s">
        <v>583</v>
      </c>
      <c r="F35" s="380">
        <v>36200</v>
      </c>
      <c r="G35" s="266">
        <v>13.8</v>
      </c>
      <c r="H35" s="344" t="s">
        <v>314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44153</v>
      </c>
      <c r="B36" s="266">
        <v>539673</v>
      </c>
      <c r="C36" s="267" t="s">
        <v>3794</v>
      </c>
      <c r="D36" s="267" t="s">
        <v>3795</v>
      </c>
      <c r="E36" s="267" t="s">
        <v>583</v>
      </c>
      <c r="F36" s="380">
        <v>10603</v>
      </c>
      <c r="G36" s="266">
        <v>13.96</v>
      </c>
      <c r="H36" s="344" t="s">
        <v>314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44153</v>
      </c>
      <c r="B37" s="266">
        <v>539673</v>
      </c>
      <c r="C37" s="267" t="s">
        <v>3794</v>
      </c>
      <c r="D37" s="267" t="s">
        <v>3843</v>
      </c>
      <c r="E37" s="267" t="s">
        <v>584</v>
      </c>
      <c r="F37" s="380">
        <v>40000</v>
      </c>
      <c r="G37" s="266">
        <v>13.8</v>
      </c>
      <c r="H37" s="344" t="s">
        <v>314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44153</v>
      </c>
      <c r="B38" s="266">
        <v>542019</v>
      </c>
      <c r="C38" s="267" t="s">
        <v>3844</v>
      </c>
      <c r="D38" s="267" t="s">
        <v>3845</v>
      </c>
      <c r="E38" s="267" t="s">
        <v>584</v>
      </c>
      <c r="F38" s="380">
        <v>81000</v>
      </c>
      <c r="G38" s="266">
        <v>47.44</v>
      </c>
      <c r="H38" s="344" t="s">
        <v>314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44153</v>
      </c>
      <c r="B39" s="266">
        <v>540738</v>
      </c>
      <c r="C39" s="267" t="s">
        <v>3846</v>
      </c>
      <c r="D39" s="267" t="s">
        <v>3847</v>
      </c>
      <c r="E39" s="267" t="s">
        <v>583</v>
      </c>
      <c r="F39" s="380">
        <v>75000</v>
      </c>
      <c r="G39" s="266">
        <v>28.27</v>
      </c>
      <c r="H39" s="344" t="s">
        <v>314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44153</v>
      </c>
      <c r="B40" s="266">
        <v>540738</v>
      </c>
      <c r="C40" s="267" t="s">
        <v>3846</v>
      </c>
      <c r="D40" s="267" t="s">
        <v>3848</v>
      </c>
      <c r="E40" s="267" t="s">
        <v>584</v>
      </c>
      <c r="F40" s="380">
        <v>75000</v>
      </c>
      <c r="G40" s="266">
        <v>28.27</v>
      </c>
      <c r="H40" s="344" t="s">
        <v>314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44153</v>
      </c>
      <c r="B41" s="266">
        <v>530677</v>
      </c>
      <c r="C41" s="267" t="s">
        <v>3849</v>
      </c>
      <c r="D41" s="267" t="s">
        <v>3850</v>
      </c>
      <c r="E41" s="267" t="s">
        <v>583</v>
      </c>
      <c r="F41" s="380">
        <v>200000</v>
      </c>
      <c r="G41" s="266">
        <v>14.5</v>
      </c>
      <c r="H41" s="344" t="s">
        <v>314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44153</v>
      </c>
      <c r="B42" s="266">
        <v>530677</v>
      </c>
      <c r="C42" s="267" t="s">
        <v>3849</v>
      </c>
      <c r="D42" s="267" t="s">
        <v>3851</v>
      </c>
      <c r="E42" s="267" t="s">
        <v>584</v>
      </c>
      <c r="F42" s="380">
        <v>200000</v>
      </c>
      <c r="G42" s="266">
        <v>14.5</v>
      </c>
      <c r="H42" s="344" t="s">
        <v>314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44153</v>
      </c>
      <c r="B43" s="266">
        <v>542655</v>
      </c>
      <c r="C43" s="267" t="s">
        <v>2793</v>
      </c>
      <c r="D43" s="267" t="s">
        <v>3852</v>
      </c>
      <c r="E43" s="267" t="s">
        <v>583</v>
      </c>
      <c r="F43" s="380">
        <v>2700989</v>
      </c>
      <c r="G43" s="266">
        <v>10.15</v>
      </c>
      <c r="H43" s="344" t="s">
        <v>314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44153</v>
      </c>
      <c r="B44" s="266">
        <v>542655</v>
      </c>
      <c r="C44" s="267" t="s">
        <v>2793</v>
      </c>
      <c r="D44" s="267" t="s">
        <v>3852</v>
      </c>
      <c r="E44" s="267" t="s">
        <v>584</v>
      </c>
      <c r="F44" s="380">
        <v>3475414</v>
      </c>
      <c r="G44" s="266">
        <v>10.119999999999999</v>
      </c>
      <c r="H44" s="344" t="s">
        <v>314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44153</v>
      </c>
      <c r="B45" s="266">
        <v>539222</v>
      </c>
      <c r="C45" s="267" t="s">
        <v>3853</v>
      </c>
      <c r="D45" s="267" t="s">
        <v>3854</v>
      </c>
      <c r="E45" s="267" t="s">
        <v>583</v>
      </c>
      <c r="F45" s="380">
        <v>30000</v>
      </c>
      <c r="G45" s="266">
        <v>40.08</v>
      </c>
      <c r="H45" s="344" t="s">
        <v>314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44153</v>
      </c>
      <c r="B46" s="266">
        <v>539222</v>
      </c>
      <c r="C46" s="267" t="s">
        <v>3853</v>
      </c>
      <c r="D46" s="267" t="s">
        <v>3854</v>
      </c>
      <c r="E46" s="267" t="s">
        <v>584</v>
      </c>
      <c r="F46" s="380">
        <v>30000</v>
      </c>
      <c r="G46" s="266">
        <v>40.26</v>
      </c>
      <c r="H46" s="344" t="s">
        <v>314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44153</v>
      </c>
      <c r="B47" s="266" t="s">
        <v>924</v>
      </c>
      <c r="C47" s="267" t="s">
        <v>3855</v>
      </c>
      <c r="D47" s="267" t="s">
        <v>3856</v>
      </c>
      <c r="E47" s="267" t="s">
        <v>583</v>
      </c>
      <c r="F47" s="380">
        <v>85063</v>
      </c>
      <c r="G47" s="266">
        <v>36.1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44153</v>
      </c>
      <c r="B48" s="266" t="s">
        <v>1468</v>
      </c>
      <c r="C48" s="267" t="s">
        <v>3857</v>
      </c>
      <c r="D48" s="267" t="s">
        <v>3858</v>
      </c>
      <c r="E48" s="267" t="s">
        <v>583</v>
      </c>
      <c r="F48" s="380">
        <v>100000</v>
      </c>
      <c r="G48" s="266">
        <v>99.72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44153</v>
      </c>
      <c r="B49" s="266" t="s">
        <v>644</v>
      </c>
      <c r="C49" s="267" t="s">
        <v>3796</v>
      </c>
      <c r="D49" s="267" t="s">
        <v>3797</v>
      </c>
      <c r="E49" s="267" t="s">
        <v>583</v>
      </c>
      <c r="F49" s="380">
        <v>606287</v>
      </c>
      <c r="G49" s="266">
        <v>102.02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44153</v>
      </c>
      <c r="B50" s="266" t="s">
        <v>168</v>
      </c>
      <c r="C50" s="267" t="s">
        <v>3859</v>
      </c>
      <c r="D50" s="267" t="s">
        <v>3860</v>
      </c>
      <c r="E50" s="267" t="s">
        <v>583</v>
      </c>
      <c r="F50" s="380">
        <v>2542203</v>
      </c>
      <c r="G50" s="266">
        <v>218.29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A51" s="243">
        <v>44153</v>
      </c>
      <c r="B51" s="266" t="s">
        <v>2300</v>
      </c>
      <c r="C51" s="267" t="s">
        <v>3861</v>
      </c>
      <c r="D51" s="267" t="s">
        <v>3766</v>
      </c>
      <c r="E51" s="267" t="s">
        <v>583</v>
      </c>
      <c r="F51" s="380">
        <v>35825</v>
      </c>
      <c r="G51" s="266">
        <v>84.2</v>
      </c>
      <c r="H51" s="344" t="s">
        <v>2952</v>
      </c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A52" s="243">
        <v>44153</v>
      </c>
      <c r="B52" s="266" t="s">
        <v>3371</v>
      </c>
      <c r="C52" s="267" t="s">
        <v>3644</v>
      </c>
      <c r="D52" s="267" t="s">
        <v>3862</v>
      </c>
      <c r="E52" s="267" t="s">
        <v>583</v>
      </c>
      <c r="F52" s="380">
        <v>10000000</v>
      </c>
      <c r="G52" s="266">
        <v>0.65</v>
      </c>
      <c r="H52" s="344" t="s">
        <v>2952</v>
      </c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A53" s="243">
        <v>44153</v>
      </c>
      <c r="B53" s="266" t="s">
        <v>3371</v>
      </c>
      <c r="C53" s="267" t="s">
        <v>3644</v>
      </c>
      <c r="D53" s="267" t="s">
        <v>3863</v>
      </c>
      <c r="E53" s="267" t="s">
        <v>583</v>
      </c>
      <c r="F53" s="380">
        <v>6000000</v>
      </c>
      <c r="G53" s="266">
        <v>0.65</v>
      </c>
      <c r="H53" s="344" t="s">
        <v>2952</v>
      </c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A54" s="243">
        <v>44153</v>
      </c>
      <c r="B54" s="266" t="s">
        <v>3371</v>
      </c>
      <c r="C54" s="267" t="s">
        <v>3644</v>
      </c>
      <c r="D54" s="267" t="s">
        <v>3798</v>
      </c>
      <c r="E54" s="267" t="s">
        <v>583</v>
      </c>
      <c r="F54" s="380">
        <v>9495617</v>
      </c>
      <c r="G54" s="266">
        <v>0.65</v>
      </c>
      <c r="H54" s="344" t="s">
        <v>2952</v>
      </c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A55" s="243">
        <v>44153</v>
      </c>
      <c r="B55" s="266" t="s">
        <v>3371</v>
      </c>
      <c r="C55" s="267" t="s">
        <v>3644</v>
      </c>
      <c r="D55" s="267" t="s">
        <v>3864</v>
      </c>
      <c r="E55" s="267" t="s">
        <v>583</v>
      </c>
      <c r="F55" s="380">
        <v>7196737</v>
      </c>
      <c r="G55" s="266">
        <v>0.65</v>
      </c>
      <c r="H55" s="344" t="s">
        <v>2952</v>
      </c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A56" s="243">
        <v>44153</v>
      </c>
      <c r="B56" s="266" t="s">
        <v>733</v>
      </c>
      <c r="C56" s="267" t="s">
        <v>3865</v>
      </c>
      <c r="D56" s="267" t="s">
        <v>3866</v>
      </c>
      <c r="E56" s="267" t="s">
        <v>583</v>
      </c>
      <c r="F56" s="380">
        <v>530000</v>
      </c>
      <c r="G56" s="266">
        <v>54.5</v>
      </c>
      <c r="H56" s="344" t="s">
        <v>2952</v>
      </c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A57" s="243">
        <v>44153</v>
      </c>
      <c r="B57" s="266" t="s">
        <v>551</v>
      </c>
      <c r="C57" s="267" t="s">
        <v>3867</v>
      </c>
      <c r="D57" s="267" t="s">
        <v>3868</v>
      </c>
      <c r="E57" s="267" t="s">
        <v>583</v>
      </c>
      <c r="F57" s="380">
        <v>100000000</v>
      </c>
      <c r="G57" s="266">
        <v>7.5</v>
      </c>
      <c r="H57" s="344" t="s">
        <v>2952</v>
      </c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A58" s="243">
        <v>44153</v>
      </c>
      <c r="B58" s="266" t="s">
        <v>2791</v>
      </c>
      <c r="C58" s="267" t="s">
        <v>3869</v>
      </c>
      <c r="D58" s="267" t="s">
        <v>3870</v>
      </c>
      <c r="E58" s="267" t="s">
        <v>583</v>
      </c>
      <c r="F58" s="380">
        <v>2312780</v>
      </c>
      <c r="G58" s="266">
        <v>5.84</v>
      </c>
      <c r="H58" s="344" t="s">
        <v>2952</v>
      </c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A59" s="243">
        <v>44153</v>
      </c>
      <c r="B59" s="266" t="s">
        <v>2791</v>
      </c>
      <c r="C59" s="267" t="s">
        <v>3869</v>
      </c>
      <c r="D59" s="267" t="s">
        <v>3871</v>
      </c>
      <c r="E59" s="267" t="s">
        <v>583</v>
      </c>
      <c r="F59" s="380">
        <v>5600000</v>
      </c>
      <c r="G59" s="266">
        <v>5.85</v>
      </c>
      <c r="H59" s="344" t="s">
        <v>2952</v>
      </c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A60" s="243">
        <v>44153</v>
      </c>
      <c r="B60" s="266" t="s">
        <v>1154</v>
      </c>
      <c r="C60" s="267" t="s">
        <v>3872</v>
      </c>
      <c r="D60" s="267" t="s">
        <v>3873</v>
      </c>
      <c r="E60" s="267" t="s">
        <v>584</v>
      </c>
      <c r="F60" s="380">
        <v>484404</v>
      </c>
      <c r="G60" s="266">
        <v>13</v>
      </c>
      <c r="H60" s="344" t="s">
        <v>2952</v>
      </c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A61" s="243">
        <v>44153</v>
      </c>
      <c r="B61" s="266" t="s">
        <v>453</v>
      </c>
      <c r="C61" s="267" t="s">
        <v>3874</v>
      </c>
      <c r="D61" s="267" t="s">
        <v>3827</v>
      </c>
      <c r="E61" s="267" t="s">
        <v>584</v>
      </c>
      <c r="F61" s="380">
        <v>2342801</v>
      </c>
      <c r="G61" s="266">
        <v>12.45</v>
      </c>
      <c r="H61" s="344" t="s">
        <v>2952</v>
      </c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A62" s="243">
        <v>44153</v>
      </c>
      <c r="B62" s="266" t="s">
        <v>168</v>
      </c>
      <c r="C62" s="267" t="s">
        <v>3859</v>
      </c>
      <c r="D62" s="267" t="s">
        <v>3860</v>
      </c>
      <c r="E62" s="267" t="s">
        <v>584</v>
      </c>
      <c r="F62" s="380">
        <v>2782361</v>
      </c>
      <c r="G62" s="266">
        <v>218.46</v>
      </c>
      <c r="H62" s="344" t="s">
        <v>2952</v>
      </c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A63" s="243">
        <v>44153</v>
      </c>
      <c r="B63" s="266" t="s">
        <v>2300</v>
      </c>
      <c r="C63" s="267" t="s">
        <v>3861</v>
      </c>
      <c r="D63" s="267" t="s">
        <v>3766</v>
      </c>
      <c r="E63" s="267" t="s">
        <v>584</v>
      </c>
      <c r="F63" s="380">
        <v>154064</v>
      </c>
      <c r="G63" s="266">
        <v>84.18</v>
      </c>
      <c r="H63" s="344" t="s">
        <v>2952</v>
      </c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A64" s="243">
        <v>44153</v>
      </c>
      <c r="B64" s="266" t="s">
        <v>3371</v>
      </c>
      <c r="C64" s="267" t="s">
        <v>3644</v>
      </c>
      <c r="D64" s="267" t="s">
        <v>3864</v>
      </c>
      <c r="E64" s="267" t="s">
        <v>584</v>
      </c>
      <c r="F64" s="380">
        <v>6396737</v>
      </c>
      <c r="G64" s="266">
        <v>0.65</v>
      </c>
      <c r="H64" s="344" t="s">
        <v>2952</v>
      </c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1:35">
      <c r="A65" s="243">
        <v>44153</v>
      </c>
      <c r="B65" s="266" t="s">
        <v>3371</v>
      </c>
      <c r="C65" s="267" t="s">
        <v>3644</v>
      </c>
      <c r="D65" s="267" t="s">
        <v>3798</v>
      </c>
      <c r="E65" s="267" t="s">
        <v>584</v>
      </c>
      <c r="F65" s="380">
        <v>24594402</v>
      </c>
      <c r="G65" s="266">
        <v>0.65</v>
      </c>
      <c r="H65" s="344" t="s">
        <v>2952</v>
      </c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1:35">
      <c r="A66" s="243">
        <v>44153</v>
      </c>
      <c r="B66" s="266" t="s">
        <v>3371</v>
      </c>
      <c r="C66" s="267" t="s">
        <v>3644</v>
      </c>
      <c r="D66" s="267" t="s">
        <v>3875</v>
      </c>
      <c r="E66" s="267" t="s">
        <v>584</v>
      </c>
      <c r="F66" s="380">
        <v>8028094</v>
      </c>
      <c r="G66" s="266">
        <v>0.65</v>
      </c>
      <c r="H66" s="344" t="s">
        <v>2952</v>
      </c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1:35">
      <c r="A67" s="243">
        <v>44153</v>
      </c>
      <c r="B67" s="266" t="s">
        <v>551</v>
      </c>
      <c r="C67" s="267" t="s">
        <v>3867</v>
      </c>
      <c r="D67" s="267" t="s">
        <v>3876</v>
      </c>
      <c r="E67" s="267" t="s">
        <v>584</v>
      </c>
      <c r="F67" s="380">
        <v>100000000</v>
      </c>
      <c r="G67" s="266">
        <v>7.5</v>
      </c>
      <c r="H67" s="344" t="s">
        <v>2952</v>
      </c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1:35">
      <c r="A68" s="243">
        <v>44153</v>
      </c>
      <c r="B68" s="266" t="s">
        <v>2791</v>
      </c>
      <c r="C68" s="267" t="s">
        <v>3869</v>
      </c>
      <c r="D68" s="267" t="s">
        <v>3877</v>
      </c>
      <c r="E68" s="267" t="s">
        <v>584</v>
      </c>
      <c r="F68" s="380">
        <v>7500000</v>
      </c>
      <c r="G68" s="266">
        <v>5.85</v>
      </c>
      <c r="H68" s="344" t="s">
        <v>2952</v>
      </c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1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1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1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1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1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1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1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1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1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1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1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1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1"/>
  <sheetViews>
    <sheetView zoomScale="70" zoomScaleNormal="70" workbookViewId="0">
      <selection activeCell="B23" sqref="B2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3667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44154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53">
        <v>1</v>
      </c>
      <c r="B10" s="435">
        <v>44110</v>
      </c>
      <c r="C10" s="454"/>
      <c r="D10" s="557" t="s">
        <v>138</v>
      </c>
      <c r="E10" s="455" t="s">
        <v>600</v>
      </c>
      <c r="F10" s="436">
        <v>619</v>
      </c>
      <c r="G10" s="455">
        <v>590</v>
      </c>
      <c r="H10" s="455">
        <v>657</v>
      </c>
      <c r="I10" s="456">
        <v>690</v>
      </c>
      <c r="J10" s="434" t="s">
        <v>3800</v>
      </c>
      <c r="K10" s="434">
        <f t="shared" ref="K10" si="0">H10-F10</f>
        <v>38</v>
      </c>
      <c r="L10" s="444">
        <f t="shared" ref="L10" si="1">(F10*-0.8)/100</f>
        <v>-4.9520000000000008</v>
      </c>
      <c r="M10" s="437">
        <f t="shared" ref="M10" si="2">(K10+L10)/F10</f>
        <v>5.3389337641357032E-2</v>
      </c>
      <c r="N10" s="438" t="s">
        <v>599</v>
      </c>
      <c r="O10" s="465">
        <v>44153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3642</v>
      </c>
      <c r="K11" s="428">
        <f t="shared" ref="K11:K12" si="3">H11-F11</f>
        <v>280</v>
      </c>
      <c r="L11" s="445">
        <f t="shared" ref="L11:L12" si="4">(F11*-0.8)/100</f>
        <v>-55.12</v>
      </c>
      <c r="M11" s="429">
        <f t="shared" ref="M11:M12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53">
        <v>3</v>
      </c>
      <c r="B12" s="435">
        <v>44112</v>
      </c>
      <c r="C12" s="454"/>
      <c r="D12" s="557" t="s">
        <v>3637</v>
      </c>
      <c r="E12" s="455" t="s">
        <v>600</v>
      </c>
      <c r="F12" s="436">
        <v>581.5</v>
      </c>
      <c r="G12" s="455">
        <v>548</v>
      </c>
      <c r="H12" s="455">
        <v>621</v>
      </c>
      <c r="I12" s="456">
        <v>640</v>
      </c>
      <c r="J12" s="434" t="s">
        <v>3742</v>
      </c>
      <c r="K12" s="434">
        <f t="shared" si="3"/>
        <v>39.5</v>
      </c>
      <c r="L12" s="444">
        <f t="shared" si="4"/>
        <v>-4.6520000000000001</v>
      </c>
      <c r="M12" s="437">
        <f t="shared" si="5"/>
        <v>5.9927773000859844E-2</v>
      </c>
      <c r="N12" s="438" t="s">
        <v>599</v>
      </c>
      <c r="O12" s="465">
        <v>44146</v>
      </c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3639</v>
      </c>
      <c r="G13" s="418">
        <v>1895</v>
      </c>
      <c r="H13" s="410"/>
      <c r="I13" s="406" t="s">
        <v>3640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453">
        <v>5</v>
      </c>
      <c r="B14" s="435">
        <v>44131</v>
      </c>
      <c r="C14" s="454"/>
      <c r="D14" s="464" t="s">
        <v>71</v>
      </c>
      <c r="E14" s="455" t="s">
        <v>600</v>
      </c>
      <c r="F14" s="436">
        <v>403.5</v>
      </c>
      <c r="G14" s="457">
        <v>375</v>
      </c>
      <c r="H14" s="455">
        <v>427.5</v>
      </c>
      <c r="I14" s="456" t="s">
        <v>3643</v>
      </c>
      <c r="J14" s="434" t="s">
        <v>3680</v>
      </c>
      <c r="K14" s="434">
        <f t="shared" ref="K14" si="6">H14-F14</f>
        <v>24</v>
      </c>
      <c r="L14" s="444">
        <f t="shared" ref="L14" si="7">(F14*-0.8)/100</f>
        <v>-3.2280000000000002</v>
      </c>
      <c r="M14" s="437">
        <f t="shared" ref="M14" si="8">(K14+L14)/F14</f>
        <v>5.1479553903345722E-2</v>
      </c>
      <c r="N14" s="438" t="s">
        <v>599</v>
      </c>
      <c r="O14" s="465">
        <v>44147</v>
      </c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36">
        <v>392</v>
      </c>
      <c r="G15" s="457">
        <v>368</v>
      </c>
      <c r="H15" s="455">
        <v>417</v>
      </c>
      <c r="I15" s="456" t="s">
        <v>3645</v>
      </c>
      <c r="J15" s="434" t="s">
        <v>743</v>
      </c>
      <c r="K15" s="434">
        <f t="shared" ref="K15" si="9">H15-F15</f>
        <v>25</v>
      </c>
      <c r="L15" s="444">
        <f>(F15*-0.8)/100</f>
        <v>-3.1360000000000001</v>
      </c>
      <c r="M15" s="437">
        <f t="shared" ref="M15" si="10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44133</v>
      </c>
      <c r="C16" s="409"/>
      <c r="D16" s="439" t="s">
        <v>3646</v>
      </c>
      <c r="E16" s="410" t="s">
        <v>600</v>
      </c>
      <c r="F16" s="410" t="s">
        <v>3647</v>
      </c>
      <c r="G16" s="418">
        <v>640</v>
      </c>
      <c r="H16" s="410"/>
      <c r="I16" s="406" t="s">
        <v>3648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3">
        <v>8</v>
      </c>
      <c r="B17" s="435">
        <v>44134</v>
      </c>
      <c r="C17" s="454"/>
      <c r="D17" s="464" t="s">
        <v>3656</v>
      </c>
      <c r="E17" s="455" t="s">
        <v>600</v>
      </c>
      <c r="F17" s="436">
        <v>355</v>
      </c>
      <c r="G17" s="457">
        <v>337</v>
      </c>
      <c r="H17" s="455">
        <v>376.5</v>
      </c>
      <c r="I17" s="456" t="s">
        <v>3657</v>
      </c>
      <c r="J17" s="434" t="s">
        <v>3725</v>
      </c>
      <c r="K17" s="434">
        <f t="shared" ref="K17:K18" si="11">H17-F17</f>
        <v>21.5</v>
      </c>
      <c r="L17" s="444">
        <f>(F17*-0.8)/100</f>
        <v>-2.84</v>
      </c>
      <c r="M17" s="437">
        <f t="shared" ref="M17:M18" si="12">(K17+L17)/F17</f>
        <v>5.2563380281690143E-2</v>
      </c>
      <c r="N17" s="438" t="s">
        <v>599</v>
      </c>
      <c r="O17" s="465">
        <v>44144</v>
      </c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421">
        <v>9</v>
      </c>
      <c r="B18" s="422">
        <v>44137</v>
      </c>
      <c r="C18" s="423"/>
      <c r="D18" s="424" t="s">
        <v>1396</v>
      </c>
      <c r="E18" s="425" t="s">
        <v>600</v>
      </c>
      <c r="F18" s="426">
        <v>3515</v>
      </c>
      <c r="G18" s="425">
        <v>3280</v>
      </c>
      <c r="H18" s="425">
        <v>3704</v>
      </c>
      <c r="I18" s="427">
        <v>4200</v>
      </c>
      <c r="J18" s="428" t="s">
        <v>3799</v>
      </c>
      <c r="K18" s="428">
        <f t="shared" si="11"/>
        <v>189</v>
      </c>
      <c r="L18" s="445">
        <f t="shared" ref="L18" si="13">(F18*-0.8)/100</f>
        <v>-28.12</v>
      </c>
      <c r="M18" s="429">
        <f t="shared" si="12"/>
        <v>4.5769559032716928E-2</v>
      </c>
      <c r="N18" s="430" t="s">
        <v>599</v>
      </c>
      <c r="O18" s="431">
        <v>44153</v>
      </c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4.25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467">
        <v>772.5</v>
      </c>
      <c r="G19" s="541">
        <v>805</v>
      </c>
      <c r="H19" s="540">
        <v>810</v>
      </c>
      <c r="I19" s="542">
        <v>700</v>
      </c>
      <c r="J19" s="462" t="s">
        <v>3668</v>
      </c>
      <c r="K19" s="462">
        <f>F19-H19</f>
        <v>-37.5</v>
      </c>
      <c r="L19" s="446">
        <f t="shared" ref="L19" si="14">(F19*-0.7)/100</f>
        <v>-5.4074999999999998</v>
      </c>
      <c r="M19" s="419">
        <f t="shared" ref="M19:M20" si="15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421">
        <v>11</v>
      </c>
      <c r="B20" s="422">
        <v>44139</v>
      </c>
      <c r="C20" s="423"/>
      <c r="D20" s="424" t="s">
        <v>569</v>
      </c>
      <c r="E20" s="425" t="s">
        <v>600</v>
      </c>
      <c r="F20" s="426">
        <v>2060</v>
      </c>
      <c r="G20" s="425">
        <v>1980</v>
      </c>
      <c r="H20" s="425">
        <v>2140</v>
      </c>
      <c r="I20" s="427">
        <v>2300</v>
      </c>
      <c r="J20" s="428" t="s">
        <v>3756</v>
      </c>
      <c r="K20" s="428">
        <f t="shared" ref="K20" si="16">H20-F20</f>
        <v>80</v>
      </c>
      <c r="L20" s="445">
        <f t="shared" ref="L20" si="17">(F20*-0.8)/100</f>
        <v>-16.48</v>
      </c>
      <c r="M20" s="429">
        <f t="shared" si="15"/>
        <v>3.0834951456310676E-2</v>
      </c>
      <c r="N20" s="430" t="s">
        <v>599</v>
      </c>
      <c r="O20" s="431">
        <v>44147</v>
      </c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3">
        <v>12</v>
      </c>
      <c r="B21" s="435">
        <v>44139</v>
      </c>
      <c r="C21" s="556"/>
      <c r="D21" s="464" t="s">
        <v>3634</v>
      </c>
      <c r="E21" s="455" t="s">
        <v>600</v>
      </c>
      <c r="F21" s="436">
        <v>2200</v>
      </c>
      <c r="G21" s="457">
        <v>2150</v>
      </c>
      <c r="H21" s="455">
        <v>2345</v>
      </c>
      <c r="I21" s="456" t="s">
        <v>3683</v>
      </c>
      <c r="J21" s="434" t="s">
        <v>725</v>
      </c>
      <c r="K21" s="434">
        <f t="shared" ref="K21" si="18">H21-F21</f>
        <v>145</v>
      </c>
      <c r="L21" s="444">
        <f>(F21*-0.8)/100</f>
        <v>-17.600000000000001</v>
      </c>
      <c r="M21" s="437">
        <f t="shared" ref="M21" si="19">(K21+L21)/F21</f>
        <v>5.790909090909091E-2</v>
      </c>
      <c r="N21" s="438" t="s">
        <v>599</v>
      </c>
      <c r="O21" s="465">
        <v>44145</v>
      </c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44141</v>
      </c>
      <c r="C22" s="405"/>
      <c r="D22" s="439" t="s">
        <v>284</v>
      </c>
      <c r="E22" s="410" t="s">
        <v>600</v>
      </c>
      <c r="F22" s="410" t="s">
        <v>3717</v>
      </c>
      <c r="G22" s="418">
        <v>160</v>
      </c>
      <c r="H22" s="410"/>
      <c r="I22" s="406">
        <v>195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>
        <v>14</v>
      </c>
      <c r="B23" s="404">
        <v>44153</v>
      </c>
      <c r="C23" s="405"/>
      <c r="D23" s="439" t="s">
        <v>116</v>
      </c>
      <c r="E23" s="410" t="s">
        <v>600</v>
      </c>
      <c r="F23" s="410" t="s">
        <v>3807</v>
      </c>
      <c r="G23" s="418">
        <v>2000</v>
      </c>
      <c r="H23" s="410"/>
      <c r="I23" s="406" t="s">
        <v>3808</v>
      </c>
      <c r="J23" s="412" t="s">
        <v>601</v>
      </c>
      <c r="K23" s="412"/>
      <c r="L23" s="448"/>
      <c r="M23" s="375"/>
      <c r="N23" s="385"/>
      <c r="O23" s="381"/>
      <c r="P23" s="414"/>
      <c r="Q23" s="64"/>
      <c r="R23" s="340" t="s">
        <v>602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382"/>
      <c r="B25" s="404"/>
      <c r="C25" s="405"/>
      <c r="D25" s="439"/>
      <c r="E25" s="410"/>
      <c r="F25" s="410"/>
      <c r="G25" s="418"/>
      <c r="H25" s="410"/>
      <c r="I25" s="406"/>
      <c r="J25" s="412"/>
      <c r="K25" s="412"/>
      <c r="L25" s="448"/>
      <c r="M25" s="375"/>
      <c r="N25" s="385"/>
      <c r="O25" s="381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27"/>
      <c r="B26" s="528"/>
      <c r="C26" s="529"/>
      <c r="D26" s="530"/>
      <c r="E26" s="531"/>
      <c r="F26" s="531"/>
      <c r="G26" s="472"/>
      <c r="H26" s="531"/>
      <c r="I26" s="532"/>
      <c r="J26" s="473"/>
      <c r="K26" s="473"/>
      <c r="L26" s="533"/>
      <c r="M26" s="79"/>
      <c r="N26" s="534"/>
      <c r="O26" s="535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4.25">
      <c r="A27" s="527"/>
      <c r="B27" s="528"/>
      <c r="C27" s="529"/>
      <c r="D27" s="530"/>
      <c r="E27" s="531"/>
      <c r="F27" s="531"/>
      <c r="G27" s="472"/>
      <c r="H27" s="531"/>
      <c r="I27" s="532"/>
      <c r="J27" s="473"/>
      <c r="K27" s="473"/>
      <c r="L27" s="533"/>
      <c r="M27" s="79"/>
      <c r="N27" s="534"/>
      <c r="O27" s="535"/>
      <c r="P27" s="414"/>
      <c r="Q27" s="64"/>
      <c r="R27" s="340"/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38" s="5" customFormat="1" ht="12" customHeight="1">
      <c r="A28" s="23" t="s">
        <v>603</v>
      </c>
      <c r="B28" s="24"/>
      <c r="C28" s="25"/>
      <c r="D28" s="26"/>
      <c r="E28" s="27"/>
      <c r="F28" s="28"/>
      <c r="G28" s="28"/>
      <c r="H28" s="28"/>
      <c r="I28" s="28"/>
      <c r="J28" s="65"/>
      <c r="K28" s="28"/>
      <c r="L28" s="449"/>
      <c r="M28" s="38"/>
      <c r="N28" s="65"/>
      <c r="O28" s="66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9" t="s">
        <v>604</v>
      </c>
      <c r="B29" s="23"/>
      <c r="C29" s="23"/>
      <c r="D29" s="23"/>
      <c r="F29" s="30" t="s">
        <v>605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 t="s">
        <v>606</v>
      </c>
      <c r="B30" s="23"/>
      <c r="C30" s="23"/>
      <c r="D30" s="23"/>
      <c r="E30" s="32"/>
      <c r="F30" s="30" t="s">
        <v>607</v>
      </c>
      <c r="G30" s="17"/>
      <c r="H30" s="31"/>
      <c r="I30" s="36"/>
      <c r="J30" s="67"/>
      <c r="K30" s="68"/>
      <c r="L30" s="450"/>
      <c r="M30" s="69"/>
      <c r="N30" s="16"/>
      <c r="O30" s="70"/>
      <c r="P30" s="8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s="5" customFormat="1" ht="12" customHeight="1">
      <c r="A31" s="23"/>
      <c r="B31" s="23"/>
      <c r="C31" s="23"/>
      <c r="D31" s="23"/>
      <c r="E31" s="32"/>
      <c r="F31" s="17"/>
      <c r="G31" s="17"/>
      <c r="H31" s="31"/>
      <c r="I31" s="36"/>
      <c r="J31" s="71"/>
      <c r="K31" s="68"/>
      <c r="L31" s="450"/>
      <c r="M31" s="17"/>
      <c r="N31" s="72"/>
      <c r="O31" s="5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</row>
    <row r="32" spans="1:38" ht="15">
      <c r="A32" s="11"/>
      <c r="B32" s="33" t="s">
        <v>608</v>
      </c>
      <c r="C32" s="33"/>
      <c r="D32" s="33"/>
      <c r="E32" s="33"/>
      <c r="F32" s="34"/>
      <c r="G32" s="32"/>
      <c r="H32" s="32"/>
      <c r="I32" s="73"/>
      <c r="J32" s="74"/>
      <c r="K32" s="75"/>
      <c r="L32" s="451"/>
      <c r="M32" s="12"/>
      <c r="N32" s="11"/>
      <c r="O32" s="53"/>
      <c r="P32" s="7"/>
      <c r="R32" s="82"/>
      <c r="S32" s="16"/>
      <c r="T32" s="16"/>
      <c r="U32" s="16"/>
      <c r="V32" s="16"/>
      <c r="W32" s="16"/>
      <c r="X32" s="16"/>
      <c r="Y32" s="16"/>
      <c r="Z32" s="16"/>
    </row>
    <row r="33" spans="1:28" s="6" customFormat="1" ht="38.25">
      <c r="A33" s="20" t="s">
        <v>16</v>
      </c>
      <c r="B33" s="21" t="s">
        <v>575</v>
      </c>
      <c r="C33" s="21"/>
      <c r="D33" s="22" t="s">
        <v>588</v>
      </c>
      <c r="E33" s="21" t="s">
        <v>589</v>
      </c>
      <c r="F33" s="21" t="s">
        <v>590</v>
      </c>
      <c r="G33" s="21" t="s">
        <v>609</v>
      </c>
      <c r="H33" s="21" t="s">
        <v>592</v>
      </c>
      <c r="I33" s="21" t="s">
        <v>593</v>
      </c>
      <c r="J33" s="21" t="s">
        <v>594</v>
      </c>
      <c r="K33" s="62" t="s">
        <v>610</v>
      </c>
      <c r="L33" s="452" t="s">
        <v>3630</v>
      </c>
      <c r="M33" s="63" t="s">
        <v>3629</v>
      </c>
      <c r="N33" s="21" t="s">
        <v>597</v>
      </c>
      <c r="O33" s="78" t="s">
        <v>598</v>
      </c>
      <c r="P33" s="7"/>
      <c r="Q33" s="40"/>
      <c r="R33" s="38"/>
      <c r="S33" s="38"/>
      <c r="T33" s="38"/>
    </row>
    <row r="34" spans="1:28" s="9" customFormat="1" ht="15" customHeight="1">
      <c r="A34" s="503">
        <v>1</v>
      </c>
      <c r="B34" s="501">
        <v>44123</v>
      </c>
      <c r="C34" s="504"/>
      <c r="D34" s="505" t="s">
        <v>91</v>
      </c>
      <c r="E34" s="436" t="s">
        <v>600</v>
      </c>
      <c r="F34" s="436">
        <v>3150</v>
      </c>
      <c r="G34" s="506">
        <v>3040</v>
      </c>
      <c r="H34" s="506">
        <v>3225</v>
      </c>
      <c r="I34" s="436">
        <v>3350</v>
      </c>
      <c r="J34" s="434" t="s">
        <v>3688</v>
      </c>
      <c r="K34" s="434">
        <f t="shared" ref="K34" si="20">H34-F34</f>
        <v>75</v>
      </c>
      <c r="L34" s="444">
        <f t="shared" ref="L34" si="21">(F34*-0.7)/100</f>
        <v>-22.05</v>
      </c>
      <c r="M34" s="437">
        <f t="shared" ref="M34" si="22">(K34+L34)/F34</f>
        <v>1.6809523809523809E-2</v>
      </c>
      <c r="N34" s="438" t="s">
        <v>599</v>
      </c>
      <c r="O34" s="465">
        <v>44140</v>
      </c>
      <c r="P34" s="64"/>
      <c r="Q34" s="64"/>
      <c r="R34" s="408" t="s">
        <v>602</v>
      </c>
      <c r="S34" s="6"/>
      <c r="T34" s="6"/>
      <c r="U34" s="6"/>
      <c r="V34" s="6"/>
      <c r="W34" s="6"/>
      <c r="X34" s="6"/>
      <c r="Y34" s="6"/>
      <c r="Z34" s="6"/>
      <c r="AA34" s="6"/>
    </row>
    <row r="35" spans="1:28" s="400" customFormat="1" ht="15" customHeight="1">
      <c r="A35" s="503">
        <v>2</v>
      </c>
      <c r="B35" s="501">
        <v>44134</v>
      </c>
      <c r="C35" s="504"/>
      <c r="D35" s="505" t="s">
        <v>3651</v>
      </c>
      <c r="E35" s="436" t="s">
        <v>600</v>
      </c>
      <c r="F35" s="436">
        <v>2195</v>
      </c>
      <c r="G35" s="506">
        <v>2140</v>
      </c>
      <c r="H35" s="506">
        <v>2247.5</v>
      </c>
      <c r="I35" s="436">
        <v>2300</v>
      </c>
      <c r="J35" s="434" t="s">
        <v>3675</v>
      </c>
      <c r="K35" s="434">
        <f t="shared" ref="K35:K36" si="23">H35-F35</f>
        <v>52.5</v>
      </c>
      <c r="L35" s="444">
        <f t="shared" ref="L35:L36" si="24">(F35*-0.7)/100</f>
        <v>-15.365</v>
      </c>
      <c r="M35" s="437">
        <f t="shared" ref="M35:M36" si="25">(K35+L35)/F35</f>
        <v>1.6917995444191342E-2</v>
      </c>
      <c r="N35" s="438" t="s">
        <v>599</v>
      </c>
      <c r="O35" s="465">
        <v>44137</v>
      </c>
      <c r="P35" s="7"/>
      <c r="Q35" s="7"/>
      <c r="R35" s="343" t="s">
        <v>3186</v>
      </c>
      <c r="S35" s="40"/>
      <c r="T35" s="40"/>
      <c r="U35" s="40"/>
      <c r="V35" s="40"/>
      <c r="W35" s="40"/>
      <c r="X35" s="40"/>
      <c r="Y35" s="40"/>
      <c r="Z35" s="40"/>
      <c r="AA35" s="40"/>
    </row>
    <row r="36" spans="1:28" s="9" customFormat="1" ht="15" customHeight="1">
      <c r="A36" s="503">
        <v>3</v>
      </c>
      <c r="B36" s="501">
        <v>44134</v>
      </c>
      <c r="C36" s="504"/>
      <c r="D36" s="505" t="s">
        <v>3653</v>
      </c>
      <c r="E36" s="436" t="s">
        <v>600</v>
      </c>
      <c r="F36" s="436">
        <v>139.5</v>
      </c>
      <c r="G36" s="506">
        <v>134.9</v>
      </c>
      <c r="H36" s="506">
        <v>143</v>
      </c>
      <c r="I36" s="436" t="s">
        <v>3654</v>
      </c>
      <c r="J36" s="434" t="s">
        <v>3670</v>
      </c>
      <c r="K36" s="434">
        <f t="shared" si="23"/>
        <v>3.5</v>
      </c>
      <c r="L36" s="444">
        <f t="shared" si="24"/>
        <v>-0.97649999999999992</v>
      </c>
      <c r="M36" s="437">
        <f t="shared" si="25"/>
        <v>1.8089605734767027E-2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  <c r="AB36" s="400"/>
    </row>
    <row r="37" spans="1:28" s="400" customFormat="1" ht="15" customHeight="1">
      <c r="A37" s="503">
        <v>4</v>
      </c>
      <c r="B37" s="501">
        <v>44134</v>
      </c>
      <c r="C37" s="504"/>
      <c r="D37" s="505" t="s">
        <v>3655</v>
      </c>
      <c r="E37" s="436" t="s">
        <v>600</v>
      </c>
      <c r="F37" s="436">
        <v>490.5</v>
      </c>
      <c r="G37" s="506">
        <v>477</v>
      </c>
      <c r="H37" s="506">
        <v>502</v>
      </c>
      <c r="I37" s="436">
        <v>520</v>
      </c>
      <c r="J37" s="434" t="s">
        <v>3669</v>
      </c>
      <c r="K37" s="434">
        <f t="shared" ref="K37" si="26">H37-F37</f>
        <v>11.5</v>
      </c>
      <c r="L37" s="444">
        <f t="shared" ref="L37" si="27">(F37*-0.7)/100</f>
        <v>-3.4334999999999996</v>
      </c>
      <c r="M37" s="437">
        <f t="shared" ref="M37" si="28">(K37+L37)/F37</f>
        <v>1.6445463812436292E-2</v>
      </c>
      <c r="N37" s="438" t="s">
        <v>599</v>
      </c>
      <c r="O37" s="465">
        <v>44138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400" customFormat="1" ht="15" customHeight="1">
      <c r="A38" s="519">
        <v>5</v>
      </c>
      <c r="B38" s="496">
        <v>44137</v>
      </c>
      <c r="C38" s="520"/>
      <c r="D38" s="466" t="s">
        <v>330</v>
      </c>
      <c r="E38" s="467" t="s">
        <v>600</v>
      </c>
      <c r="F38" s="467">
        <v>242</v>
      </c>
      <c r="G38" s="521">
        <v>235</v>
      </c>
      <c r="H38" s="521">
        <v>235</v>
      </c>
      <c r="I38" s="467" t="s">
        <v>3662</v>
      </c>
      <c r="J38" s="462" t="s">
        <v>3673</v>
      </c>
      <c r="K38" s="462">
        <f t="shared" ref="K38:K40" si="29">H38-F38</f>
        <v>-7</v>
      </c>
      <c r="L38" s="446">
        <f>(F38*-0.07)/100</f>
        <v>-0.16940000000000002</v>
      </c>
      <c r="M38" s="419">
        <f t="shared" ref="M38:M40" si="30">(K38+L38)/F38</f>
        <v>-2.9625619834710747E-2</v>
      </c>
      <c r="N38" s="432" t="s">
        <v>663</v>
      </c>
      <c r="O38" s="543">
        <v>44137</v>
      </c>
      <c r="P38" s="7"/>
      <c r="Q38" s="7"/>
      <c r="R38" s="343" t="s">
        <v>602</v>
      </c>
      <c r="S38" s="40"/>
      <c r="T38" s="40"/>
      <c r="U38" s="40"/>
      <c r="V38" s="40"/>
      <c r="W38" s="40"/>
      <c r="X38" s="40"/>
      <c r="Y38" s="40"/>
      <c r="Z38" s="40"/>
      <c r="AA38" s="40"/>
    </row>
    <row r="39" spans="1:28" s="9" customFormat="1" ht="15" customHeight="1">
      <c r="A39" s="503">
        <v>6</v>
      </c>
      <c r="B39" s="501">
        <v>44137</v>
      </c>
      <c r="C39" s="504"/>
      <c r="D39" s="505" t="s">
        <v>47</v>
      </c>
      <c r="E39" s="436" t="s">
        <v>600</v>
      </c>
      <c r="F39" s="436">
        <v>2090</v>
      </c>
      <c r="G39" s="506">
        <v>2025</v>
      </c>
      <c r="H39" s="506">
        <v>2135</v>
      </c>
      <c r="I39" s="436">
        <v>2200</v>
      </c>
      <c r="J39" s="434" t="s">
        <v>3674</v>
      </c>
      <c r="K39" s="434">
        <f t="shared" si="29"/>
        <v>45</v>
      </c>
      <c r="L39" s="444">
        <f t="shared" ref="L39:L40" si="31">(F39*-0.7)/100</f>
        <v>-14.63</v>
      </c>
      <c r="M39" s="437">
        <f t="shared" si="30"/>
        <v>1.4531100478468898E-2</v>
      </c>
      <c r="N39" s="438" t="s">
        <v>599</v>
      </c>
      <c r="O39" s="465">
        <v>44138</v>
      </c>
      <c r="P39" s="7"/>
      <c r="Q39" s="7"/>
      <c r="R39" s="343" t="s">
        <v>3186</v>
      </c>
      <c r="S39" s="40"/>
      <c r="T39" s="40"/>
      <c r="U39" s="40"/>
      <c r="V39" s="40"/>
      <c r="W39" s="40"/>
      <c r="X39" s="40"/>
      <c r="Y39" s="40"/>
      <c r="Z39" s="40"/>
      <c r="AA39" s="40"/>
      <c r="AB39" s="400"/>
    </row>
    <row r="40" spans="1:28" s="400" customFormat="1" ht="15" customHeight="1">
      <c r="A40" s="503">
        <v>7</v>
      </c>
      <c r="B40" s="501">
        <v>44137</v>
      </c>
      <c r="C40" s="504"/>
      <c r="D40" s="505" t="s">
        <v>338</v>
      </c>
      <c r="E40" s="436" t="s">
        <v>600</v>
      </c>
      <c r="F40" s="436">
        <v>467.5</v>
      </c>
      <c r="G40" s="506">
        <v>455</v>
      </c>
      <c r="H40" s="506">
        <v>478</v>
      </c>
      <c r="I40" s="436" t="s">
        <v>3135</v>
      </c>
      <c r="J40" s="434" t="s">
        <v>3664</v>
      </c>
      <c r="K40" s="434">
        <f t="shared" si="29"/>
        <v>10.5</v>
      </c>
      <c r="L40" s="444">
        <f t="shared" si="31"/>
        <v>-3.2725</v>
      </c>
      <c r="M40" s="437">
        <f t="shared" si="30"/>
        <v>1.5459893048128342E-2</v>
      </c>
      <c r="N40" s="438" t="s">
        <v>599</v>
      </c>
      <c r="O40" s="465">
        <v>44144</v>
      </c>
      <c r="P40" s="7"/>
      <c r="Q40" s="7"/>
      <c r="R40" s="343" t="s">
        <v>602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3">
        <v>8</v>
      </c>
      <c r="B41" s="501">
        <v>44138</v>
      </c>
      <c r="C41" s="504"/>
      <c r="D41" s="505" t="s">
        <v>190</v>
      </c>
      <c r="E41" s="436" t="s">
        <v>600</v>
      </c>
      <c r="F41" s="436">
        <v>2574</v>
      </c>
      <c r="G41" s="506">
        <v>2495</v>
      </c>
      <c r="H41" s="506">
        <v>2632.5</v>
      </c>
      <c r="I41" s="436">
        <v>2700</v>
      </c>
      <c r="J41" s="434" t="s">
        <v>3695</v>
      </c>
      <c r="K41" s="434">
        <f t="shared" ref="K41" si="32">H41-F41</f>
        <v>58.5</v>
      </c>
      <c r="L41" s="444">
        <f t="shared" ref="L41" si="33">(F41*-0.7)/100</f>
        <v>-18.018000000000001</v>
      </c>
      <c r="M41" s="437">
        <f t="shared" ref="M41" si="34">(K41+L41)/F41</f>
        <v>1.5727272727272729E-2</v>
      </c>
      <c r="N41" s="438" t="s">
        <v>599</v>
      </c>
      <c r="O41" s="465">
        <v>44140</v>
      </c>
      <c r="P41" s="7"/>
      <c r="Q41" s="7"/>
      <c r="R41" s="343" t="s">
        <v>3186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503">
        <v>9</v>
      </c>
      <c r="B42" s="501">
        <v>44138</v>
      </c>
      <c r="C42" s="504"/>
      <c r="D42" s="505" t="s">
        <v>3655</v>
      </c>
      <c r="E42" s="436" t="s">
        <v>600</v>
      </c>
      <c r="F42" s="436">
        <v>494</v>
      </c>
      <c r="G42" s="506">
        <v>479</v>
      </c>
      <c r="H42" s="506">
        <v>510</v>
      </c>
      <c r="I42" s="436">
        <v>520</v>
      </c>
      <c r="J42" s="434" t="s">
        <v>3706</v>
      </c>
      <c r="K42" s="434">
        <f t="shared" ref="K42" si="35">H42-F42</f>
        <v>16</v>
      </c>
      <c r="L42" s="444">
        <f t="shared" ref="L42" si="36">(F42*-0.7)/100</f>
        <v>-3.4579999999999997</v>
      </c>
      <c r="M42" s="437">
        <f t="shared" ref="M42" si="37">(K42+L42)/F42</f>
        <v>2.5388663967611337E-2</v>
      </c>
      <c r="N42" s="438" t="s">
        <v>599</v>
      </c>
      <c r="O42" s="465">
        <v>44141</v>
      </c>
      <c r="P42" s="7"/>
      <c r="Q42" s="7"/>
      <c r="R42" s="343" t="s">
        <v>602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519">
        <v>10</v>
      </c>
      <c r="B43" s="496">
        <v>44139</v>
      </c>
      <c r="C43" s="520"/>
      <c r="D43" s="466" t="s">
        <v>268</v>
      </c>
      <c r="E43" s="467" t="s">
        <v>600</v>
      </c>
      <c r="F43" s="467">
        <v>1380</v>
      </c>
      <c r="G43" s="521">
        <v>1335</v>
      </c>
      <c r="H43" s="521">
        <v>1335</v>
      </c>
      <c r="I43" s="467" t="s">
        <v>3682</v>
      </c>
      <c r="J43" s="462" t="s">
        <v>3707</v>
      </c>
      <c r="K43" s="462">
        <f t="shared" ref="K43" si="38">H43-F43</f>
        <v>-45</v>
      </c>
      <c r="L43" s="446">
        <f t="shared" ref="L43:L45" si="39">(F43*-0.7)/100</f>
        <v>-9.6599999999999984</v>
      </c>
      <c r="M43" s="419">
        <f t="shared" ref="M43:M45" si="40">(K43+L43)/F43</f>
        <v>-3.9608695652173911E-2</v>
      </c>
      <c r="N43" s="432" t="s">
        <v>663</v>
      </c>
      <c r="O43" s="420">
        <v>44141</v>
      </c>
      <c r="P43" s="7"/>
      <c r="Q43" s="7"/>
      <c r="R43" s="343" t="s">
        <v>3186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519">
        <v>11</v>
      </c>
      <c r="B44" s="496">
        <v>44139</v>
      </c>
      <c r="C44" s="520"/>
      <c r="D44" s="466" t="s">
        <v>106</v>
      </c>
      <c r="E44" s="467" t="s">
        <v>3627</v>
      </c>
      <c r="F44" s="467">
        <v>798.5</v>
      </c>
      <c r="G44" s="521">
        <v>822</v>
      </c>
      <c r="H44" s="521">
        <v>822.5</v>
      </c>
      <c r="I44" s="467" t="s">
        <v>3691</v>
      </c>
      <c r="J44" s="462" t="s">
        <v>3730</v>
      </c>
      <c r="K44" s="462">
        <f>F44-H44</f>
        <v>-24</v>
      </c>
      <c r="L44" s="446">
        <f t="shared" si="39"/>
        <v>-5.5894999999999992</v>
      </c>
      <c r="M44" s="419">
        <f t="shared" si="40"/>
        <v>-3.7056355666875394E-2</v>
      </c>
      <c r="N44" s="432" t="s">
        <v>663</v>
      </c>
      <c r="O44" s="420">
        <v>44141</v>
      </c>
      <c r="P44" s="7"/>
      <c r="Q44" s="7"/>
      <c r="R44" s="343" t="s">
        <v>602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503">
        <v>12</v>
      </c>
      <c r="B45" s="501">
        <v>44140</v>
      </c>
      <c r="C45" s="504"/>
      <c r="D45" s="505" t="s">
        <v>85</v>
      </c>
      <c r="E45" s="436" t="s">
        <v>600</v>
      </c>
      <c r="F45" s="436">
        <v>1477.5</v>
      </c>
      <c r="G45" s="506">
        <v>1435</v>
      </c>
      <c r="H45" s="506">
        <v>1510</v>
      </c>
      <c r="I45" s="436" t="s">
        <v>3696</v>
      </c>
      <c r="J45" s="434" t="s">
        <v>740</v>
      </c>
      <c r="K45" s="434">
        <f t="shared" ref="K45" si="41">H45-F45</f>
        <v>32.5</v>
      </c>
      <c r="L45" s="444">
        <f t="shared" si="39"/>
        <v>-10.342499999999999</v>
      </c>
      <c r="M45" s="437">
        <f t="shared" si="40"/>
        <v>1.4996615905245345E-2</v>
      </c>
      <c r="N45" s="438" t="s">
        <v>599</v>
      </c>
      <c r="O45" s="465">
        <v>44141</v>
      </c>
      <c r="P45" s="7"/>
      <c r="Q45" s="7"/>
      <c r="R45" s="343" t="s">
        <v>3186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503">
        <v>13</v>
      </c>
      <c r="B46" s="501">
        <v>44140</v>
      </c>
      <c r="C46" s="504"/>
      <c r="D46" s="505" t="s">
        <v>91</v>
      </c>
      <c r="E46" s="436" t="s">
        <v>600</v>
      </c>
      <c r="F46" s="436">
        <v>3190</v>
      </c>
      <c r="G46" s="506">
        <v>3090</v>
      </c>
      <c r="H46" s="506">
        <v>3420</v>
      </c>
      <c r="I46" s="436" t="s">
        <v>3699</v>
      </c>
      <c r="J46" s="434" t="s">
        <v>3718</v>
      </c>
      <c r="K46" s="434">
        <f t="shared" ref="K46" si="42">H46-F46</f>
        <v>230</v>
      </c>
      <c r="L46" s="444">
        <f t="shared" ref="L46" si="43">(F46*-0.7)/100</f>
        <v>-22.33</v>
      </c>
      <c r="M46" s="437">
        <f t="shared" ref="M46" si="44">(K46+L46)/F46</f>
        <v>6.5100313479623834E-2</v>
      </c>
      <c r="N46" s="438" t="s">
        <v>599</v>
      </c>
      <c r="O46" s="465">
        <v>44144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503">
        <v>14</v>
      </c>
      <c r="B47" s="501">
        <v>44140</v>
      </c>
      <c r="C47" s="504"/>
      <c r="D47" s="505" t="s">
        <v>75</v>
      </c>
      <c r="E47" s="436" t="s">
        <v>600</v>
      </c>
      <c r="F47" s="436">
        <v>3467.5</v>
      </c>
      <c r="G47" s="506">
        <v>3350</v>
      </c>
      <c r="H47" s="506">
        <v>3550</v>
      </c>
      <c r="I47" s="436" t="s">
        <v>3700</v>
      </c>
      <c r="J47" s="434" t="s">
        <v>3708</v>
      </c>
      <c r="K47" s="434">
        <f t="shared" ref="K47:K48" si="45">H47-F47</f>
        <v>82.5</v>
      </c>
      <c r="L47" s="444">
        <f t="shared" ref="L47:L48" si="46">(F47*-0.7)/100</f>
        <v>-24.272500000000001</v>
      </c>
      <c r="M47" s="437">
        <f t="shared" ref="M47:M48" si="47">(K47+L47)/F47</f>
        <v>1.6792357606344628E-2</v>
      </c>
      <c r="N47" s="438" t="s">
        <v>599</v>
      </c>
      <c r="O47" s="465">
        <v>44141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519">
        <v>15</v>
      </c>
      <c r="B48" s="496">
        <v>44141</v>
      </c>
      <c r="C48" s="520"/>
      <c r="D48" s="466" t="s">
        <v>412</v>
      </c>
      <c r="E48" s="467" t="s">
        <v>600</v>
      </c>
      <c r="F48" s="467">
        <v>124.5</v>
      </c>
      <c r="G48" s="521">
        <v>120.4</v>
      </c>
      <c r="H48" s="521">
        <v>120.4</v>
      </c>
      <c r="I48" s="467" t="s">
        <v>3715</v>
      </c>
      <c r="J48" s="462" t="s">
        <v>3731</v>
      </c>
      <c r="K48" s="462">
        <f t="shared" si="45"/>
        <v>-4.0999999999999943</v>
      </c>
      <c r="L48" s="446">
        <f t="shared" si="46"/>
        <v>-0.87149999999999994</v>
      </c>
      <c r="M48" s="419">
        <f t="shared" si="47"/>
        <v>-3.9931726907630478E-2</v>
      </c>
      <c r="N48" s="432" t="s">
        <v>663</v>
      </c>
      <c r="O48" s="420">
        <v>44144</v>
      </c>
      <c r="P48" s="7"/>
      <c r="Q48" s="7"/>
      <c r="R48" s="343" t="s">
        <v>602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27" s="400" customFormat="1" ht="15" customHeight="1">
      <c r="A49" s="519">
        <v>16</v>
      </c>
      <c r="B49" s="496">
        <v>44144</v>
      </c>
      <c r="C49" s="520"/>
      <c r="D49" s="466" t="s">
        <v>190</v>
      </c>
      <c r="E49" s="467" t="s">
        <v>600</v>
      </c>
      <c r="F49" s="467">
        <v>2560</v>
      </c>
      <c r="G49" s="521">
        <v>2485</v>
      </c>
      <c r="H49" s="521">
        <v>2485</v>
      </c>
      <c r="I49" s="467" t="s">
        <v>3723</v>
      </c>
      <c r="J49" s="462" t="s">
        <v>3733</v>
      </c>
      <c r="K49" s="462">
        <f t="shared" ref="K49" si="48">H49-F49</f>
        <v>-75</v>
      </c>
      <c r="L49" s="446">
        <f t="shared" ref="L49" si="49">(F49*-0.7)/100</f>
        <v>-17.920000000000002</v>
      </c>
      <c r="M49" s="419">
        <f t="shared" ref="M49" si="50">(K49+L49)/F49</f>
        <v>-3.6296874999999999E-2</v>
      </c>
      <c r="N49" s="432" t="s">
        <v>663</v>
      </c>
      <c r="O49" s="420">
        <v>44145</v>
      </c>
      <c r="P49" s="7"/>
      <c r="Q49" s="7"/>
      <c r="R49" s="343" t="s">
        <v>3186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27" s="400" customFormat="1" ht="15" customHeight="1">
      <c r="A50" s="503">
        <v>17</v>
      </c>
      <c r="B50" s="501">
        <v>44144</v>
      </c>
      <c r="C50" s="504"/>
      <c r="D50" s="505" t="s">
        <v>2931</v>
      </c>
      <c r="E50" s="436" t="s">
        <v>600</v>
      </c>
      <c r="F50" s="436">
        <v>1314</v>
      </c>
      <c r="G50" s="506">
        <v>1274</v>
      </c>
      <c r="H50" s="506">
        <v>1380</v>
      </c>
      <c r="I50" s="436" t="s">
        <v>3724</v>
      </c>
      <c r="J50" s="434" t="s">
        <v>3732</v>
      </c>
      <c r="K50" s="434">
        <f t="shared" ref="K50:K51" si="51">H50-F50</f>
        <v>66</v>
      </c>
      <c r="L50" s="444">
        <f t="shared" ref="L50:L51" si="52">(F50*-0.7)/100</f>
        <v>-9.1980000000000004</v>
      </c>
      <c r="M50" s="437">
        <f t="shared" ref="M50:M51" si="53">(K50+L50)/F50</f>
        <v>4.3228310502283103E-2</v>
      </c>
      <c r="N50" s="438" t="s">
        <v>599</v>
      </c>
      <c r="O50" s="465">
        <v>44145</v>
      </c>
      <c r="P50" s="7"/>
      <c r="Q50" s="7"/>
      <c r="R50" s="343" t="s">
        <v>602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27" s="400" customFormat="1" ht="15" customHeight="1">
      <c r="A51" s="519">
        <v>18</v>
      </c>
      <c r="B51" s="496">
        <v>44144</v>
      </c>
      <c r="C51" s="520"/>
      <c r="D51" s="466" t="s">
        <v>47</v>
      </c>
      <c r="E51" s="467" t="s">
        <v>600</v>
      </c>
      <c r="F51" s="467">
        <v>2060</v>
      </c>
      <c r="G51" s="521">
        <v>1995</v>
      </c>
      <c r="H51" s="521">
        <v>1995</v>
      </c>
      <c r="I51" s="467" t="s">
        <v>3729</v>
      </c>
      <c r="J51" s="462" t="s">
        <v>3734</v>
      </c>
      <c r="K51" s="462">
        <f t="shared" si="51"/>
        <v>-65</v>
      </c>
      <c r="L51" s="446">
        <f t="shared" si="52"/>
        <v>-14.42</v>
      </c>
      <c r="M51" s="419">
        <f t="shared" si="53"/>
        <v>-3.8553398058252426E-2</v>
      </c>
      <c r="N51" s="432" t="s">
        <v>663</v>
      </c>
      <c r="O51" s="420">
        <v>44145</v>
      </c>
      <c r="P51" s="7"/>
      <c r="Q51" s="7"/>
      <c r="R51" s="343" t="s">
        <v>3186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27" s="400" customFormat="1" ht="15" customHeight="1">
      <c r="A52" s="503">
        <v>19</v>
      </c>
      <c r="B52" s="501">
        <v>44145</v>
      </c>
      <c r="C52" s="504"/>
      <c r="D52" s="505" t="s">
        <v>75</v>
      </c>
      <c r="E52" s="436" t="s">
        <v>600</v>
      </c>
      <c r="F52" s="436">
        <v>3457.5</v>
      </c>
      <c r="G52" s="506">
        <v>3350</v>
      </c>
      <c r="H52" s="506">
        <v>3512.5</v>
      </c>
      <c r="I52" s="436" t="s">
        <v>3700</v>
      </c>
      <c r="J52" s="434" t="s">
        <v>723</v>
      </c>
      <c r="K52" s="434">
        <f t="shared" ref="K52" si="54">H52-F52</f>
        <v>55</v>
      </c>
      <c r="L52" s="444">
        <f>(F52*-0.07)/100</f>
        <v>-2.4202500000000002</v>
      </c>
      <c r="M52" s="437">
        <f t="shared" ref="M52" si="55">(K52+L52)/F52</f>
        <v>1.5207447577729573E-2</v>
      </c>
      <c r="N52" s="438" t="s">
        <v>599</v>
      </c>
      <c r="O52" s="548">
        <v>44145</v>
      </c>
      <c r="P52" s="7"/>
      <c r="Q52" s="7"/>
      <c r="R52" s="343" t="s">
        <v>602</v>
      </c>
      <c r="S52" s="40"/>
      <c r="T52" s="40"/>
      <c r="U52" s="40"/>
      <c r="V52" s="40"/>
      <c r="W52" s="40"/>
      <c r="X52" s="40"/>
      <c r="Y52" s="40"/>
      <c r="Z52" s="40"/>
      <c r="AA52" s="40"/>
    </row>
    <row r="53" spans="1:27" s="400" customFormat="1" ht="15" customHeight="1">
      <c r="A53" s="503">
        <v>20</v>
      </c>
      <c r="B53" s="501">
        <v>44146</v>
      </c>
      <c r="C53" s="504"/>
      <c r="D53" s="505" t="s">
        <v>475</v>
      </c>
      <c r="E53" s="436" t="s">
        <v>600</v>
      </c>
      <c r="F53" s="436">
        <v>334</v>
      </c>
      <c r="G53" s="506">
        <v>322</v>
      </c>
      <c r="H53" s="506">
        <v>346</v>
      </c>
      <c r="I53" s="436">
        <v>355</v>
      </c>
      <c r="J53" s="434" t="s">
        <v>3745</v>
      </c>
      <c r="K53" s="434">
        <f t="shared" ref="K53:K54" si="56">H53-F53</f>
        <v>12</v>
      </c>
      <c r="L53" s="444">
        <f>(F53*-0.07)/100</f>
        <v>-0.23380000000000004</v>
      </c>
      <c r="M53" s="437">
        <f t="shared" ref="M53:M54" si="57">(K53+L53)/F53</f>
        <v>3.522814371257485E-2</v>
      </c>
      <c r="N53" s="438" t="s">
        <v>599</v>
      </c>
      <c r="O53" s="548">
        <v>44146</v>
      </c>
      <c r="P53" s="7"/>
      <c r="Q53" s="7"/>
      <c r="R53" s="343" t="s">
        <v>3186</v>
      </c>
      <c r="S53" s="40"/>
      <c r="T53" s="40"/>
      <c r="U53" s="40"/>
      <c r="V53" s="40"/>
      <c r="W53" s="40"/>
      <c r="X53" s="40"/>
      <c r="Y53" s="40"/>
      <c r="Z53" s="40"/>
      <c r="AA53" s="40"/>
    </row>
    <row r="54" spans="1:27" s="400" customFormat="1" ht="15" customHeight="1">
      <c r="A54" s="503">
        <v>21</v>
      </c>
      <c r="B54" s="501">
        <v>44146</v>
      </c>
      <c r="C54" s="504"/>
      <c r="D54" s="505" t="s">
        <v>75</v>
      </c>
      <c r="E54" s="436" t="s">
        <v>600</v>
      </c>
      <c r="F54" s="436">
        <v>3465</v>
      </c>
      <c r="G54" s="506">
        <v>3450</v>
      </c>
      <c r="H54" s="506">
        <v>3545</v>
      </c>
      <c r="I54" s="436" t="s">
        <v>3700</v>
      </c>
      <c r="J54" s="434" t="s">
        <v>3785</v>
      </c>
      <c r="K54" s="434">
        <f t="shared" si="56"/>
        <v>80</v>
      </c>
      <c r="L54" s="444">
        <f t="shared" ref="L54" si="58">(F54*-0.7)/100</f>
        <v>-24.254999999999999</v>
      </c>
      <c r="M54" s="437">
        <f t="shared" si="57"/>
        <v>1.6088023088023089E-2</v>
      </c>
      <c r="N54" s="438" t="s">
        <v>599</v>
      </c>
      <c r="O54" s="465">
        <v>44152</v>
      </c>
      <c r="P54" s="7"/>
      <c r="Q54" s="7"/>
      <c r="R54" s="343" t="s">
        <v>602</v>
      </c>
      <c r="S54" s="40"/>
      <c r="T54" s="40"/>
      <c r="U54" s="40"/>
      <c r="V54" s="40"/>
      <c r="W54" s="40"/>
      <c r="X54" s="40"/>
      <c r="Y54" s="40"/>
      <c r="Z54" s="40"/>
      <c r="AA54" s="40"/>
    </row>
    <row r="55" spans="1:27" s="400" customFormat="1" ht="15" customHeight="1">
      <c r="A55" s="503">
        <v>22</v>
      </c>
      <c r="B55" s="501">
        <v>44146</v>
      </c>
      <c r="C55" s="504"/>
      <c r="D55" s="505" t="s">
        <v>3747</v>
      </c>
      <c r="E55" s="436" t="s">
        <v>600</v>
      </c>
      <c r="F55" s="436">
        <v>2010</v>
      </c>
      <c r="G55" s="506">
        <v>1950</v>
      </c>
      <c r="H55" s="506">
        <v>2047.5</v>
      </c>
      <c r="I55" s="436">
        <v>2100</v>
      </c>
      <c r="J55" s="434" t="s">
        <v>3748</v>
      </c>
      <c r="K55" s="434">
        <f t="shared" ref="K55" si="59">H55-F55</f>
        <v>37.5</v>
      </c>
      <c r="L55" s="444">
        <f>(F55*-0.07)/100</f>
        <v>-1.4070000000000003</v>
      </c>
      <c r="M55" s="437">
        <f t="shared" ref="M55" si="60">(K55+L55)/F55</f>
        <v>1.7956716417910447E-2</v>
      </c>
      <c r="N55" s="438" t="s">
        <v>599</v>
      </c>
      <c r="O55" s="548">
        <v>44146</v>
      </c>
      <c r="P55" s="7"/>
      <c r="Q55" s="7"/>
      <c r="R55" s="343" t="s">
        <v>602</v>
      </c>
      <c r="S55" s="40"/>
      <c r="T55" s="40"/>
      <c r="U55" s="40"/>
      <c r="V55" s="40"/>
      <c r="W55" s="40"/>
      <c r="X55" s="40"/>
      <c r="Y55" s="40"/>
      <c r="Z55" s="40"/>
      <c r="AA55" s="40"/>
    </row>
    <row r="56" spans="1:27" s="400" customFormat="1" ht="15" customHeight="1">
      <c r="A56" s="503">
        <v>23</v>
      </c>
      <c r="B56" s="501">
        <v>44146</v>
      </c>
      <c r="C56" s="504"/>
      <c r="D56" s="505" t="s">
        <v>266</v>
      </c>
      <c r="E56" s="436" t="s">
        <v>600</v>
      </c>
      <c r="F56" s="436">
        <v>2907.5</v>
      </c>
      <c r="G56" s="506">
        <v>2830</v>
      </c>
      <c r="H56" s="506">
        <v>2960</v>
      </c>
      <c r="I56" s="436" t="s">
        <v>3749</v>
      </c>
      <c r="J56" s="434" t="s">
        <v>3675</v>
      </c>
      <c r="K56" s="434">
        <f t="shared" ref="K56" si="61">H56-F56</f>
        <v>52.5</v>
      </c>
      <c r="L56" s="444">
        <f>(F56*-0.07)/100</f>
        <v>-2.03525</v>
      </c>
      <c r="M56" s="437">
        <f t="shared" ref="M56:M57" si="62">(K56+L56)/F56</f>
        <v>1.7356749785038695E-2</v>
      </c>
      <c r="N56" s="438" t="s">
        <v>599</v>
      </c>
      <c r="O56" s="548">
        <v>44146</v>
      </c>
      <c r="P56" s="7"/>
      <c r="Q56" s="7"/>
      <c r="R56" s="343" t="s">
        <v>602</v>
      </c>
      <c r="S56" s="40"/>
      <c r="T56" s="40"/>
      <c r="U56" s="40"/>
      <c r="V56" s="40"/>
      <c r="W56" s="40"/>
      <c r="X56" s="40"/>
      <c r="Y56" s="40"/>
      <c r="Z56" s="40"/>
      <c r="AA56" s="40"/>
    </row>
    <row r="57" spans="1:27" s="400" customFormat="1" ht="15" customHeight="1">
      <c r="A57" s="503">
        <v>24</v>
      </c>
      <c r="B57" s="501">
        <v>44147</v>
      </c>
      <c r="C57" s="504"/>
      <c r="D57" s="505" t="s">
        <v>172</v>
      </c>
      <c r="E57" s="436" t="s">
        <v>3627</v>
      </c>
      <c r="F57" s="436">
        <v>231</v>
      </c>
      <c r="G57" s="506">
        <v>237</v>
      </c>
      <c r="H57" s="506">
        <v>227.4</v>
      </c>
      <c r="I57" s="436">
        <v>220</v>
      </c>
      <c r="J57" s="434" t="s">
        <v>3762</v>
      </c>
      <c r="K57" s="434">
        <f>F57-H57</f>
        <v>3.5999999999999943</v>
      </c>
      <c r="L57" s="444">
        <f>(F57*-0.07)/100</f>
        <v>-0.16170000000000001</v>
      </c>
      <c r="M57" s="437">
        <f t="shared" si="62"/>
        <v>1.4884415584415559E-2</v>
      </c>
      <c r="N57" s="438" t="s">
        <v>599</v>
      </c>
      <c r="O57" s="548">
        <v>44147</v>
      </c>
      <c r="P57" s="7"/>
      <c r="Q57" s="7"/>
      <c r="R57" s="343" t="s">
        <v>602</v>
      </c>
      <c r="S57" s="40"/>
      <c r="T57" s="40"/>
      <c r="U57" s="40"/>
      <c r="V57" s="40"/>
      <c r="W57" s="40"/>
      <c r="X57" s="40"/>
      <c r="Y57" s="40"/>
      <c r="Z57" s="40"/>
      <c r="AA57" s="40"/>
    </row>
    <row r="58" spans="1:27" s="400" customFormat="1" ht="15" customHeight="1">
      <c r="A58" s="460">
        <v>25</v>
      </c>
      <c r="B58" s="492">
        <v>44147</v>
      </c>
      <c r="C58" s="507"/>
      <c r="D58" s="440" t="s">
        <v>189</v>
      </c>
      <c r="E58" s="443" t="s">
        <v>3627</v>
      </c>
      <c r="F58" s="443" t="s">
        <v>3760</v>
      </c>
      <c r="G58" s="508">
        <v>1325</v>
      </c>
      <c r="H58" s="508"/>
      <c r="I58" s="443" t="s">
        <v>3761</v>
      </c>
      <c r="J58" s="376" t="s">
        <v>601</v>
      </c>
      <c r="K58" s="376"/>
      <c r="L58" s="476"/>
      <c r="M58" s="474"/>
      <c r="N58" s="412"/>
      <c r="O58" s="459"/>
      <c r="P58" s="7"/>
      <c r="Q58" s="7"/>
      <c r="R58" s="343" t="s">
        <v>602</v>
      </c>
      <c r="S58" s="40"/>
      <c r="T58" s="40"/>
      <c r="U58" s="40"/>
      <c r="V58" s="40"/>
      <c r="W58" s="40"/>
      <c r="X58" s="40"/>
      <c r="Y58" s="40"/>
      <c r="Z58" s="40"/>
      <c r="AA58" s="40"/>
    </row>
    <row r="59" spans="1:27" s="400" customFormat="1" ht="15" customHeight="1">
      <c r="A59" s="503">
        <v>26</v>
      </c>
      <c r="B59" s="501">
        <v>44147</v>
      </c>
      <c r="C59" s="504"/>
      <c r="D59" s="505" t="s">
        <v>533</v>
      </c>
      <c r="E59" s="436" t="s">
        <v>600</v>
      </c>
      <c r="F59" s="436">
        <v>1405</v>
      </c>
      <c r="G59" s="506">
        <v>1360</v>
      </c>
      <c r="H59" s="506">
        <v>1438</v>
      </c>
      <c r="I59" s="436">
        <v>1490</v>
      </c>
      <c r="J59" s="434" t="s">
        <v>3786</v>
      </c>
      <c r="K59" s="434">
        <f t="shared" ref="K59" si="63">H59-F59</f>
        <v>33</v>
      </c>
      <c r="L59" s="444">
        <f t="shared" ref="L59" si="64">(F59*-0.7)/100</f>
        <v>-9.8349999999999991</v>
      </c>
      <c r="M59" s="437">
        <f t="shared" ref="M59" si="65">(K59+L59)/F59</f>
        <v>1.6487544483985764E-2</v>
      </c>
      <c r="N59" s="438" t="s">
        <v>599</v>
      </c>
      <c r="O59" s="465">
        <v>44152</v>
      </c>
      <c r="P59" s="7"/>
      <c r="Q59" s="7"/>
      <c r="R59" s="343" t="s">
        <v>3186</v>
      </c>
      <c r="S59" s="40"/>
      <c r="T59" s="40"/>
      <c r="U59" s="40"/>
      <c r="V59" s="40"/>
      <c r="W59" s="40"/>
      <c r="X59" s="40"/>
      <c r="Y59" s="40"/>
      <c r="Z59" s="40"/>
      <c r="AA59" s="40"/>
    </row>
    <row r="60" spans="1:27" s="400" customFormat="1" ht="15" customHeight="1">
      <c r="A60" s="460">
        <v>27</v>
      </c>
      <c r="B60" s="492">
        <v>44147</v>
      </c>
      <c r="C60" s="507"/>
      <c r="D60" s="440" t="s">
        <v>1220</v>
      </c>
      <c r="E60" s="443" t="s">
        <v>600</v>
      </c>
      <c r="F60" s="443" t="s">
        <v>3763</v>
      </c>
      <c r="G60" s="508">
        <v>680</v>
      </c>
      <c r="H60" s="508"/>
      <c r="I60" s="443" t="s">
        <v>3764</v>
      </c>
      <c r="J60" s="376" t="s">
        <v>601</v>
      </c>
      <c r="K60" s="376"/>
      <c r="L60" s="476"/>
      <c r="M60" s="474"/>
      <c r="N60" s="412"/>
      <c r="O60" s="459"/>
      <c r="P60" s="7"/>
      <c r="Q60" s="7"/>
      <c r="R60" s="343" t="s">
        <v>602</v>
      </c>
      <c r="S60" s="40"/>
      <c r="T60" s="40"/>
      <c r="U60" s="40"/>
      <c r="V60" s="40"/>
      <c r="W60" s="40"/>
      <c r="X60" s="40"/>
      <c r="Y60" s="40"/>
      <c r="Z60" s="40"/>
      <c r="AA60" s="40"/>
    </row>
    <row r="61" spans="1:27" s="400" customFormat="1" ht="15" customHeight="1">
      <c r="A61" s="519">
        <v>28</v>
      </c>
      <c r="B61" s="496">
        <v>44152</v>
      </c>
      <c r="C61" s="520"/>
      <c r="D61" s="466" t="s">
        <v>55</v>
      </c>
      <c r="E61" s="467" t="s">
        <v>3627</v>
      </c>
      <c r="F61" s="467">
        <v>613.5</v>
      </c>
      <c r="G61" s="521">
        <v>632</v>
      </c>
      <c r="H61" s="521">
        <v>633</v>
      </c>
      <c r="I61" s="467" t="s">
        <v>3780</v>
      </c>
      <c r="J61" s="462" t="s">
        <v>3801</v>
      </c>
      <c r="K61" s="462">
        <f>F61-H61</f>
        <v>-19.5</v>
      </c>
      <c r="L61" s="446">
        <f t="shared" ref="L61" si="66">(F61*-0.7)/100</f>
        <v>-4.2945000000000002</v>
      </c>
      <c r="M61" s="419">
        <f t="shared" ref="M61" si="67">(K61+L61)/F61</f>
        <v>-3.8784841075794621E-2</v>
      </c>
      <c r="N61" s="432" t="s">
        <v>663</v>
      </c>
      <c r="O61" s="420">
        <v>44153</v>
      </c>
      <c r="P61" s="7"/>
      <c r="Q61" s="7"/>
      <c r="R61" s="343" t="s">
        <v>602</v>
      </c>
      <c r="S61" s="40"/>
      <c r="T61" s="40"/>
      <c r="U61" s="40"/>
      <c r="V61" s="40"/>
      <c r="W61" s="40"/>
      <c r="X61" s="40"/>
      <c r="Y61" s="40"/>
      <c r="Z61" s="40"/>
      <c r="AA61" s="40"/>
    </row>
    <row r="62" spans="1:27" s="400" customFormat="1" ht="15" customHeight="1">
      <c r="A62" s="460">
        <v>29</v>
      </c>
      <c r="B62" s="492">
        <v>44152</v>
      </c>
      <c r="C62" s="507"/>
      <c r="D62" s="440" t="s">
        <v>285</v>
      </c>
      <c r="E62" s="443" t="s">
        <v>600</v>
      </c>
      <c r="F62" s="443" t="s">
        <v>3787</v>
      </c>
      <c r="G62" s="508">
        <v>295</v>
      </c>
      <c r="H62" s="508"/>
      <c r="I62" s="443">
        <v>325</v>
      </c>
      <c r="J62" s="376" t="s">
        <v>601</v>
      </c>
      <c r="K62" s="376"/>
      <c r="L62" s="476"/>
      <c r="M62" s="474"/>
      <c r="N62" s="412"/>
      <c r="O62" s="459"/>
      <c r="P62" s="7"/>
      <c r="Q62" s="7"/>
      <c r="R62" s="343" t="s">
        <v>602</v>
      </c>
      <c r="S62" s="40"/>
      <c r="T62" s="40"/>
      <c r="U62" s="40"/>
      <c r="V62" s="40"/>
      <c r="W62" s="40"/>
      <c r="X62" s="40"/>
      <c r="Y62" s="40"/>
      <c r="Z62" s="40"/>
      <c r="AA62" s="40"/>
    </row>
    <row r="63" spans="1:27" s="400" customFormat="1" ht="15" customHeight="1">
      <c r="A63" s="460">
        <v>30</v>
      </c>
      <c r="B63" s="492">
        <v>44153</v>
      </c>
      <c r="C63" s="507"/>
      <c r="D63" s="440" t="s">
        <v>3802</v>
      </c>
      <c r="E63" s="443" t="s">
        <v>600</v>
      </c>
      <c r="F63" s="443" t="s">
        <v>3803</v>
      </c>
      <c r="G63" s="508">
        <v>367</v>
      </c>
      <c r="H63" s="508"/>
      <c r="I63" s="443">
        <v>396</v>
      </c>
      <c r="J63" s="376" t="s">
        <v>601</v>
      </c>
      <c r="K63" s="376"/>
      <c r="L63" s="476"/>
      <c r="M63" s="474"/>
      <c r="N63" s="412"/>
      <c r="O63" s="459"/>
      <c r="P63" s="7"/>
      <c r="Q63" s="7"/>
      <c r="R63" s="343" t="s">
        <v>602</v>
      </c>
      <c r="S63" s="40"/>
      <c r="T63" s="40"/>
      <c r="U63" s="40"/>
      <c r="V63" s="40"/>
      <c r="W63" s="40"/>
      <c r="X63" s="40"/>
      <c r="Y63" s="40"/>
      <c r="Z63" s="40"/>
      <c r="AA63" s="40"/>
    </row>
    <row r="64" spans="1:27" s="400" customFormat="1" ht="15" customHeight="1">
      <c r="A64" s="460"/>
      <c r="B64" s="492"/>
      <c r="C64" s="507"/>
      <c r="D64" s="440"/>
      <c r="E64" s="443"/>
      <c r="F64" s="443"/>
      <c r="G64" s="508"/>
      <c r="H64" s="508"/>
      <c r="I64" s="443"/>
      <c r="J64" s="376"/>
      <c r="K64" s="376"/>
      <c r="L64" s="476"/>
      <c r="M64" s="474"/>
      <c r="N64" s="412"/>
      <c r="O64" s="459"/>
      <c r="P64" s="7"/>
      <c r="Q64" s="7"/>
      <c r="R64" s="343"/>
      <c r="S64" s="40"/>
      <c r="T64" s="40"/>
      <c r="U64" s="40"/>
      <c r="V64" s="40"/>
      <c r="W64" s="40"/>
      <c r="X64" s="40"/>
      <c r="Y64" s="40"/>
      <c r="Z64" s="40"/>
      <c r="AA64" s="40"/>
    </row>
    <row r="65" spans="1:34" s="400" customFormat="1" ht="15" customHeight="1">
      <c r="A65" s="460"/>
      <c r="B65" s="492"/>
      <c r="C65" s="507"/>
      <c r="D65" s="440"/>
      <c r="E65" s="443"/>
      <c r="F65" s="443"/>
      <c r="G65" s="508"/>
      <c r="H65" s="508"/>
      <c r="I65" s="443"/>
      <c r="J65" s="376"/>
      <c r="K65" s="376"/>
      <c r="L65" s="476"/>
      <c r="M65" s="474"/>
      <c r="N65" s="412"/>
      <c r="O65" s="459"/>
      <c r="P65" s="7"/>
      <c r="Q65" s="7"/>
      <c r="R65" s="343"/>
      <c r="S65" s="40"/>
      <c r="T65" s="40"/>
      <c r="U65" s="40"/>
      <c r="V65" s="40"/>
      <c r="W65" s="40"/>
      <c r="X65" s="40"/>
      <c r="Y65" s="40"/>
      <c r="Z65" s="40"/>
      <c r="AA65" s="40"/>
    </row>
    <row r="66" spans="1:34" s="400" customFormat="1" ht="15" customHeight="1">
      <c r="A66" s="460"/>
      <c r="B66" s="492"/>
      <c r="C66" s="507"/>
      <c r="D66" s="440"/>
      <c r="E66" s="443"/>
      <c r="F66" s="443"/>
      <c r="G66" s="508"/>
      <c r="H66" s="508"/>
      <c r="I66" s="443"/>
      <c r="J66" s="376"/>
      <c r="K66" s="376"/>
      <c r="L66" s="476"/>
      <c r="M66" s="474"/>
      <c r="N66" s="412"/>
      <c r="O66" s="459"/>
      <c r="P66" s="7"/>
      <c r="Q66" s="7"/>
      <c r="R66" s="343"/>
      <c r="S66" s="40"/>
      <c r="T66" s="40"/>
      <c r="U66" s="40"/>
      <c r="V66" s="40"/>
      <c r="W66" s="40"/>
      <c r="X66" s="40"/>
      <c r="Y66" s="40"/>
      <c r="Z66" s="40"/>
      <c r="AA66" s="40"/>
    </row>
    <row r="67" spans="1:34" s="400" customFormat="1" ht="15" customHeight="1">
      <c r="A67" s="460"/>
      <c r="B67" s="492"/>
      <c r="C67" s="507"/>
      <c r="D67" s="440"/>
      <c r="E67" s="443"/>
      <c r="F67" s="443"/>
      <c r="G67" s="508"/>
      <c r="H67" s="508"/>
      <c r="I67" s="443"/>
      <c r="J67" s="376"/>
      <c r="K67" s="376"/>
      <c r="L67" s="476"/>
      <c r="M67" s="474"/>
      <c r="N67" s="412"/>
      <c r="O67" s="459"/>
      <c r="P67" s="7"/>
      <c r="Q67" s="7"/>
      <c r="R67" s="343"/>
      <c r="S67" s="40"/>
      <c r="T67" s="40"/>
      <c r="U67" s="40"/>
      <c r="V67" s="40"/>
      <c r="W67" s="40"/>
      <c r="X67" s="40"/>
      <c r="Y67" s="40"/>
      <c r="Z67" s="40"/>
      <c r="AA67" s="40"/>
    </row>
    <row r="68" spans="1:34" ht="44.25" customHeight="1">
      <c r="A68" s="23" t="s">
        <v>603</v>
      </c>
      <c r="B68" s="39"/>
      <c r="C68" s="39"/>
      <c r="D68" s="40"/>
      <c r="E68" s="36"/>
      <c r="F68" s="36"/>
      <c r="G68" s="35"/>
      <c r="H68" s="35" t="s">
        <v>3632</v>
      </c>
      <c r="I68" s="36"/>
      <c r="J68" s="17"/>
      <c r="K68" s="79"/>
      <c r="L68" s="80"/>
      <c r="M68" s="79"/>
      <c r="N68" s="81"/>
      <c r="O68" s="79"/>
      <c r="P68" s="7"/>
      <c r="Q68" s="482"/>
      <c r="R68" s="509"/>
      <c r="S68" s="482"/>
      <c r="T68" s="482"/>
      <c r="U68" s="482"/>
      <c r="V68" s="482"/>
      <c r="W68" s="482"/>
      <c r="X68" s="482"/>
      <c r="Y68" s="482"/>
      <c r="Z68" s="40"/>
      <c r="AA68" s="40"/>
      <c r="AB68" s="40"/>
    </row>
    <row r="69" spans="1:34" s="6" customFormat="1">
      <c r="A69" s="29" t="s">
        <v>604</v>
      </c>
      <c r="B69" s="23"/>
      <c r="C69" s="23"/>
      <c r="D69" s="23"/>
      <c r="E69" s="5"/>
      <c r="F69" s="30" t="s">
        <v>605</v>
      </c>
      <c r="G69" s="41"/>
      <c r="H69" s="42"/>
      <c r="I69" s="82"/>
      <c r="J69" s="17"/>
      <c r="K69" s="83"/>
      <c r="L69" s="84"/>
      <c r="M69" s="85"/>
      <c r="N69" s="86"/>
      <c r="O69" s="87"/>
      <c r="P69" s="5"/>
      <c r="Q69" s="4"/>
      <c r="R69" s="12"/>
      <c r="Z69" s="9"/>
      <c r="AA69" s="9"/>
      <c r="AB69" s="9"/>
      <c r="AC69" s="9"/>
      <c r="AD69" s="9"/>
      <c r="AE69" s="9"/>
      <c r="AF69" s="9"/>
      <c r="AG69" s="9"/>
      <c r="AH69" s="9"/>
    </row>
    <row r="70" spans="1:34" s="9" customFormat="1" ht="14.25" customHeight="1">
      <c r="A70" s="29"/>
      <c r="B70" s="23"/>
      <c r="C70" s="23"/>
      <c r="D70" s="23"/>
      <c r="E70" s="32"/>
      <c r="F70" s="30" t="s">
        <v>607</v>
      </c>
      <c r="G70" s="41"/>
      <c r="H70" s="42"/>
      <c r="I70" s="82"/>
      <c r="J70" s="17"/>
      <c r="K70" s="83"/>
      <c r="L70" s="84"/>
      <c r="M70" s="85"/>
      <c r="N70" s="86"/>
      <c r="O70" s="87"/>
      <c r="P70" s="5"/>
      <c r="Q70" s="4"/>
      <c r="R70" s="12"/>
      <c r="S70" s="6"/>
      <c r="Y70" s="6"/>
      <c r="Z70" s="6"/>
    </row>
    <row r="71" spans="1:34" s="9" customFormat="1" ht="14.25" customHeight="1">
      <c r="A71" s="23"/>
      <c r="B71" s="23"/>
      <c r="C71" s="23"/>
      <c r="D71" s="23"/>
      <c r="E71" s="32"/>
      <c r="F71" s="17"/>
      <c r="G71" s="17"/>
      <c r="H71" s="31"/>
      <c r="I71" s="36"/>
      <c r="J71" s="71"/>
      <c r="K71" s="68"/>
      <c r="L71" s="69"/>
      <c r="M71" s="17"/>
      <c r="N71" s="72"/>
      <c r="O71" s="57"/>
      <c r="P71" s="8"/>
      <c r="Q71" s="4"/>
      <c r="R71" s="12"/>
      <c r="S71" s="6"/>
      <c r="Y71" s="6"/>
      <c r="Z71" s="6"/>
    </row>
    <row r="72" spans="1:34" s="9" customFormat="1" ht="15">
      <c r="A72" s="43" t="s">
        <v>614</v>
      </c>
      <c r="B72" s="43"/>
      <c r="C72" s="43"/>
      <c r="D72" s="43"/>
      <c r="E72" s="32"/>
      <c r="F72" s="17"/>
      <c r="G72" s="12"/>
      <c r="H72" s="17"/>
      <c r="I72" s="12"/>
      <c r="J72" s="88"/>
      <c r="K72" s="12"/>
      <c r="L72" s="12"/>
      <c r="M72" s="12"/>
      <c r="N72" s="12"/>
      <c r="O72" s="89"/>
      <c r="P72"/>
      <c r="Q72" s="4"/>
      <c r="R72" s="12"/>
      <c r="S72" s="6"/>
      <c r="Y72" s="6"/>
      <c r="Z72" s="6"/>
    </row>
    <row r="73" spans="1:34" s="9" customFormat="1" ht="38.25">
      <c r="A73" s="21" t="s">
        <v>16</v>
      </c>
      <c r="B73" s="21" t="s">
        <v>575</v>
      </c>
      <c r="C73" s="21"/>
      <c r="D73" s="22" t="s">
        <v>588</v>
      </c>
      <c r="E73" s="21" t="s">
        <v>589</v>
      </c>
      <c r="F73" s="21" t="s">
        <v>590</v>
      </c>
      <c r="G73" s="21" t="s">
        <v>609</v>
      </c>
      <c r="H73" s="21" t="s">
        <v>592</v>
      </c>
      <c r="I73" s="21" t="s">
        <v>593</v>
      </c>
      <c r="J73" s="20" t="s">
        <v>594</v>
      </c>
      <c r="K73" s="77" t="s">
        <v>615</v>
      </c>
      <c r="L73" s="63" t="s">
        <v>3630</v>
      </c>
      <c r="M73" s="77" t="s">
        <v>611</v>
      </c>
      <c r="N73" s="21" t="s">
        <v>612</v>
      </c>
      <c r="O73" s="20" t="s">
        <v>597</v>
      </c>
      <c r="P73" s="90" t="s">
        <v>598</v>
      </c>
      <c r="Q73" s="4"/>
      <c r="R73" s="17"/>
      <c r="S73" s="6"/>
      <c r="Y73" s="6"/>
      <c r="Z73" s="6"/>
    </row>
    <row r="74" spans="1:34" s="400" customFormat="1" ht="13.9" customHeight="1">
      <c r="A74" s="495">
        <v>1</v>
      </c>
      <c r="B74" s="496">
        <v>44134</v>
      </c>
      <c r="C74" s="497"/>
      <c r="D74" s="498" t="s">
        <v>3650</v>
      </c>
      <c r="E74" s="490" t="s">
        <v>600</v>
      </c>
      <c r="F74" s="467">
        <v>1076</v>
      </c>
      <c r="G74" s="467">
        <v>1052</v>
      </c>
      <c r="H74" s="467">
        <v>1056</v>
      </c>
      <c r="I74" s="462">
        <v>1120</v>
      </c>
      <c r="J74" s="462" t="s">
        <v>3661</v>
      </c>
      <c r="K74" s="462">
        <f t="shared" ref="K74:K75" si="68">H74-F74</f>
        <v>-20</v>
      </c>
      <c r="L74" s="446">
        <f t="shared" ref="L74:L75" si="69">(H74*N74)*0.035%</f>
        <v>221.76000000000002</v>
      </c>
      <c r="M74" s="499">
        <f t="shared" ref="M74:M75" si="70">(K74*N74)-L74</f>
        <v>-12221.76</v>
      </c>
      <c r="N74" s="462">
        <v>600</v>
      </c>
      <c r="O74" s="432" t="s">
        <v>663</v>
      </c>
      <c r="P74" s="420">
        <v>44137</v>
      </c>
      <c r="Q74" s="387"/>
      <c r="R74" s="343" t="s">
        <v>3186</v>
      </c>
      <c r="S74" s="40"/>
      <c r="Y74" s="40"/>
      <c r="Z74" s="40"/>
    </row>
    <row r="75" spans="1:34" s="400" customFormat="1" ht="13.9" customHeight="1">
      <c r="A75" s="500">
        <v>2</v>
      </c>
      <c r="B75" s="501">
        <v>44134</v>
      </c>
      <c r="C75" s="502"/>
      <c r="D75" s="468" t="s">
        <v>3652</v>
      </c>
      <c r="E75" s="458" t="s">
        <v>600</v>
      </c>
      <c r="F75" s="436">
        <v>436.5</v>
      </c>
      <c r="G75" s="436">
        <v>425</v>
      </c>
      <c r="H75" s="436">
        <v>442.5</v>
      </c>
      <c r="I75" s="434">
        <v>460</v>
      </c>
      <c r="J75" s="434" t="s">
        <v>3671</v>
      </c>
      <c r="K75" s="434">
        <f t="shared" si="68"/>
        <v>6</v>
      </c>
      <c r="L75" s="444">
        <f t="shared" si="69"/>
        <v>185.85000000000002</v>
      </c>
      <c r="M75" s="491">
        <f t="shared" si="70"/>
        <v>7014.15</v>
      </c>
      <c r="N75" s="434">
        <v>1200</v>
      </c>
      <c r="O75" s="438" t="s">
        <v>599</v>
      </c>
      <c r="P75" s="465">
        <v>44138</v>
      </c>
      <c r="Q75" s="387"/>
      <c r="R75" s="343" t="s">
        <v>3186</v>
      </c>
      <c r="S75" s="40"/>
      <c r="Y75" s="40"/>
      <c r="Z75" s="40"/>
    </row>
    <row r="76" spans="1:34" s="400" customFormat="1" ht="13.9" customHeight="1">
      <c r="A76" s="500">
        <v>3</v>
      </c>
      <c r="B76" s="501">
        <v>44134</v>
      </c>
      <c r="C76" s="502"/>
      <c r="D76" s="468" t="s">
        <v>3641</v>
      </c>
      <c r="E76" s="458" t="s">
        <v>600</v>
      </c>
      <c r="F76" s="436">
        <v>2202.5</v>
      </c>
      <c r="G76" s="436">
        <v>2160</v>
      </c>
      <c r="H76" s="436">
        <v>2225</v>
      </c>
      <c r="I76" s="434" t="s">
        <v>3658</v>
      </c>
      <c r="J76" s="434" t="s">
        <v>3638</v>
      </c>
      <c r="K76" s="434">
        <f t="shared" ref="K76" si="71">H76-F76</f>
        <v>22.5</v>
      </c>
      <c r="L76" s="444">
        <f t="shared" ref="L76:L77" si="72">(H76*N76)*0.035%</f>
        <v>233.62500000000003</v>
      </c>
      <c r="M76" s="491">
        <f t="shared" ref="M76:M77" si="73">(K76*N76)-L76</f>
        <v>6516.375</v>
      </c>
      <c r="N76" s="434">
        <v>300</v>
      </c>
      <c r="O76" s="438" t="s">
        <v>599</v>
      </c>
      <c r="P76" s="465">
        <v>44137</v>
      </c>
      <c r="Q76" s="387"/>
      <c r="R76" s="343" t="s">
        <v>3186</v>
      </c>
      <c r="S76" s="40"/>
      <c r="Y76" s="40"/>
      <c r="Z76" s="40"/>
    </row>
    <row r="77" spans="1:34" s="400" customFormat="1" ht="13.9" customHeight="1">
      <c r="A77" s="500">
        <v>4</v>
      </c>
      <c r="B77" s="501">
        <v>44137</v>
      </c>
      <c r="C77" s="502"/>
      <c r="D77" s="468" t="s">
        <v>3665</v>
      </c>
      <c r="E77" s="458" t="s">
        <v>3627</v>
      </c>
      <c r="F77" s="436">
        <v>25080</v>
      </c>
      <c r="G77" s="436">
        <v>25400</v>
      </c>
      <c r="H77" s="436">
        <v>24890</v>
      </c>
      <c r="I77" s="434">
        <v>24500</v>
      </c>
      <c r="J77" s="434" t="s">
        <v>3666</v>
      </c>
      <c r="K77" s="434">
        <f>F77-H77</f>
        <v>190</v>
      </c>
      <c r="L77" s="444">
        <f t="shared" si="72"/>
        <v>217.78750000000002</v>
      </c>
      <c r="M77" s="491">
        <f t="shared" si="73"/>
        <v>4532.2124999999996</v>
      </c>
      <c r="N77" s="434">
        <v>25</v>
      </c>
      <c r="O77" s="438" t="s">
        <v>599</v>
      </c>
      <c r="P77" s="548">
        <v>44137</v>
      </c>
      <c r="Q77" s="387"/>
      <c r="R77" s="343" t="s">
        <v>602</v>
      </c>
      <c r="S77" s="40"/>
      <c r="Y77" s="40"/>
      <c r="Z77" s="40"/>
    </row>
    <row r="78" spans="1:34" s="400" customFormat="1" ht="13.9" customHeight="1">
      <c r="A78" s="500">
        <v>5</v>
      </c>
      <c r="B78" s="501">
        <v>44138</v>
      </c>
      <c r="C78" s="502"/>
      <c r="D78" s="468" t="s">
        <v>3641</v>
      </c>
      <c r="E78" s="458" t="s">
        <v>600</v>
      </c>
      <c r="F78" s="436">
        <v>2190</v>
      </c>
      <c r="G78" s="436">
        <v>2150</v>
      </c>
      <c r="H78" s="436">
        <v>2214</v>
      </c>
      <c r="I78" s="434" t="s">
        <v>3658</v>
      </c>
      <c r="J78" s="434" t="s">
        <v>3680</v>
      </c>
      <c r="K78" s="434">
        <f t="shared" ref="K78" si="74">H78-F78</f>
        <v>24</v>
      </c>
      <c r="L78" s="444">
        <f t="shared" ref="L78" si="75">(H78*N78)*0.035%</f>
        <v>232.47000000000003</v>
      </c>
      <c r="M78" s="491">
        <f t="shared" ref="M78" si="76">(K78*N78)-L78</f>
        <v>6967.53</v>
      </c>
      <c r="N78" s="434">
        <v>300</v>
      </c>
      <c r="O78" s="438" t="s">
        <v>599</v>
      </c>
      <c r="P78" s="465">
        <v>44139</v>
      </c>
      <c r="Q78" s="387"/>
      <c r="R78" s="343" t="s">
        <v>3186</v>
      </c>
      <c r="S78" s="40"/>
      <c r="Y78" s="40"/>
      <c r="Z78" s="40"/>
    </row>
    <row r="79" spans="1:34" s="400" customFormat="1" ht="13.9" customHeight="1">
      <c r="A79" s="500">
        <v>6</v>
      </c>
      <c r="B79" s="501">
        <v>44139</v>
      </c>
      <c r="C79" s="502"/>
      <c r="D79" s="468" t="s">
        <v>3678</v>
      </c>
      <c r="E79" s="458" t="s">
        <v>600</v>
      </c>
      <c r="F79" s="436">
        <v>1303</v>
      </c>
      <c r="G79" s="436">
        <v>1279</v>
      </c>
      <c r="H79" s="436">
        <v>1315.5</v>
      </c>
      <c r="I79" s="434" t="s">
        <v>3679</v>
      </c>
      <c r="J79" s="434" t="s">
        <v>3681</v>
      </c>
      <c r="K79" s="434">
        <f t="shared" ref="K79" si="77">H79-F79</f>
        <v>12.5</v>
      </c>
      <c r="L79" s="444">
        <f t="shared" ref="L79" si="78">(H79*N79)*0.035%</f>
        <v>253.23375000000004</v>
      </c>
      <c r="M79" s="491">
        <f t="shared" ref="M79" si="79">(K79*N79)-L79</f>
        <v>6621.7662499999997</v>
      </c>
      <c r="N79" s="434">
        <v>550</v>
      </c>
      <c r="O79" s="438" t="s">
        <v>599</v>
      </c>
      <c r="P79" s="548">
        <v>44139</v>
      </c>
      <c r="Q79" s="387"/>
      <c r="R79" s="343" t="s">
        <v>602</v>
      </c>
      <c r="S79" s="40"/>
      <c r="Y79" s="40"/>
      <c r="Z79" s="40"/>
    </row>
    <row r="80" spans="1:34" s="400" customFormat="1" ht="13.9" customHeight="1">
      <c r="A80" s="500">
        <v>7</v>
      </c>
      <c r="B80" s="501">
        <v>44139</v>
      </c>
      <c r="C80" s="502"/>
      <c r="D80" s="468" t="s">
        <v>3684</v>
      </c>
      <c r="E80" s="458" t="s">
        <v>600</v>
      </c>
      <c r="F80" s="436">
        <v>468</v>
      </c>
      <c r="G80" s="436">
        <v>459</v>
      </c>
      <c r="H80" s="436">
        <v>473.25</v>
      </c>
      <c r="I80" s="434">
        <v>487</v>
      </c>
      <c r="J80" s="434" t="s">
        <v>3685</v>
      </c>
      <c r="K80" s="434">
        <f t="shared" ref="K80" si="80">H80-F80</f>
        <v>5.25</v>
      </c>
      <c r="L80" s="444">
        <f t="shared" ref="L80:L82" si="81">(H80*N80)*0.035%</f>
        <v>248.45625000000004</v>
      </c>
      <c r="M80" s="491">
        <f t="shared" ref="M80:M82" si="82">(K80*N80)-L80</f>
        <v>7626.5437499999998</v>
      </c>
      <c r="N80" s="434">
        <v>1500</v>
      </c>
      <c r="O80" s="438" t="s">
        <v>599</v>
      </c>
      <c r="P80" s="548">
        <v>44139</v>
      </c>
      <c r="Q80" s="387"/>
      <c r="R80" s="343" t="s">
        <v>3186</v>
      </c>
      <c r="S80" s="40"/>
      <c r="Y80" s="40"/>
      <c r="Z80" s="40"/>
    </row>
    <row r="81" spans="1:26" s="400" customFormat="1" ht="13.9" customHeight="1">
      <c r="A81" s="500">
        <v>8</v>
      </c>
      <c r="B81" s="501">
        <v>44139</v>
      </c>
      <c r="C81" s="502"/>
      <c r="D81" s="468" t="s">
        <v>3686</v>
      </c>
      <c r="E81" s="458" t="s">
        <v>3627</v>
      </c>
      <c r="F81" s="436">
        <v>11910</v>
      </c>
      <c r="G81" s="436">
        <v>12040</v>
      </c>
      <c r="H81" s="436">
        <v>11835</v>
      </c>
      <c r="I81" s="434">
        <v>11700</v>
      </c>
      <c r="J81" s="434" t="s">
        <v>3688</v>
      </c>
      <c r="K81" s="434">
        <f>F81-H81</f>
        <v>75</v>
      </c>
      <c r="L81" s="444">
        <f t="shared" si="81"/>
        <v>310.66875000000005</v>
      </c>
      <c r="M81" s="491">
        <f t="shared" si="82"/>
        <v>5314.3312500000002</v>
      </c>
      <c r="N81" s="434">
        <v>75</v>
      </c>
      <c r="O81" s="438" t="s">
        <v>599</v>
      </c>
      <c r="P81" s="548">
        <v>44139</v>
      </c>
      <c r="Q81" s="387"/>
      <c r="R81" s="343" t="s">
        <v>602</v>
      </c>
      <c r="S81" s="40"/>
      <c r="Y81" s="40"/>
      <c r="Z81" s="40"/>
    </row>
    <row r="82" spans="1:26" s="400" customFormat="1" ht="13.9" customHeight="1">
      <c r="A82" s="500">
        <v>9</v>
      </c>
      <c r="B82" s="501">
        <v>44139</v>
      </c>
      <c r="C82" s="502"/>
      <c r="D82" s="468" t="s">
        <v>3687</v>
      </c>
      <c r="E82" s="458" t="s">
        <v>600</v>
      </c>
      <c r="F82" s="436">
        <v>464.5</v>
      </c>
      <c r="G82" s="436">
        <v>456</v>
      </c>
      <c r="H82" s="436">
        <v>472.5</v>
      </c>
      <c r="I82" s="434">
        <v>480</v>
      </c>
      <c r="J82" s="434" t="s">
        <v>3694</v>
      </c>
      <c r="K82" s="434">
        <f t="shared" ref="K82" si="83">H82-F82</f>
        <v>8</v>
      </c>
      <c r="L82" s="444">
        <f t="shared" si="81"/>
        <v>248.06250000000003</v>
      </c>
      <c r="M82" s="491">
        <f t="shared" si="82"/>
        <v>11751.9375</v>
      </c>
      <c r="N82" s="434">
        <v>1500</v>
      </c>
      <c r="O82" s="438" t="s">
        <v>599</v>
      </c>
      <c r="P82" s="465">
        <v>44140</v>
      </c>
      <c r="Q82" s="387"/>
      <c r="R82" s="343" t="s">
        <v>3186</v>
      </c>
      <c r="S82" s="40"/>
      <c r="Y82" s="40"/>
      <c r="Z82" s="40"/>
    </row>
    <row r="83" spans="1:26" s="400" customFormat="1" ht="13.9" customHeight="1">
      <c r="A83" s="500">
        <v>10</v>
      </c>
      <c r="B83" s="501">
        <v>44139</v>
      </c>
      <c r="C83" s="502"/>
      <c r="D83" s="468" t="s">
        <v>3686</v>
      </c>
      <c r="E83" s="458" t="s">
        <v>3627</v>
      </c>
      <c r="F83" s="436">
        <v>11900</v>
      </c>
      <c r="G83" s="436">
        <v>12030</v>
      </c>
      <c r="H83" s="436">
        <v>11835</v>
      </c>
      <c r="I83" s="434">
        <v>11700</v>
      </c>
      <c r="J83" s="434" t="s">
        <v>3689</v>
      </c>
      <c r="K83" s="434">
        <f>F83-H83</f>
        <v>65</v>
      </c>
      <c r="L83" s="444">
        <f t="shared" ref="L83:L84" si="84">(H83*N83)*0.035%</f>
        <v>310.66875000000005</v>
      </c>
      <c r="M83" s="491">
        <f t="shared" ref="M83:M84" si="85">(K83*N83)-L83</f>
        <v>4564.3312500000002</v>
      </c>
      <c r="N83" s="434">
        <v>75</v>
      </c>
      <c r="O83" s="438" t="s">
        <v>599</v>
      </c>
      <c r="P83" s="548">
        <v>44139</v>
      </c>
      <c r="Q83" s="387"/>
      <c r="R83" s="343" t="s">
        <v>602</v>
      </c>
      <c r="S83" s="40"/>
      <c r="Y83" s="40"/>
      <c r="Z83" s="40"/>
    </row>
    <row r="84" spans="1:26" s="400" customFormat="1" ht="13.9" customHeight="1">
      <c r="A84" s="500">
        <v>11</v>
      </c>
      <c r="B84" s="501">
        <v>44139</v>
      </c>
      <c r="C84" s="502"/>
      <c r="D84" s="468" t="s">
        <v>3641</v>
      </c>
      <c r="E84" s="458" t="s">
        <v>600</v>
      </c>
      <c r="F84" s="436">
        <v>2172</v>
      </c>
      <c r="G84" s="436">
        <v>2210</v>
      </c>
      <c r="H84" s="436">
        <v>2196.5</v>
      </c>
      <c r="I84" s="434" t="s">
        <v>3658</v>
      </c>
      <c r="J84" s="434" t="s">
        <v>3693</v>
      </c>
      <c r="K84" s="434">
        <f t="shared" ref="K84" si="86">H84-F84</f>
        <v>24.5</v>
      </c>
      <c r="L84" s="444">
        <f t="shared" si="84"/>
        <v>230.63250000000002</v>
      </c>
      <c r="M84" s="491">
        <f t="shared" si="85"/>
        <v>7119.3675000000003</v>
      </c>
      <c r="N84" s="434">
        <v>300</v>
      </c>
      <c r="O84" s="438" t="s">
        <v>599</v>
      </c>
      <c r="P84" s="465">
        <v>44140</v>
      </c>
      <c r="Q84" s="387"/>
      <c r="R84" s="343" t="s">
        <v>3186</v>
      </c>
      <c r="S84" s="40"/>
      <c r="Y84" s="40"/>
      <c r="Z84" s="40"/>
    </row>
    <row r="85" spans="1:26" s="400" customFormat="1" ht="13.9" customHeight="1">
      <c r="A85" s="500">
        <v>12</v>
      </c>
      <c r="B85" s="501">
        <v>44139</v>
      </c>
      <c r="C85" s="502"/>
      <c r="D85" s="468" t="s">
        <v>3690</v>
      </c>
      <c r="E85" s="458" t="s">
        <v>600</v>
      </c>
      <c r="F85" s="436">
        <v>2064</v>
      </c>
      <c r="G85" s="436">
        <v>2024</v>
      </c>
      <c r="H85" s="436">
        <v>2090</v>
      </c>
      <c r="I85" s="434">
        <v>2140</v>
      </c>
      <c r="J85" s="434" t="s">
        <v>3692</v>
      </c>
      <c r="K85" s="434">
        <f t="shared" ref="K85" si="87">H85-F85</f>
        <v>26</v>
      </c>
      <c r="L85" s="444">
        <f t="shared" ref="L85:L86" si="88">(H85*N85)*0.035%</f>
        <v>219.45000000000005</v>
      </c>
      <c r="M85" s="491">
        <f t="shared" ref="M85:M86" si="89">(K85*N85)-L85</f>
        <v>7580.55</v>
      </c>
      <c r="N85" s="434">
        <v>300</v>
      </c>
      <c r="O85" s="438" t="s">
        <v>599</v>
      </c>
      <c r="P85" s="465">
        <v>44140</v>
      </c>
      <c r="Q85" s="387"/>
      <c r="R85" s="343" t="s">
        <v>602</v>
      </c>
      <c r="S85" s="40"/>
      <c r="Y85" s="40"/>
      <c r="Z85" s="40"/>
    </row>
    <row r="86" spans="1:26" s="400" customFormat="1" ht="13.9" customHeight="1">
      <c r="A86" s="495">
        <v>13</v>
      </c>
      <c r="B86" s="496">
        <v>44140</v>
      </c>
      <c r="C86" s="497"/>
      <c r="D86" s="498" t="s">
        <v>3686</v>
      </c>
      <c r="E86" s="490" t="s">
        <v>3627</v>
      </c>
      <c r="F86" s="467">
        <v>12070</v>
      </c>
      <c r="G86" s="467">
        <v>12200</v>
      </c>
      <c r="H86" s="467">
        <v>12200</v>
      </c>
      <c r="I86" s="546">
        <v>11800</v>
      </c>
      <c r="J86" s="462" t="s">
        <v>3709</v>
      </c>
      <c r="K86" s="462">
        <f t="shared" ref="K86:K92" si="90">F86-H86</f>
        <v>-130</v>
      </c>
      <c r="L86" s="446">
        <f t="shared" si="88"/>
        <v>320.25000000000006</v>
      </c>
      <c r="M86" s="499">
        <f t="shared" si="89"/>
        <v>-10070.25</v>
      </c>
      <c r="N86" s="462">
        <v>75</v>
      </c>
      <c r="O86" s="432" t="s">
        <v>663</v>
      </c>
      <c r="P86" s="420">
        <v>44141</v>
      </c>
      <c r="Q86" s="387"/>
      <c r="R86" s="343" t="s">
        <v>602</v>
      </c>
      <c r="S86" s="40"/>
      <c r="Y86" s="40"/>
      <c r="Z86" s="40"/>
    </row>
    <row r="87" spans="1:26" s="400" customFormat="1" ht="13.9" customHeight="1">
      <c r="A87" s="495">
        <v>14</v>
      </c>
      <c r="B87" s="496">
        <v>44141</v>
      </c>
      <c r="C87" s="497"/>
      <c r="D87" s="498" t="s">
        <v>3710</v>
      </c>
      <c r="E87" s="490" t="s">
        <v>3627</v>
      </c>
      <c r="F87" s="467">
        <v>2003.5</v>
      </c>
      <c r="G87" s="467">
        <v>2024</v>
      </c>
      <c r="H87" s="467">
        <v>2020</v>
      </c>
      <c r="I87" s="546">
        <v>1960</v>
      </c>
      <c r="J87" s="462" t="s">
        <v>3711</v>
      </c>
      <c r="K87" s="462">
        <f t="shared" si="90"/>
        <v>-16.5</v>
      </c>
      <c r="L87" s="446">
        <f t="shared" ref="L87:L88" si="91">(H87*N87)*0.035%</f>
        <v>357.03500000000003</v>
      </c>
      <c r="M87" s="499">
        <f t="shared" ref="M87:M88" si="92">(K87*N87)-L87</f>
        <v>-8689.5349999999999</v>
      </c>
      <c r="N87" s="462">
        <v>505</v>
      </c>
      <c r="O87" s="432" t="s">
        <v>663</v>
      </c>
      <c r="P87" s="420">
        <v>44141</v>
      </c>
      <c r="Q87" s="387"/>
      <c r="R87" s="343" t="s">
        <v>602</v>
      </c>
      <c r="S87" s="40"/>
      <c r="Y87" s="40"/>
      <c r="Z87" s="40"/>
    </row>
    <row r="88" spans="1:26" s="400" customFormat="1" ht="13.9" customHeight="1">
      <c r="A88" s="495">
        <v>15</v>
      </c>
      <c r="B88" s="496">
        <v>44144</v>
      </c>
      <c r="C88" s="497"/>
      <c r="D88" s="498" t="s">
        <v>3686</v>
      </c>
      <c r="E88" s="490" t="s">
        <v>3627</v>
      </c>
      <c r="F88" s="467">
        <v>12440</v>
      </c>
      <c r="G88" s="467">
        <v>12550</v>
      </c>
      <c r="H88" s="467">
        <v>12610</v>
      </c>
      <c r="I88" s="546">
        <v>12200</v>
      </c>
      <c r="J88" s="462" t="s">
        <v>3736</v>
      </c>
      <c r="K88" s="462">
        <f t="shared" si="90"/>
        <v>-170</v>
      </c>
      <c r="L88" s="446">
        <f t="shared" si="91"/>
        <v>331.01250000000005</v>
      </c>
      <c r="M88" s="499">
        <f t="shared" si="92"/>
        <v>-13081.012500000001</v>
      </c>
      <c r="N88" s="462">
        <v>75</v>
      </c>
      <c r="O88" s="432" t="s">
        <v>663</v>
      </c>
      <c r="P88" s="420">
        <v>44145</v>
      </c>
      <c r="Q88" s="387"/>
      <c r="R88" s="343" t="s">
        <v>602</v>
      </c>
      <c r="S88" s="40"/>
      <c r="Y88" s="40"/>
      <c r="Z88" s="40"/>
    </row>
    <row r="89" spans="1:26" s="400" customFormat="1" ht="13.9" customHeight="1">
      <c r="A89" s="495">
        <v>16</v>
      </c>
      <c r="B89" s="496">
        <v>44144</v>
      </c>
      <c r="C89" s="497"/>
      <c r="D89" s="498" t="s">
        <v>3728</v>
      </c>
      <c r="E89" s="490" t="s">
        <v>3627</v>
      </c>
      <c r="F89" s="467">
        <v>220.5</v>
      </c>
      <c r="G89" s="467">
        <v>224.5</v>
      </c>
      <c r="H89" s="467">
        <v>224.25</v>
      </c>
      <c r="I89" s="546">
        <v>210</v>
      </c>
      <c r="J89" s="462" t="s">
        <v>3740</v>
      </c>
      <c r="K89" s="462">
        <f t="shared" si="90"/>
        <v>-3.75</v>
      </c>
      <c r="L89" s="446">
        <f t="shared" ref="L89:L91" si="93">(H89*N89)*0.035%</f>
        <v>235.46250000000003</v>
      </c>
      <c r="M89" s="499">
        <f t="shared" ref="M89:M90" si="94">(K89*N89)-L89</f>
        <v>-11485.4625</v>
      </c>
      <c r="N89" s="462">
        <v>3000</v>
      </c>
      <c r="O89" s="432" t="s">
        <v>663</v>
      </c>
      <c r="P89" s="420">
        <v>44145</v>
      </c>
      <c r="Q89" s="387"/>
      <c r="R89" s="343" t="s">
        <v>602</v>
      </c>
      <c r="S89" s="40"/>
      <c r="Y89" s="40"/>
      <c r="Z89" s="40"/>
    </row>
    <row r="90" spans="1:26" s="400" customFormat="1" ht="13.9" customHeight="1">
      <c r="A90" s="500">
        <v>17</v>
      </c>
      <c r="B90" s="501">
        <v>44146</v>
      </c>
      <c r="C90" s="502"/>
      <c r="D90" s="468" t="s">
        <v>3686</v>
      </c>
      <c r="E90" s="458" t="s">
        <v>3627</v>
      </c>
      <c r="F90" s="436">
        <v>11755</v>
      </c>
      <c r="G90" s="436">
        <v>11860</v>
      </c>
      <c r="H90" s="436">
        <v>11695</v>
      </c>
      <c r="I90" s="434">
        <v>11500</v>
      </c>
      <c r="J90" s="434" t="s">
        <v>3147</v>
      </c>
      <c r="K90" s="434">
        <f t="shared" si="90"/>
        <v>60</v>
      </c>
      <c r="L90" s="444">
        <f t="shared" si="93"/>
        <v>306.99375000000003</v>
      </c>
      <c r="M90" s="491">
        <f t="shared" si="94"/>
        <v>4193.0062500000004</v>
      </c>
      <c r="N90" s="434">
        <v>75</v>
      </c>
      <c r="O90" s="438" t="s">
        <v>599</v>
      </c>
      <c r="P90" s="548">
        <v>44146</v>
      </c>
      <c r="Q90" s="387"/>
      <c r="R90" s="343" t="s">
        <v>602</v>
      </c>
      <c r="S90" s="40"/>
      <c r="Y90" s="40"/>
      <c r="Z90" s="40"/>
    </row>
    <row r="91" spans="1:26" s="400" customFormat="1" ht="13.9" customHeight="1">
      <c r="A91" s="591">
        <v>18</v>
      </c>
      <c r="B91" s="589">
        <v>44146</v>
      </c>
      <c r="C91" s="502"/>
      <c r="D91" s="468" t="s">
        <v>3750</v>
      </c>
      <c r="E91" s="458" t="s">
        <v>3627</v>
      </c>
      <c r="F91" s="436">
        <v>1376</v>
      </c>
      <c r="G91" s="436">
        <v>1410</v>
      </c>
      <c r="H91" s="436">
        <v>1352</v>
      </c>
      <c r="I91" s="524">
        <v>1330</v>
      </c>
      <c r="J91" s="588" t="s">
        <v>3755</v>
      </c>
      <c r="K91" s="524">
        <f t="shared" si="90"/>
        <v>24</v>
      </c>
      <c r="L91" s="444">
        <f t="shared" si="93"/>
        <v>260.26000000000005</v>
      </c>
      <c r="M91" s="588">
        <v>12290</v>
      </c>
      <c r="N91" s="588">
        <v>550</v>
      </c>
      <c r="O91" s="588" t="s">
        <v>599</v>
      </c>
      <c r="P91" s="586">
        <v>44148</v>
      </c>
      <c r="Q91" s="387"/>
      <c r="R91" s="343" t="s">
        <v>602</v>
      </c>
      <c r="S91" s="40"/>
      <c r="Y91" s="40"/>
      <c r="Z91" s="40"/>
    </row>
    <row r="92" spans="1:26" s="400" customFormat="1" ht="13.9" customHeight="1">
      <c r="A92" s="592"/>
      <c r="B92" s="590"/>
      <c r="C92" s="502"/>
      <c r="D92" s="468" t="s">
        <v>3751</v>
      </c>
      <c r="E92" s="458" t="s">
        <v>3627</v>
      </c>
      <c r="F92" s="436">
        <v>22.5</v>
      </c>
      <c r="G92" s="436"/>
      <c r="H92" s="436">
        <v>23.5</v>
      </c>
      <c r="I92" s="524"/>
      <c r="J92" s="587"/>
      <c r="K92" s="524">
        <f t="shared" si="90"/>
        <v>-1</v>
      </c>
      <c r="L92" s="524">
        <v>100</v>
      </c>
      <c r="M92" s="587"/>
      <c r="N92" s="587"/>
      <c r="O92" s="587"/>
      <c r="P92" s="587"/>
      <c r="Q92" s="387"/>
      <c r="R92" s="343" t="s">
        <v>602</v>
      </c>
      <c r="S92" s="40"/>
      <c r="Y92" s="40"/>
      <c r="Z92" s="40"/>
    </row>
    <row r="93" spans="1:26" s="400" customFormat="1" ht="13.9" customHeight="1">
      <c r="A93" s="500">
        <v>19</v>
      </c>
      <c r="B93" s="558">
        <v>44146</v>
      </c>
      <c r="C93" s="559"/>
      <c r="D93" s="560" t="s">
        <v>3641</v>
      </c>
      <c r="E93" s="561" t="s">
        <v>600</v>
      </c>
      <c r="F93" s="562">
        <v>2171</v>
      </c>
      <c r="G93" s="562">
        <v>2130</v>
      </c>
      <c r="H93" s="562">
        <v>2194</v>
      </c>
      <c r="I93" s="563">
        <v>2250</v>
      </c>
      <c r="J93" s="563" t="s">
        <v>3755</v>
      </c>
      <c r="K93" s="563">
        <f t="shared" ref="K93:K94" si="95">H93-F93</f>
        <v>23</v>
      </c>
      <c r="L93" s="564">
        <f t="shared" ref="L93:L94" si="96">(H93*N93)*0.035%</f>
        <v>230.37000000000003</v>
      </c>
      <c r="M93" s="491">
        <f t="shared" ref="M93:M94" si="97">(K93*N93)-L93</f>
        <v>6669.63</v>
      </c>
      <c r="N93" s="434">
        <v>300</v>
      </c>
      <c r="O93" s="438" t="s">
        <v>599</v>
      </c>
      <c r="P93" s="548">
        <v>44146</v>
      </c>
      <c r="Q93" s="387"/>
      <c r="R93" s="343" t="s">
        <v>3186</v>
      </c>
      <c r="S93" s="40"/>
      <c r="Y93" s="40"/>
      <c r="Z93" s="40"/>
    </row>
    <row r="94" spans="1:26" s="400" customFormat="1" ht="13.9" customHeight="1">
      <c r="A94" s="500">
        <v>20</v>
      </c>
      <c r="B94" s="567">
        <v>44148</v>
      </c>
      <c r="C94" s="559"/>
      <c r="D94" s="560" t="s">
        <v>3768</v>
      </c>
      <c r="E94" s="561" t="s">
        <v>600</v>
      </c>
      <c r="F94" s="562">
        <v>474.5</v>
      </c>
      <c r="G94" s="562">
        <v>468</v>
      </c>
      <c r="H94" s="562">
        <v>484</v>
      </c>
      <c r="I94" s="566">
        <v>486</v>
      </c>
      <c r="J94" s="566" t="s">
        <v>3775</v>
      </c>
      <c r="K94" s="566">
        <f t="shared" si="95"/>
        <v>9.5</v>
      </c>
      <c r="L94" s="564">
        <f t="shared" si="96"/>
        <v>313.39000000000004</v>
      </c>
      <c r="M94" s="491">
        <f t="shared" si="97"/>
        <v>17261.61</v>
      </c>
      <c r="N94" s="434">
        <v>1850</v>
      </c>
      <c r="O94" s="438" t="s">
        <v>599</v>
      </c>
      <c r="P94" s="465">
        <v>44149</v>
      </c>
      <c r="Q94" s="387"/>
      <c r="R94" s="343" t="s">
        <v>602</v>
      </c>
      <c r="S94" s="40"/>
      <c r="Y94" s="40"/>
      <c r="Z94" s="40"/>
    </row>
    <row r="95" spans="1:26" s="400" customFormat="1" ht="13.9" customHeight="1">
      <c r="A95" s="500">
        <v>21</v>
      </c>
      <c r="B95" s="501">
        <v>44148</v>
      </c>
      <c r="C95" s="502"/>
      <c r="D95" s="468" t="s">
        <v>3769</v>
      </c>
      <c r="E95" s="458" t="s">
        <v>600</v>
      </c>
      <c r="F95" s="436">
        <v>168.75</v>
      </c>
      <c r="G95" s="436">
        <v>165.5</v>
      </c>
      <c r="H95" s="436">
        <v>171.25</v>
      </c>
      <c r="I95" s="434">
        <v>175</v>
      </c>
      <c r="J95" s="563" t="s">
        <v>3767</v>
      </c>
      <c r="K95" s="563">
        <f t="shared" ref="K95" si="98">H95-F95</f>
        <v>2.5</v>
      </c>
      <c r="L95" s="564">
        <f t="shared" ref="L95" si="99">(H95*N95)*0.035%</f>
        <v>215.77500000000003</v>
      </c>
      <c r="M95" s="491">
        <f t="shared" ref="M95" si="100">(K95*N95)-L95</f>
        <v>8784.2250000000004</v>
      </c>
      <c r="N95" s="434">
        <v>3600</v>
      </c>
      <c r="O95" s="438" t="s">
        <v>599</v>
      </c>
      <c r="P95" s="548">
        <v>44148</v>
      </c>
      <c r="Q95" s="387"/>
      <c r="R95" s="343" t="s">
        <v>602</v>
      </c>
      <c r="S95" s="40"/>
      <c r="Y95" s="40"/>
      <c r="Z95" s="40"/>
    </row>
    <row r="96" spans="1:26" s="400" customFormat="1" ht="13.9" customHeight="1">
      <c r="A96" s="500">
        <v>22</v>
      </c>
      <c r="B96" s="501">
        <v>44148</v>
      </c>
      <c r="C96" s="502"/>
      <c r="D96" s="468" t="s">
        <v>3652</v>
      </c>
      <c r="E96" s="458" t="s">
        <v>600</v>
      </c>
      <c r="F96" s="436">
        <v>473</v>
      </c>
      <c r="G96" s="436">
        <v>463</v>
      </c>
      <c r="H96" s="436">
        <v>482.5</v>
      </c>
      <c r="I96" s="434">
        <v>493</v>
      </c>
      <c r="J96" s="563" t="s">
        <v>3775</v>
      </c>
      <c r="K96" s="563">
        <f t="shared" ref="K96" si="101">H96-F96</f>
        <v>9.5</v>
      </c>
      <c r="L96" s="564">
        <f t="shared" ref="L96" si="102">(H96*N96)*0.035%</f>
        <v>202.65000000000003</v>
      </c>
      <c r="M96" s="491">
        <f t="shared" ref="M96" si="103">(K96*N96)-L96</f>
        <v>11197.35</v>
      </c>
      <c r="N96" s="434">
        <v>1200</v>
      </c>
      <c r="O96" s="438" t="s">
        <v>599</v>
      </c>
      <c r="P96" s="548">
        <v>44148</v>
      </c>
      <c r="Q96" s="387"/>
      <c r="R96" s="343" t="s">
        <v>3186</v>
      </c>
      <c r="S96" s="40"/>
      <c r="Y96" s="40"/>
      <c r="Z96" s="40"/>
    </row>
    <row r="97" spans="1:34" s="400" customFormat="1" ht="13.9" customHeight="1">
      <c r="A97" s="500">
        <v>23</v>
      </c>
      <c r="B97" s="501">
        <v>44148</v>
      </c>
      <c r="C97" s="502"/>
      <c r="D97" s="468" t="s">
        <v>3769</v>
      </c>
      <c r="E97" s="458" t="s">
        <v>600</v>
      </c>
      <c r="F97" s="436">
        <v>167.75</v>
      </c>
      <c r="G97" s="436">
        <v>165</v>
      </c>
      <c r="H97" s="436">
        <v>169.75</v>
      </c>
      <c r="I97" s="434">
        <v>175</v>
      </c>
      <c r="J97" s="563" t="s">
        <v>3774</v>
      </c>
      <c r="K97" s="563">
        <f t="shared" ref="K97" si="104">H97-F97</f>
        <v>2</v>
      </c>
      <c r="L97" s="564">
        <f t="shared" ref="L97:L98" si="105">(H97*N97)*0.035%</f>
        <v>213.88500000000002</v>
      </c>
      <c r="M97" s="491">
        <f t="shared" ref="M97:M98" si="106">(K97*N97)-L97</f>
        <v>6986.1149999999998</v>
      </c>
      <c r="N97" s="434">
        <v>3600</v>
      </c>
      <c r="O97" s="438" t="s">
        <v>599</v>
      </c>
      <c r="P97" s="548">
        <v>44148</v>
      </c>
      <c r="Q97" s="387"/>
      <c r="R97" s="343" t="s">
        <v>602</v>
      </c>
      <c r="S97" s="40"/>
      <c r="Y97" s="40"/>
      <c r="Z97" s="40"/>
    </row>
    <row r="98" spans="1:34" s="400" customFormat="1" ht="13.9" customHeight="1">
      <c r="A98" s="495">
        <v>24</v>
      </c>
      <c r="B98" s="496">
        <v>44152</v>
      </c>
      <c r="C98" s="497"/>
      <c r="D98" s="498" t="s">
        <v>3728</v>
      </c>
      <c r="E98" s="490" t="s">
        <v>3627</v>
      </c>
      <c r="F98" s="467">
        <v>237</v>
      </c>
      <c r="G98" s="467">
        <v>241</v>
      </c>
      <c r="H98" s="467">
        <v>240.5</v>
      </c>
      <c r="I98" s="546" t="s">
        <v>3781</v>
      </c>
      <c r="J98" s="462" t="s">
        <v>3782</v>
      </c>
      <c r="K98" s="462">
        <f t="shared" ref="K98" si="107">F98-H98</f>
        <v>-3.5</v>
      </c>
      <c r="L98" s="446">
        <f t="shared" si="105"/>
        <v>252.52500000000003</v>
      </c>
      <c r="M98" s="499">
        <f t="shared" si="106"/>
        <v>-10752.525</v>
      </c>
      <c r="N98" s="462">
        <v>3000</v>
      </c>
      <c r="O98" s="432" t="s">
        <v>663</v>
      </c>
      <c r="P98" s="543">
        <v>44152</v>
      </c>
      <c r="Q98" s="387"/>
      <c r="R98" s="343" t="s">
        <v>602</v>
      </c>
      <c r="S98" s="40"/>
      <c r="Y98" s="40"/>
      <c r="Z98" s="40"/>
    </row>
    <row r="99" spans="1:34" s="400" customFormat="1" ht="13.9" customHeight="1">
      <c r="A99" s="500">
        <v>25</v>
      </c>
      <c r="B99" s="569">
        <v>44152</v>
      </c>
      <c r="C99" s="559"/>
      <c r="D99" s="560" t="s">
        <v>3783</v>
      </c>
      <c r="E99" s="561" t="s">
        <v>600</v>
      </c>
      <c r="F99" s="562">
        <v>764</v>
      </c>
      <c r="G99" s="562">
        <v>752</v>
      </c>
      <c r="H99" s="562">
        <v>771.5</v>
      </c>
      <c r="I99" s="568">
        <v>790</v>
      </c>
      <c r="J99" s="568" t="s">
        <v>3719</v>
      </c>
      <c r="K99" s="568">
        <f t="shared" ref="K99" si="108">H99-F99</f>
        <v>7.5</v>
      </c>
      <c r="L99" s="564">
        <f t="shared" ref="L99:L100" si="109">(H99*N99)*0.035%</f>
        <v>270.02500000000003</v>
      </c>
      <c r="M99" s="491">
        <f t="shared" ref="M99:M100" si="110">(K99*N99)-L99</f>
        <v>7229.9750000000004</v>
      </c>
      <c r="N99" s="434">
        <v>1000</v>
      </c>
      <c r="O99" s="438" t="s">
        <v>599</v>
      </c>
      <c r="P99" s="548">
        <v>44152</v>
      </c>
      <c r="Q99" s="387"/>
      <c r="R99" s="343" t="s">
        <v>602</v>
      </c>
      <c r="S99" s="40"/>
      <c r="Y99" s="40"/>
      <c r="Z99" s="40"/>
    </row>
    <row r="100" spans="1:34" s="400" customFormat="1" ht="13.9" customHeight="1">
      <c r="A100" s="500">
        <v>26</v>
      </c>
      <c r="B100" s="571">
        <v>44153</v>
      </c>
      <c r="C100" s="559"/>
      <c r="D100" s="560" t="s">
        <v>3686</v>
      </c>
      <c r="E100" s="561" t="s">
        <v>3627</v>
      </c>
      <c r="F100" s="562">
        <v>12900</v>
      </c>
      <c r="G100" s="562">
        <v>13020</v>
      </c>
      <c r="H100" s="562">
        <v>12850</v>
      </c>
      <c r="I100" s="570">
        <v>12700</v>
      </c>
      <c r="J100" s="434" t="s">
        <v>3878</v>
      </c>
      <c r="K100" s="434">
        <f t="shared" ref="K100" si="111">F100-H100</f>
        <v>50</v>
      </c>
      <c r="L100" s="444">
        <f t="shared" si="109"/>
        <v>337.31250000000006</v>
      </c>
      <c r="M100" s="491">
        <f t="shared" si="110"/>
        <v>3412.6875</v>
      </c>
      <c r="N100" s="434">
        <v>75</v>
      </c>
      <c r="O100" s="438" t="s">
        <v>599</v>
      </c>
      <c r="P100" s="548">
        <v>44153</v>
      </c>
      <c r="Q100" s="387"/>
      <c r="R100" s="343" t="s">
        <v>602</v>
      </c>
      <c r="S100" s="40"/>
      <c r="Y100" s="40"/>
      <c r="Z100" s="40"/>
    </row>
    <row r="101" spans="1:34" s="400" customFormat="1" ht="13.9" customHeight="1">
      <c r="A101" s="494"/>
      <c r="B101" s="565"/>
      <c r="C101" s="565"/>
      <c r="D101" s="565"/>
      <c r="E101" s="565"/>
      <c r="F101" s="565"/>
      <c r="G101" s="565"/>
      <c r="H101" s="565"/>
      <c r="I101" s="565"/>
      <c r="J101" s="565"/>
      <c r="K101" s="376"/>
      <c r="L101" s="376"/>
      <c r="M101" s="376"/>
      <c r="N101" s="376"/>
      <c r="O101" s="376"/>
      <c r="P101" s="376"/>
      <c r="Q101" s="387"/>
      <c r="R101" s="343"/>
      <c r="S101" s="40"/>
      <c r="Y101" s="40"/>
      <c r="Z101" s="40"/>
    </row>
    <row r="102" spans="1:34" s="400" customFormat="1" ht="13.9" customHeight="1">
      <c r="A102" s="494"/>
      <c r="B102" s="492"/>
      <c r="C102" s="493"/>
      <c r="D102" s="484"/>
      <c r="E102" s="485"/>
      <c r="F102" s="443"/>
      <c r="G102" s="443"/>
      <c r="H102" s="443"/>
      <c r="I102" s="376"/>
      <c r="J102" s="376"/>
      <c r="K102" s="376"/>
      <c r="L102" s="376"/>
      <c r="M102" s="376"/>
      <c r="N102" s="376"/>
      <c r="O102" s="376"/>
      <c r="P102" s="376"/>
      <c r="Q102" s="387"/>
      <c r="R102" s="343"/>
      <c r="S102" s="40"/>
      <c r="Y102" s="40"/>
      <c r="Z102" s="40"/>
    </row>
    <row r="103" spans="1:34" s="400" customFormat="1" ht="13.9" customHeight="1">
      <c r="A103" s="516"/>
      <c r="B103" s="510"/>
      <c r="C103" s="517"/>
      <c r="D103" s="518"/>
      <c r="E103" s="377"/>
      <c r="F103" s="471"/>
      <c r="G103" s="471"/>
      <c r="H103" s="471"/>
      <c r="I103" s="461"/>
      <c r="J103" s="461"/>
      <c r="K103" s="461"/>
      <c r="L103" s="461"/>
      <c r="M103" s="461"/>
      <c r="N103" s="461"/>
      <c r="O103" s="461"/>
      <c r="P103" s="461"/>
      <c r="Q103" s="387"/>
      <c r="R103" s="343"/>
      <c r="S103" s="40"/>
      <c r="Y103" s="40"/>
      <c r="Z103" s="40"/>
    </row>
    <row r="104" spans="1:34" s="6" customFormat="1">
      <c r="A104" s="44"/>
      <c r="B104" s="45"/>
      <c r="C104" s="46"/>
      <c r="D104" s="47"/>
      <c r="E104" s="48"/>
      <c r="F104" s="49"/>
      <c r="G104" s="49"/>
      <c r="H104" s="49"/>
      <c r="I104" s="49"/>
      <c r="J104" s="17"/>
      <c r="K104" s="91"/>
      <c r="L104" s="91"/>
      <c r="M104" s="17"/>
      <c r="N104" s="16"/>
      <c r="O104" s="92"/>
      <c r="P104" s="5"/>
      <c r="Q104" s="4"/>
      <c r="R104" s="17"/>
      <c r="Z104" s="9"/>
      <c r="AA104" s="9"/>
      <c r="AB104" s="9"/>
      <c r="AC104" s="9"/>
      <c r="AD104" s="9"/>
      <c r="AE104" s="9"/>
      <c r="AF104" s="9"/>
      <c r="AG104" s="9"/>
      <c r="AH104" s="9"/>
    </row>
    <row r="105" spans="1:34" s="6" customFormat="1" ht="15">
      <c r="A105" s="50" t="s">
        <v>616</v>
      </c>
      <c r="B105" s="50"/>
      <c r="C105" s="50"/>
      <c r="D105" s="50"/>
      <c r="E105" s="51"/>
      <c r="F105" s="49"/>
      <c r="G105" s="49"/>
      <c r="H105" s="49"/>
      <c r="I105" s="49"/>
      <c r="J105" s="53"/>
      <c r="K105" s="12"/>
      <c r="L105" s="12"/>
      <c r="M105" s="12"/>
      <c r="N105" s="11"/>
      <c r="O105" s="53"/>
      <c r="P105" s="5"/>
      <c r="Q105" s="4"/>
      <c r="R105" s="17"/>
      <c r="Z105" s="9"/>
      <c r="AA105" s="9"/>
      <c r="AB105" s="9"/>
      <c r="AC105" s="9"/>
      <c r="AD105" s="9"/>
      <c r="AE105" s="9"/>
      <c r="AF105" s="9"/>
      <c r="AG105" s="9"/>
      <c r="AH105" s="9"/>
    </row>
    <row r="106" spans="1:34" s="6" customFormat="1" ht="38.25">
      <c r="A106" s="21" t="s">
        <v>16</v>
      </c>
      <c r="B106" s="21" t="s">
        <v>575</v>
      </c>
      <c r="C106" s="21"/>
      <c r="D106" s="22" t="s">
        <v>588</v>
      </c>
      <c r="E106" s="21" t="s">
        <v>589</v>
      </c>
      <c r="F106" s="21" t="s">
        <v>590</v>
      </c>
      <c r="G106" s="52" t="s">
        <v>609</v>
      </c>
      <c r="H106" s="21" t="s">
        <v>592</v>
      </c>
      <c r="I106" s="21" t="s">
        <v>593</v>
      </c>
      <c r="J106" s="20" t="s">
        <v>594</v>
      </c>
      <c r="K106" s="20" t="s">
        <v>617</v>
      </c>
      <c r="L106" s="63" t="s">
        <v>3630</v>
      </c>
      <c r="M106" s="77" t="s">
        <v>611</v>
      </c>
      <c r="N106" s="21" t="s">
        <v>612</v>
      </c>
      <c r="O106" s="21" t="s">
        <v>597</v>
      </c>
      <c r="P106" s="22" t="s">
        <v>598</v>
      </c>
      <c r="Q106" s="4"/>
      <c r="R106" s="17"/>
      <c r="Z106" s="9"/>
      <c r="AA106" s="9"/>
      <c r="AB106" s="9"/>
      <c r="AC106" s="9"/>
      <c r="AD106" s="9"/>
      <c r="AE106" s="9"/>
      <c r="AF106" s="9"/>
      <c r="AG106" s="9"/>
      <c r="AH106" s="9"/>
    </row>
    <row r="107" spans="1:34" s="40" customFormat="1" ht="14.25">
      <c r="A107" s="522">
        <v>1</v>
      </c>
      <c r="B107" s="523">
        <v>44134</v>
      </c>
      <c r="C107" s="523"/>
      <c r="D107" s="505" t="s">
        <v>3649</v>
      </c>
      <c r="E107" s="436" t="s">
        <v>600</v>
      </c>
      <c r="F107" s="436">
        <v>13.2</v>
      </c>
      <c r="G107" s="457">
        <v>8</v>
      </c>
      <c r="H107" s="457">
        <v>17</v>
      </c>
      <c r="I107" s="457">
        <v>22</v>
      </c>
      <c r="J107" s="524" t="s">
        <v>3659</v>
      </c>
      <c r="K107" s="524">
        <f t="shared" ref="K107" si="112">H107-F107</f>
        <v>3.8000000000000007</v>
      </c>
      <c r="L107" s="525">
        <v>100</v>
      </c>
      <c r="M107" s="524">
        <f t="shared" ref="M107" si="113">(K107*N107)-100</f>
        <v>5125.0000000000009</v>
      </c>
      <c r="N107" s="524">
        <v>1375</v>
      </c>
      <c r="O107" s="526" t="s">
        <v>599</v>
      </c>
      <c r="P107" s="465">
        <v>44137</v>
      </c>
      <c r="Q107" s="387"/>
      <c r="R107" s="343" t="s">
        <v>602</v>
      </c>
      <c r="Z107" s="400"/>
      <c r="AA107" s="400"/>
      <c r="AB107" s="400"/>
      <c r="AC107" s="400"/>
      <c r="AD107" s="400"/>
      <c r="AE107" s="400"/>
      <c r="AF107" s="400"/>
      <c r="AG107" s="400"/>
      <c r="AH107" s="400"/>
    </row>
    <row r="108" spans="1:34" s="40" customFormat="1" ht="14.25">
      <c r="A108" s="522">
        <v>2</v>
      </c>
      <c r="B108" s="523">
        <v>44137</v>
      </c>
      <c r="C108" s="523"/>
      <c r="D108" s="505" t="s">
        <v>3660</v>
      </c>
      <c r="E108" s="436" t="s">
        <v>600</v>
      </c>
      <c r="F108" s="436">
        <v>12.5</v>
      </c>
      <c r="G108" s="457">
        <v>8</v>
      </c>
      <c r="H108" s="457">
        <v>15.25</v>
      </c>
      <c r="I108" s="457">
        <v>20</v>
      </c>
      <c r="J108" s="524" t="s">
        <v>3676</v>
      </c>
      <c r="K108" s="524">
        <f t="shared" ref="K108" si="114">H108-F108</f>
        <v>2.75</v>
      </c>
      <c r="L108" s="525">
        <v>100</v>
      </c>
      <c r="M108" s="524">
        <f t="shared" ref="M108" si="115">(K108*N108)-100</f>
        <v>3612.5</v>
      </c>
      <c r="N108" s="524">
        <v>1350</v>
      </c>
      <c r="O108" s="526" t="s">
        <v>599</v>
      </c>
      <c r="P108" s="465">
        <v>44138</v>
      </c>
      <c r="Q108" s="387"/>
      <c r="R108" s="343" t="s">
        <v>602</v>
      </c>
      <c r="Z108" s="400"/>
      <c r="AA108" s="400"/>
      <c r="AB108" s="400"/>
      <c r="AC108" s="400"/>
      <c r="AD108" s="400"/>
      <c r="AE108" s="400"/>
      <c r="AF108" s="400"/>
      <c r="AG108" s="400"/>
      <c r="AH108" s="400"/>
    </row>
    <row r="109" spans="1:34" s="40" customFormat="1" ht="14.25">
      <c r="A109" s="522">
        <v>3</v>
      </c>
      <c r="B109" s="523">
        <v>44137</v>
      </c>
      <c r="C109" s="523"/>
      <c r="D109" s="505" t="s">
        <v>3663</v>
      </c>
      <c r="E109" s="436" t="s">
        <v>600</v>
      </c>
      <c r="F109" s="436">
        <v>72</v>
      </c>
      <c r="G109" s="457">
        <v>30</v>
      </c>
      <c r="H109" s="457">
        <v>82.5</v>
      </c>
      <c r="I109" s="457">
        <v>130</v>
      </c>
      <c r="J109" s="524" t="s">
        <v>3664</v>
      </c>
      <c r="K109" s="524">
        <f t="shared" ref="K109" si="116">H109-F109</f>
        <v>10.5</v>
      </c>
      <c r="L109" s="525">
        <v>100</v>
      </c>
      <c r="M109" s="524">
        <f t="shared" ref="M109" si="117">(K109*N109)-100</f>
        <v>687.5</v>
      </c>
      <c r="N109" s="524">
        <v>75</v>
      </c>
      <c r="O109" s="526" t="s">
        <v>599</v>
      </c>
      <c r="P109" s="465">
        <v>44137</v>
      </c>
      <c r="Q109" s="387"/>
      <c r="R109" s="343" t="s">
        <v>3186</v>
      </c>
      <c r="Z109" s="400"/>
      <c r="AA109" s="400"/>
      <c r="AB109" s="400"/>
      <c r="AC109" s="400"/>
      <c r="AD109" s="400"/>
      <c r="AE109" s="400"/>
      <c r="AF109" s="400"/>
      <c r="AG109" s="400"/>
      <c r="AH109" s="400"/>
    </row>
    <row r="110" spans="1:34" s="40" customFormat="1" ht="14.25">
      <c r="A110" s="544">
        <v>4</v>
      </c>
      <c r="B110" s="545">
        <v>44138</v>
      </c>
      <c r="C110" s="545"/>
      <c r="D110" s="466" t="s">
        <v>3672</v>
      </c>
      <c r="E110" s="467" t="s">
        <v>600</v>
      </c>
      <c r="F110" s="467">
        <v>105</v>
      </c>
      <c r="G110" s="541">
        <v>60</v>
      </c>
      <c r="H110" s="541">
        <v>60</v>
      </c>
      <c r="I110" s="541">
        <v>180</v>
      </c>
      <c r="J110" s="546" t="s">
        <v>3677</v>
      </c>
      <c r="K110" s="546">
        <f t="shared" ref="K110:K113" si="118">H110-F110</f>
        <v>-45</v>
      </c>
      <c r="L110" s="547">
        <v>100</v>
      </c>
      <c r="M110" s="546">
        <f t="shared" ref="M110:M113" si="119">(K110*N110)-100</f>
        <v>-3475</v>
      </c>
      <c r="N110" s="546">
        <v>75</v>
      </c>
      <c r="O110" s="432" t="s">
        <v>663</v>
      </c>
      <c r="P110" s="420">
        <v>44139</v>
      </c>
      <c r="Q110" s="387"/>
      <c r="R110" s="343" t="s">
        <v>3186</v>
      </c>
      <c r="Z110" s="400"/>
      <c r="AA110" s="400"/>
      <c r="AB110" s="400"/>
      <c r="AC110" s="400"/>
      <c r="AD110" s="400"/>
      <c r="AE110" s="400"/>
      <c r="AF110" s="400"/>
      <c r="AG110" s="400"/>
      <c r="AH110" s="400"/>
    </row>
    <row r="111" spans="1:34" s="40" customFormat="1" ht="14.25">
      <c r="A111" s="522">
        <v>5</v>
      </c>
      <c r="B111" s="523">
        <v>44140</v>
      </c>
      <c r="C111" s="523"/>
      <c r="D111" s="505" t="s">
        <v>3701</v>
      </c>
      <c r="E111" s="436" t="s">
        <v>600</v>
      </c>
      <c r="F111" s="436">
        <v>15</v>
      </c>
      <c r="G111" s="457">
        <v>10</v>
      </c>
      <c r="H111" s="457">
        <v>17.2</v>
      </c>
      <c r="I111" s="457">
        <v>23</v>
      </c>
      <c r="J111" s="524" t="s">
        <v>3702</v>
      </c>
      <c r="K111" s="524">
        <f t="shared" si="118"/>
        <v>2.1999999999999993</v>
      </c>
      <c r="L111" s="525">
        <v>100</v>
      </c>
      <c r="M111" s="524">
        <f t="shared" si="119"/>
        <v>2869.9999999999991</v>
      </c>
      <c r="N111" s="524">
        <v>1350</v>
      </c>
      <c r="O111" s="526" t="s">
        <v>599</v>
      </c>
      <c r="P111" s="548">
        <v>44140</v>
      </c>
      <c r="Q111" s="387"/>
      <c r="R111" s="343" t="s">
        <v>602</v>
      </c>
      <c r="Z111" s="400"/>
      <c r="AA111" s="400"/>
      <c r="AB111" s="400"/>
      <c r="AC111" s="400"/>
      <c r="AD111" s="400"/>
      <c r="AE111" s="400"/>
      <c r="AF111" s="400"/>
      <c r="AG111" s="400"/>
      <c r="AH111" s="400"/>
    </row>
    <row r="112" spans="1:34" s="40" customFormat="1" ht="14.25">
      <c r="A112" s="522">
        <v>6</v>
      </c>
      <c r="B112" s="523">
        <v>44140</v>
      </c>
      <c r="C112" s="523"/>
      <c r="D112" s="505" t="s">
        <v>3704</v>
      </c>
      <c r="E112" s="436" t="s">
        <v>600</v>
      </c>
      <c r="F112" s="436">
        <v>45</v>
      </c>
      <c r="G112" s="457">
        <v>29</v>
      </c>
      <c r="H112" s="457">
        <v>52</v>
      </c>
      <c r="I112" s="457">
        <v>70</v>
      </c>
      <c r="J112" s="524" t="s">
        <v>3713</v>
      </c>
      <c r="K112" s="524">
        <f t="shared" si="118"/>
        <v>7</v>
      </c>
      <c r="L112" s="525">
        <v>100</v>
      </c>
      <c r="M112" s="524">
        <f t="shared" si="119"/>
        <v>2000</v>
      </c>
      <c r="N112" s="524">
        <v>300</v>
      </c>
      <c r="O112" s="526" t="s">
        <v>599</v>
      </c>
      <c r="P112" s="465">
        <v>44141</v>
      </c>
      <c r="Q112" s="387"/>
      <c r="R112" s="343" t="s">
        <v>602</v>
      </c>
      <c r="Z112" s="400"/>
      <c r="AA112" s="400"/>
      <c r="AB112" s="400"/>
      <c r="AC112" s="400"/>
      <c r="AD112" s="400"/>
      <c r="AE112" s="400"/>
      <c r="AF112" s="400"/>
      <c r="AG112" s="400"/>
      <c r="AH112" s="400"/>
    </row>
    <row r="113" spans="1:34" s="40" customFormat="1" ht="14.25">
      <c r="A113" s="522">
        <v>7</v>
      </c>
      <c r="B113" s="523">
        <v>44141</v>
      </c>
      <c r="C113" s="523"/>
      <c r="D113" s="505" t="s">
        <v>3701</v>
      </c>
      <c r="E113" s="436" t="s">
        <v>600</v>
      </c>
      <c r="F113" s="436">
        <v>16.5</v>
      </c>
      <c r="G113" s="457">
        <v>11.5</v>
      </c>
      <c r="H113" s="457">
        <v>18.25</v>
      </c>
      <c r="I113" s="457">
        <v>25</v>
      </c>
      <c r="J113" s="524" t="s">
        <v>3720</v>
      </c>
      <c r="K113" s="524">
        <f t="shared" si="118"/>
        <v>1.75</v>
      </c>
      <c r="L113" s="525">
        <v>100</v>
      </c>
      <c r="M113" s="524">
        <f t="shared" si="119"/>
        <v>2262.5</v>
      </c>
      <c r="N113" s="524">
        <v>1350</v>
      </c>
      <c r="O113" s="526" t="s">
        <v>599</v>
      </c>
      <c r="P113" s="465">
        <v>44144</v>
      </c>
      <c r="Q113" s="387"/>
      <c r="R113" s="343" t="s">
        <v>602</v>
      </c>
      <c r="Z113" s="400"/>
      <c r="AA113" s="400"/>
      <c r="AB113" s="400"/>
      <c r="AC113" s="400"/>
      <c r="AD113" s="400"/>
      <c r="AE113" s="400"/>
      <c r="AF113" s="400"/>
      <c r="AG113" s="400"/>
      <c r="AH113" s="400"/>
    </row>
    <row r="114" spans="1:34" s="40" customFormat="1" ht="14.25">
      <c r="A114" s="522">
        <v>8</v>
      </c>
      <c r="B114" s="523">
        <v>44141</v>
      </c>
      <c r="C114" s="523"/>
      <c r="D114" s="505" t="s">
        <v>3712</v>
      </c>
      <c r="E114" s="436" t="s">
        <v>600</v>
      </c>
      <c r="F114" s="436">
        <v>46</v>
      </c>
      <c r="G114" s="457">
        <v>30</v>
      </c>
      <c r="H114" s="457">
        <v>53</v>
      </c>
      <c r="I114" s="457">
        <v>70</v>
      </c>
      <c r="J114" s="524" t="s">
        <v>3713</v>
      </c>
      <c r="K114" s="524">
        <f t="shared" ref="K114:K115" si="120">H114-F114</f>
        <v>7</v>
      </c>
      <c r="L114" s="525">
        <v>100</v>
      </c>
      <c r="M114" s="524">
        <f t="shared" ref="M114:M115" si="121">(K114*N114)-100</f>
        <v>2000</v>
      </c>
      <c r="N114" s="524">
        <v>300</v>
      </c>
      <c r="O114" s="526" t="s">
        <v>599</v>
      </c>
      <c r="P114" s="548">
        <v>44141</v>
      </c>
      <c r="Q114" s="387"/>
      <c r="R114" s="343" t="s">
        <v>3186</v>
      </c>
      <c r="Z114" s="400"/>
      <c r="AA114" s="400"/>
      <c r="AB114" s="400"/>
      <c r="AC114" s="400"/>
      <c r="AD114" s="400"/>
      <c r="AE114" s="400"/>
      <c r="AF114" s="400"/>
      <c r="AG114" s="400"/>
      <c r="AH114" s="400"/>
    </row>
    <row r="115" spans="1:34" s="6" customFormat="1" ht="14.25">
      <c r="A115" s="522">
        <v>9</v>
      </c>
      <c r="B115" s="523">
        <v>44141</v>
      </c>
      <c r="C115" s="523"/>
      <c r="D115" s="505" t="s">
        <v>3716</v>
      </c>
      <c r="E115" s="436" t="s">
        <v>600</v>
      </c>
      <c r="F115" s="436">
        <v>44.5</v>
      </c>
      <c r="G115" s="457">
        <v>29</v>
      </c>
      <c r="H115" s="457">
        <v>52</v>
      </c>
      <c r="I115" s="457">
        <v>70</v>
      </c>
      <c r="J115" s="524" t="s">
        <v>3719</v>
      </c>
      <c r="K115" s="524">
        <f t="shared" si="120"/>
        <v>7.5</v>
      </c>
      <c r="L115" s="525">
        <v>100</v>
      </c>
      <c r="M115" s="524">
        <f t="shared" si="121"/>
        <v>2150</v>
      </c>
      <c r="N115" s="524">
        <v>300</v>
      </c>
      <c r="O115" s="526" t="s">
        <v>599</v>
      </c>
      <c r="P115" s="465">
        <v>44144</v>
      </c>
      <c r="Q115" s="4"/>
      <c r="R115" s="408" t="s">
        <v>602</v>
      </c>
      <c r="Z115" s="9"/>
      <c r="AA115" s="9"/>
      <c r="AB115" s="9"/>
      <c r="AC115" s="9"/>
      <c r="AD115" s="9"/>
      <c r="AE115" s="9"/>
      <c r="AF115" s="9"/>
      <c r="AG115" s="9"/>
      <c r="AH115" s="9"/>
    </row>
    <row r="116" spans="1:34" s="554" customFormat="1" ht="14.25">
      <c r="A116" s="522">
        <v>10</v>
      </c>
      <c r="B116" s="523">
        <v>44144</v>
      </c>
      <c r="C116" s="523"/>
      <c r="D116" s="505" t="s">
        <v>3721</v>
      </c>
      <c r="E116" s="436" t="s">
        <v>600</v>
      </c>
      <c r="F116" s="436">
        <v>2.4</v>
      </c>
      <c r="G116" s="457">
        <v>1</v>
      </c>
      <c r="H116" s="457">
        <v>2.95</v>
      </c>
      <c r="I116" s="457" t="s">
        <v>3722</v>
      </c>
      <c r="J116" s="524" t="s">
        <v>3735</v>
      </c>
      <c r="K116" s="524">
        <f t="shared" ref="K116:K118" si="122">H116-F116</f>
        <v>0.55000000000000027</v>
      </c>
      <c r="L116" s="525">
        <v>100</v>
      </c>
      <c r="M116" s="524">
        <f t="shared" ref="M116:M118" si="123">(K116*N116)-100</f>
        <v>1935.0000000000009</v>
      </c>
      <c r="N116" s="524">
        <v>3700</v>
      </c>
      <c r="O116" s="526" t="s">
        <v>599</v>
      </c>
      <c r="P116" s="465">
        <v>44145</v>
      </c>
      <c r="Q116" s="552"/>
      <c r="R116" s="553" t="s">
        <v>602</v>
      </c>
      <c r="Z116" s="555"/>
      <c r="AA116" s="555"/>
      <c r="AB116" s="555"/>
      <c r="AC116" s="555"/>
      <c r="AD116" s="555"/>
      <c r="AE116" s="555"/>
      <c r="AF116" s="555"/>
      <c r="AG116" s="555"/>
      <c r="AH116" s="555"/>
    </row>
    <row r="117" spans="1:34" s="554" customFormat="1" ht="14.25">
      <c r="A117" s="544">
        <v>11</v>
      </c>
      <c r="B117" s="545">
        <v>44144</v>
      </c>
      <c r="C117" s="545"/>
      <c r="D117" s="466" t="s">
        <v>3726</v>
      </c>
      <c r="E117" s="467" t="s">
        <v>600</v>
      </c>
      <c r="F117" s="467">
        <v>320</v>
      </c>
      <c r="G117" s="541">
        <v>140</v>
      </c>
      <c r="H117" s="541">
        <v>95</v>
      </c>
      <c r="I117" s="541" t="s">
        <v>3727</v>
      </c>
      <c r="J117" s="546" t="s">
        <v>3741</v>
      </c>
      <c r="K117" s="546">
        <f t="shared" si="122"/>
        <v>-225</v>
      </c>
      <c r="L117" s="547">
        <v>100</v>
      </c>
      <c r="M117" s="546">
        <f t="shared" si="123"/>
        <v>-5725</v>
      </c>
      <c r="N117" s="546">
        <v>25</v>
      </c>
      <c r="O117" s="432" t="s">
        <v>663</v>
      </c>
      <c r="P117" s="420">
        <v>44145</v>
      </c>
      <c r="Q117" s="552"/>
      <c r="R117" s="553" t="s">
        <v>602</v>
      </c>
      <c r="Z117" s="555"/>
      <c r="AA117" s="555"/>
      <c r="AB117" s="555"/>
      <c r="AC117" s="555"/>
      <c r="AD117" s="555"/>
      <c r="AE117" s="555"/>
      <c r="AF117" s="555"/>
      <c r="AG117" s="555"/>
      <c r="AH117" s="555"/>
    </row>
    <row r="118" spans="1:34" s="554" customFormat="1" ht="14.25">
      <c r="A118" s="522">
        <v>12</v>
      </c>
      <c r="B118" s="523">
        <v>44145</v>
      </c>
      <c r="C118" s="523"/>
      <c r="D118" s="505" t="s">
        <v>3660</v>
      </c>
      <c r="E118" s="436" t="s">
        <v>600</v>
      </c>
      <c r="F118" s="436">
        <v>11.5</v>
      </c>
      <c r="G118" s="457">
        <v>6.5</v>
      </c>
      <c r="H118" s="457">
        <v>13.35</v>
      </c>
      <c r="I118" s="457">
        <v>20</v>
      </c>
      <c r="J118" s="524" t="s">
        <v>3757</v>
      </c>
      <c r="K118" s="524">
        <f t="shared" si="122"/>
        <v>1.8499999999999996</v>
      </c>
      <c r="L118" s="525">
        <v>100</v>
      </c>
      <c r="M118" s="524">
        <f t="shared" si="123"/>
        <v>2397.4999999999995</v>
      </c>
      <c r="N118" s="524">
        <v>1350</v>
      </c>
      <c r="O118" s="526" t="s">
        <v>599</v>
      </c>
      <c r="P118" s="465">
        <v>44147</v>
      </c>
      <c r="Q118" s="552"/>
      <c r="R118" s="553" t="s">
        <v>602</v>
      </c>
      <c r="Z118" s="555"/>
      <c r="AA118" s="555"/>
      <c r="AB118" s="555"/>
      <c r="AC118" s="555"/>
      <c r="AD118" s="555"/>
      <c r="AE118" s="555"/>
      <c r="AF118" s="555"/>
      <c r="AG118" s="555"/>
      <c r="AH118" s="555"/>
    </row>
    <row r="119" spans="1:34" s="554" customFormat="1" ht="14.25">
      <c r="A119" s="544">
        <v>13</v>
      </c>
      <c r="B119" s="545">
        <v>44145</v>
      </c>
      <c r="C119" s="545"/>
      <c r="D119" s="466" t="s">
        <v>3726</v>
      </c>
      <c r="E119" s="467" t="s">
        <v>600</v>
      </c>
      <c r="F119" s="467">
        <v>320</v>
      </c>
      <c r="G119" s="541">
        <v>140</v>
      </c>
      <c r="H119" s="541">
        <v>140</v>
      </c>
      <c r="I119" s="541" t="s">
        <v>3727</v>
      </c>
      <c r="J119" s="546" t="s">
        <v>3737</v>
      </c>
      <c r="K119" s="546">
        <f t="shared" ref="K119:K121" si="124">H119-F119</f>
        <v>-180</v>
      </c>
      <c r="L119" s="547">
        <v>100</v>
      </c>
      <c r="M119" s="546">
        <f t="shared" ref="M119:M121" si="125">(K119*N119)-100</f>
        <v>-4600</v>
      </c>
      <c r="N119" s="546">
        <v>25</v>
      </c>
      <c r="O119" s="432" t="s">
        <v>663</v>
      </c>
      <c r="P119" s="420">
        <v>44145</v>
      </c>
      <c r="Q119" s="552"/>
      <c r="R119" s="553" t="s">
        <v>602</v>
      </c>
      <c r="Z119" s="555"/>
      <c r="AA119" s="555"/>
      <c r="AB119" s="555"/>
      <c r="AC119" s="555"/>
      <c r="AD119" s="555"/>
      <c r="AE119" s="555"/>
      <c r="AF119" s="555"/>
      <c r="AG119" s="555"/>
      <c r="AH119" s="555"/>
    </row>
    <row r="120" spans="1:34" s="554" customFormat="1" ht="14.25">
      <c r="A120" s="522">
        <v>14</v>
      </c>
      <c r="B120" s="523">
        <v>44145</v>
      </c>
      <c r="C120" s="523"/>
      <c r="D120" s="505" t="s">
        <v>3738</v>
      </c>
      <c r="E120" s="436" t="s">
        <v>600</v>
      </c>
      <c r="F120" s="436">
        <v>39.5</v>
      </c>
      <c r="G120" s="457"/>
      <c r="H120" s="457">
        <v>54</v>
      </c>
      <c r="I120" s="457">
        <v>95</v>
      </c>
      <c r="J120" s="524" t="s">
        <v>3739</v>
      </c>
      <c r="K120" s="524">
        <f t="shared" si="124"/>
        <v>14.5</v>
      </c>
      <c r="L120" s="525">
        <v>100</v>
      </c>
      <c r="M120" s="524">
        <f t="shared" si="125"/>
        <v>987.5</v>
      </c>
      <c r="N120" s="524">
        <v>75</v>
      </c>
      <c r="O120" s="526" t="s">
        <v>599</v>
      </c>
      <c r="P120" s="548">
        <v>44145</v>
      </c>
      <c r="Q120" s="552"/>
      <c r="R120" s="553" t="s">
        <v>3186</v>
      </c>
      <c r="Z120" s="555"/>
      <c r="AA120" s="555"/>
      <c r="AB120" s="555"/>
      <c r="AC120" s="555"/>
      <c r="AD120" s="555"/>
      <c r="AE120" s="555"/>
      <c r="AF120" s="555"/>
      <c r="AG120" s="555"/>
      <c r="AH120" s="555"/>
    </row>
    <row r="121" spans="1:34" s="554" customFormat="1" ht="14.25">
      <c r="A121" s="522">
        <v>15</v>
      </c>
      <c r="B121" s="523">
        <v>44146</v>
      </c>
      <c r="C121" s="523"/>
      <c r="D121" s="505" t="s">
        <v>3743</v>
      </c>
      <c r="E121" s="436" t="s">
        <v>600</v>
      </c>
      <c r="F121" s="436">
        <v>44</v>
      </c>
      <c r="G121" s="457">
        <v>29</v>
      </c>
      <c r="H121" s="457">
        <v>56.5</v>
      </c>
      <c r="I121" s="457">
        <v>70</v>
      </c>
      <c r="J121" s="524" t="s">
        <v>3681</v>
      </c>
      <c r="K121" s="524">
        <f t="shared" si="124"/>
        <v>12.5</v>
      </c>
      <c r="L121" s="525">
        <v>100</v>
      </c>
      <c r="M121" s="524">
        <f t="shared" si="125"/>
        <v>3650</v>
      </c>
      <c r="N121" s="524">
        <v>300</v>
      </c>
      <c r="O121" s="526" t="s">
        <v>599</v>
      </c>
      <c r="P121" s="465">
        <v>44147</v>
      </c>
      <c r="Q121" s="552"/>
      <c r="R121" s="553" t="s">
        <v>3186</v>
      </c>
      <c r="Z121" s="555"/>
      <c r="AA121" s="555"/>
      <c r="AB121" s="555"/>
      <c r="AC121" s="555"/>
      <c r="AD121" s="555"/>
      <c r="AE121" s="555"/>
      <c r="AF121" s="555"/>
      <c r="AG121" s="555"/>
      <c r="AH121" s="555"/>
    </row>
    <row r="122" spans="1:34" s="554" customFormat="1" ht="14.25">
      <c r="A122" s="522">
        <v>16</v>
      </c>
      <c r="B122" s="523">
        <v>44146</v>
      </c>
      <c r="C122" s="523"/>
      <c r="D122" s="505" t="s">
        <v>3744</v>
      </c>
      <c r="E122" s="436" t="s">
        <v>600</v>
      </c>
      <c r="F122" s="436">
        <v>45.5</v>
      </c>
      <c r="G122" s="457"/>
      <c r="H122" s="457">
        <v>59</v>
      </c>
      <c r="I122" s="457">
        <v>95</v>
      </c>
      <c r="J122" s="524" t="s">
        <v>3746</v>
      </c>
      <c r="K122" s="524">
        <f t="shared" ref="K122" si="126">H122-F122</f>
        <v>13.5</v>
      </c>
      <c r="L122" s="525">
        <v>100</v>
      </c>
      <c r="M122" s="524">
        <f t="shared" ref="M122" si="127">(K122*N122)-100</f>
        <v>912.5</v>
      </c>
      <c r="N122" s="524">
        <v>75</v>
      </c>
      <c r="O122" s="526" t="s">
        <v>599</v>
      </c>
      <c r="P122" s="548">
        <v>44146</v>
      </c>
      <c r="Q122" s="552"/>
      <c r="R122" s="553" t="s">
        <v>3186</v>
      </c>
      <c r="Z122" s="555"/>
      <c r="AA122" s="555"/>
      <c r="AB122" s="555"/>
      <c r="AC122" s="555"/>
      <c r="AD122" s="555"/>
      <c r="AE122" s="555"/>
      <c r="AF122" s="555"/>
      <c r="AG122" s="555"/>
      <c r="AH122" s="555"/>
    </row>
    <row r="123" spans="1:34" s="554" customFormat="1" ht="14.25">
      <c r="A123" s="522">
        <v>17</v>
      </c>
      <c r="B123" s="523">
        <v>44146</v>
      </c>
      <c r="C123" s="523"/>
      <c r="D123" s="505" t="s">
        <v>3752</v>
      </c>
      <c r="E123" s="436" t="s">
        <v>3627</v>
      </c>
      <c r="F123" s="436">
        <v>88</v>
      </c>
      <c r="G123" s="457">
        <v>140</v>
      </c>
      <c r="H123" s="457">
        <v>65</v>
      </c>
      <c r="I123" s="457">
        <v>1</v>
      </c>
      <c r="J123" s="524" t="s">
        <v>3755</v>
      </c>
      <c r="K123" s="524">
        <f>F123-H123</f>
        <v>23</v>
      </c>
      <c r="L123" s="525">
        <v>100</v>
      </c>
      <c r="M123" s="524">
        <f t="shared" ref="M123" si="128">(K123*N123)-100</f>
        <v>1625</v>
      </c>
      <c r="N123" s="524">
        <v>75</v>
      </c>
      <c r="O123" s="526" t="s">
        <v>599</v>
      </c>
      <c r="P123" s="465">
        <v>44147</v>
      </c>
      <c r="Q123" s="552"/>
      <c r="R123" s="553" t="s">
        <v>602</v>
      </c>
      <c r="Z123" s="555"/>
      <c r="AA123" s="555"/>
      <c r="AB123" s="555"/>
      <c r="AC123" s="555"/>
      <c r="AD123" s="555"/>
      <c r="AE123" s="555"/>
      <c r="AF123" s="555"/>
      <c r="AG123" s="555"/>
      <c r="AH123" s="555"/>
    </row>
    <row r="124" spans="1:34" s="554" customFormat="1" ht="14.25">
      <c r="A124" s="522">
        <v>18</v>
      </c>
      <c r="B124" s="523">
        <v>44146</v>
      </c>
      <c r="C124" s="523"/>
      <c r="D124" s="505" t="s">
        <v>3753</v>
      </c>
      <c r="E124" s="436" t="s">
        <v>600</v>
      </c>
      <c r="F124" s="436">
        <v>29</v>
      </c>
      <c r="G124" s="457"/>
      <c r="H124" s="457">
        <v>41</v>
      </c>
      <c r="I124" s="457" t="s">
        <v>3754</v>
      </c>
      <c r="J124" s="524" t="s">
        <v>3745</v>
      </c>
      <c r="K124" s="524">
        <f t="shared" ref="K124:K126" si="129">H124-F124</f>
        <v>12</v>
      </c>
      <c r="L124" s="525">
        <v>100</v>
      </c>
      <c r="M124" s="524">
        <f t="shared" ref="M124:M126" si="130">(K124*N124)-100</f>
        <v>800</v>
      </c>
      <c r="N124" s="524">
        <v>75</v>
      </c>
      <c r="O124" s="526" t="s">
        <v>599</v>
      </c>
      <c r="P124" s="548">
        <v>44146</v>
      </c>
      <c r="Q124" s="552"/>
      <c r="R124" s="553" t="s">
        <v>3186</v>
      </c>
      <c r="Z124" s="555"/>
      <c r="AA124" s="555"/>
      <c r="AB124" s="555"/>
      <c r="AC124" s="555"/>
      <c r="AD124" s="555"/>
      <c r="AE124" s="555"/>
      <c r="AF124" s="555"/>
      <c r="AG124" s="555"/>
      <c r="AH124" s="555"/>
    </row>
    <row r="125" spans="1:34" s="554" customFormat="1" ht="14.25">
      <c r="A125" s="522">
        <v>19</v>
      </c>
      <c r="B125" s="523">
        <v>44147</v>
      </c>
      <c r="C125" s="523"/>
      <c r="D125" s="505" t="s">
        <v>3758</v>
      </c>
      <c r="E125" s="436" t="s">
        <v>600</v>
      </c>
      <c r="F125" s="436">
        <v>25</v>
      </c>
      <c r="G125" s="457">
        <v>16</v>
      </c>
      <c r="H125" s="457">
        <v>30.5</v>
      </c>
      <c r="I125" s="457" t="s">
        <v>3759</v>
      </c>
      <c r="J125" s="524" t="s">
        <v>3765</v>
      </c>
      <c r="K125" s="524">
        <f t="shared" si="129"/>
        <v>5.5</v>
      </c>
      <c r="L125" s="525">
        <v>100</v>
      </c>
      <c r="M125" s="524">
        <f t="shared" si="130"/>
        <v>2925</v>
      </c>
      <c r="N125" s="524">
        <v>550</v>
      </c>
      <c r="O125" s="526" t="s">
        <v>599</v>
      </c>
      <c r="P125" s="548">
        <v>44147</v>
      </c>
      <c r="Q125" s="552"/>
      <c r="R125" s="553" t="s">
        <v>602</v>
      </c>
      <c r="Z125" s="555"/>
      <c r="AA125" s="555"/>
      <c r="AB125" s="555"/>
      <c r="AC125" s="555"/>
      <c r="AD125" s="555"/>
      <c r="AE125" s="555"/>
      <c r="AF125" s="555"/>
      <c r="AG125" s="555"/>
      <c r="AH125" s="555"/>
    </row>
    <row r="126" spans="1:34" s="554" customFormat="1" ht="14.25">
      <c r="A126" s="522">
        <v>20</v>
      </c>
      <c r="B126" s="523">
        <v>44147</v>
      </c>
      <c r="C126" s="523"/>
      <c r="D126" s="505" t="s">
        <v>3701</v>
      </c>
      <c r="E126" s="436" t="s">
        <v>600</v>
      </c>
      <c r="F126" s="436">
        <v>11.75</v>
      </c>
      <c r="G126" s="457">
        <v>6.5</v>
      </c>
      <c r="H126" s="457">
        <v>13.5</v>
      </c>
      <c r="I126" s="457">
        <v>20</v>
      </c>
      <c r="J126" s="524" t="s">
        <v>3720</v>
      </c>
      <c r="K126" s="524">
        <f t="shared" si="129"/>
        <v>1.75</v>
      </c>
      <c r="L126" s="525">
        <v>100</v>
      </c>
      <c r="M126" s="524">
        <f t="shared" si="130"/>
        <v>2262.5</v>
      </c>
      <c r="N126" s="524">
        <v>1350</v>
      </c>
      <c r="O126" s="526" t="s">
        <v>599</v>
      </c>
      <c r="P126" s="465">
        <v>44148</v>
      </c>
      <c r="Q126" s="552"/>
      <c r="R126" s="553" t="s">
        <v>602</v>
      </c>
      <c r="Z126" s="555"/>
      <c r="AA126" s="555"/>
      <c r="AB126" s="555"/>
      <c r="AC126" s="555"/>
      <c r="AD126" s="555"/>
      <c r="AE126" s="555"/>
      <c r="AF126" s="555"/>
      <c r="AG126" s="555"/>
      <c r="AH126" s="555"/>
    </row>
    <row r="127" spans="1:34" s="554" customFormat="1" ht="14.25">
      <c r="A127" s="522">
        <v>21</v>
      </c>
      <c r="B127" s="523">
        <v>44147</v>
      </c>
      <c r="C127" s="523"/>
      <c r="D127" s="505" t="s">
        <v>3758</v>
      </c>
      <c r="E127" s="436" t="s">
        <v>600</v>
      </c>
      <c r="F127" s="436">
        <v>25</v>
      </c>
      <c r="G127" s="457">
        <v>16</v>
      </c>
      <c r="H127" s="457">
        <v>27.5</v>
      </c>
      <c r="I127" s="457" t="s">
        <v>3759</v>
      </c>
      <c r="J127" s="524" t="s">
        <v>3767</v>
      </c>
      <c r="K127" s="524">
        <f t="shared" ref="K127:K128" si="131">H127-F127</f>
        <v>2.5</v>
      </c>
      <c r="L127" s="525">
        <v>100</v>
      </c>
      <c r="M127" s="524">
        <f t="shared" ref="M127:M128" si="132">(K127*N127)-100</f>
        <v>1275</v>
      </c>
      <c r="N127" s="524">
        <v>550</v>
      </c>
      <c r="O127" s="526" t="s">
        <v>599</v>
      </c>
      <c r="P127" s="465">
        <v>44148</v>
      </c>
      <c r="Q127" s="552"/>
      <c r="R127" s="553" t="s">
        <v>602</v>
      </c>
      <c r="Z127" s="555"/>
      <c r="AA127" s="555"/>
      <c r="AB127" s="555"/>
      <c r="AC127" s="555"/>
      <c r="AD127" s="555"/>
      <c r="AE127" s="555"/>
      <c r="AF127" s="555"/>
      <c r="AG127" s="555"/>
      <c r="AH127" s="555"/>
    </row>
    <row r="128" spans="1:34" s="554" customFormat="1" ht="14.25">
      <c r="A128" s="522">
        <v>22</v>
      </c>
      <c r="B128" s="523">
        <v>44148</v>
      </c>
      <c r="C128" s="523"/>
      <c r="D128" s="505" t="s">
        <v>3770</v>
      </c>
      <c r="E128" s="436" t="s">
        <v>600</v>
      </c>
      <c r="F128" s="436">
        <v>44.5</v>
      </c>
      <c r="G128" s="457">
        <v>29</v>
      </c>
      <c r="H128" s="457">
        <v>52.5</v>
      </c>
      <c r="I128" s="457">
        <v>70</v>
      </c>
      <c r="J128" s="524" t="s">
        <v>3694</v>
      </c>
      <c r="K128" s="524">
        <f t="shared" si="131"/>
        <v>8</v>
      </c>
      <c r="L128" s="525">
        <v>100</v>
      </c>
      <c r="M128" s="524">
        <f t="shared" si="132"/>
        <v>2300</v>
      </c>
      <c r="N128" s="524">
        <v>300</v>
      </c>
      <c r="O128" s="526" t="s">
        <v>599</v>
      </c>
      <c r="P128" s="548">
        <v>44148</v>
      </c>
      <c r="Q128" s="552"/>
      <c r="R128" s="553" t="s">
        <v>602</v>
      </c>
      <c r="Z128" s="555"/>
      <c r="AA128" s="555"/>
      <c r="AB128" s="555"/>
      <c r="AC128" s="555"/>
      <c r="AD128" s="555"/>
      <c r="AE128" s="555"/>
      <c r="AF128" s="555"/>
      <c r="AG128" s="555"/>
      <c r="AH128" s="555"/>
    </row>
    <row r="129" spans="1:34" s="554" customFormat="1" ht="14.25">
      <c r="A129" s="522">
        <v>23</v>
      </c>
      <c r="B129" s="501">
        <v>44148</v>
      </c>
      <c r="C129" s="502"/>
      <c r="D129" s="468" t="s">
        <v>3771</v>
      </c>
      <c r="E129" s="458" t="s">
        <v>600</v>
      </c>
      <c r="F129" s="436">
        <v>29.5</v>
      </c>
      <c r="G129" s="436">
        <v>20</v>
      </c>
      <c r="H129" s="436">
        <v>33.5</v>
      </c>
      <c r="I129" s="524">
        <v>50</v>
      </c>
      <c r="J129" s="524" t="s">
        <v>3776</v>
      </c>
      <c r="K129" s="524">
        <f t="shared" ref="K129:K130" si="133">H129-F129</f>
        <v>4</v>
      </c>
      <c r="L129" s="525">
        <v>100</v>
      </c>
      <c r="M129" s="524">
        <f t="shared" ref="M129:M132" si="134">(K129*N129)-100</f>
        <v>2100</v>
      </c>
      <c r="N129" s="524">
        <v>550</v>
      </c>
      <c r="O129" s="526" t="s">
        <v>599</v>
      </c>
      <c r="P129" s="465">
        <v>44149</v>
      </c>
      <c r="Q129" s="552"/>
      <c r="R129" s="553" t="s">
        <v>3186</v>
      </c>
      <c r="Z129" s="555"/>
      <c r="AA129" s="555"/>
      <c r="AB129" s="555"/>
      <c r="AC129" s="555"/>
      <c r="AD129" s="555"/>
      <c r="AE129" s="555"/>
      <c r="AF129" s="555"/>
      <c r="AG129" s="555"/>
      <c r="AH129" s="555"/>
    </row>
    <row r="130" spans="1:34" s="554" customFormat="1" ht="14.25">
      <c r="A130" s="544">
        <v>24</v>
      </c>
      <c r="B130" s="496">
        <v>44148</v>
      </c>
      <c r="C130" s="497"/>
      <c r="D130" s="498" t="s">
        <v>3772</v>
      </c>
      <c r="E130" s="490" t="s">
        <v>600</v>
      </c>
      <c r="F130" s="467">
        <v>44</v>
      </c>
      <c r="G130" s="467">
        <v>29</v>
      </c>
      <c r="H130" s="467">
        <v>31</v>
      </c>
      <c r="I130" s="546">
        <v>70</v>
      </c>
      <c r="J130" s="546" t="s">
        <v>3778</v>
      </c>
      <c r="K130" s="546">
        <f t="shared" si="133"/>
        <v>-13</v>
      </c>
      <c r="L130" s="547">
        <v>100</v>
      </c>
      <c r="M130" s="546">
        <f t="shared" si="134"/>
        <v>-4000</v>
      </c>
      <c r="N130" s="546">
        <v>300</v>
      </c>
      <c r="O130" s="432" t="s">
        <v>663</v>
      </c>
      <c r="P130" s="420">
        <v>44152</v>
      </c>
      <c r="Q130" s="552"/>
      <c r="R130" s="553" t="s">
        <v>602</v>
      </c>
      <c r="Z130" s="555"/>
      <c r="AA130" s="555"/>
      <c r="AB130" s="555"/>
      <c r="AC130" s="555"/>
      <c r="AD130" s="555"/>
      <c r="AE130" s="555"/>
      <c r="AF130" s="555"/>
      <c r="AG130" s="555"/>
      <c r="AH130" s="555"/>
    </row>
    <row r="131" spans="1:34" s="554" customFormat="1" ht="14.25">
      <c r="A131" s="544">
        <v>25</v>
      </c>
      <c r="B131" s="496">
        <v>44148</v>
      </c>
      <c r="C131" s="497"/>
      <c r="D131" s="498" t="s">
        <v>3773</v>
      </c>
      <c r="E131" s="490" t="s">
        <v>3627</v>
      </c>
      <c r="F131" s="467">
        <v>15</v>
      </c>
      <c r="G131" s="467">
        <v>22.5</v>
      </c>
      <c r="H131" s="467">
        <v>22</v>
      </c>
      <c r="I131" s="546">
        <v>4</v>
      </c>
      <c r="J131" s="546" t="s">
        <v>3779</v>
      </c>
      <c r="K131" s="546">
        <f>F131-H131</f>
        <v>-7</v>
      </c>
      <c r="L131" s="547">
        <v>100</v>
      </c>
      <c r="M131" s="546">
        <f t="shared" si="134"/>
        <v>-8500</v>
      </c>
      <c r="N131" s="546">
        <v>1200</v>
      </c>
      <c r="O131" s="432" t="s">
        <v>663</v>
      </c>
      <c r="P131" s="420">
        <v>44152</v>
      </c>
      <c r="Q131" s="552"/>
      <c r="R131" s="553" t="s">
        <v>602</v>
      </c>
      <c r="Z131" s="555"/>
      <c r="AA131" s="555"/>
      <c r="AB131" s="555"/>
      <c r="AC131" s="555"/>
      <c r="AD131" s="555"/>
      <c r="AE131" s="555"/>
      <c r="AF131" s="555"/>
      <c r="AG131" s="555"/>
      <c r="AH131" s="555"/>
    </row>
    <row r="132" spans="1:34" s="554" customFormat="1" ht="14.25">
      <c r="A132" s="522">
        <v>26</v>
      </c>
      <c r="B132" s="501" t="s">
        <v>3805</v>
      </c>
      <c r="C132" s="502"/>
      <c r="D132" s="468" t="s">
        <v>3660</v>
      </c>
      <c r="E132" s="458" t="s">
        <v>600</v>
      </c>
      <c r="F132" s="436">
        <v>14.5</v>
      </c>
      <c r="G132" s="436">
        <v>9.5</v>
      </c>
      <c r="H132" s="436">
        <v>15</v>
      </c>
      <c r="I132" s="524">
        <v>23</v>
      </c>
      <c r="J132" s="524" t="s">
        <v>3804</v>
      </c>
      <c r="K132" s="524">
        <f t="shared" ref="K132" si="135">H132-F132</f>
        <v>0.5</v>
      </c>
      <c r="L132" s="525">
        <v>100</v>
      </c>
      <c r="M132" s="524">
        <f t="shared" si="134"/>
        <v>575</v>
      </c>
      <c r="N132" s="524">
        <v>1350</v>
      </c>
      <c r="O132" s="526" t="s">
        <v>599</v>
      </c>
      <c r="P132" s="465">
        <v>44153</v>
      </c>
      <c r="Q132" s="552"/>
      <c r="R132" s="553" t="s">
        <v>602</v>
      </c>
      <c r="Z132" s="555"/>
      <c r="AA132" s="555"/>
      <c r="AB132" s="555"/>
      <c r="AC132" s="555"/>
      <c r="AD132" s="555"/>
      <c r="AE132" s="555"/>
      <c r="AF132" s="555"/>
      <c r="AG132" s="555"/>
      <c r="AH132" s="555"/>
    </row>
    <row r="133" spans="1:34" s="554" customFormat="1" ht="14.25">
      <c r="A133" s="463">
        <v>27</v>
      </c>
      <c r="B133" s="492">
        <v>44149</v>
      </c>
      <c r="C133" s="493"/>
      <c r="D133" s="484" t="s">
        <v>3752</v>
      </c>
      <c r="E133" s="485" t="s">
        <v>3627</v>
      </c>
      <c r="F133" s="443" t="s">
        <v>3777</v>
      </c>
      <c r="G133" s="443">
        <v>105</v>
      </c>
      <c r="H133" s="443"/>
      <c r="I133" s="376">
        <v>1</v>
      </c>
      <c r="J133" s="376" t="s">
        <v>601</v>
      </c>
      <c r="K133" s="376"/>
      <c r="L133" s="476"/>
      <c r="M133" s="376"/>
      <c r="N133" s="376"/>
      <c r="O133" s="412"/>
      <c r="P133" s="481"/>
      <c r="Q133" s="552"/>
      <c r="R133" s="553" t="s">
        <v>602</v>
      </c>
      <c r="Z133" s="555"/>
      <c r="AA133" s="555"/>
      <c r="AB133" s="555"/>
      <c r="AC133" s="555"/>
      <c r="AD133" s="555"/>
      <c r="AE133" s="555"/>
      <c r="AF133" s="555"/>
      <c r="AG133" s="555"/>
      <c r="AH133" s="555"/>
    </row>
    <row r="134" spans="1:34" s="554" customFormat="1" ht="14.25">
      <c r="A134" s="522">
        <v>28</v>
      </c>
      <c r="B134" s="501">
        <v>44152</v>
      </c>
      <c r="C134" s="502"/>
      <c r="D134" s="468" t="s">
        <v>3788</v>
      </c>
      <c r="E134" s="458" t="s">
        <v>600</v>
      </c>
      <c r="F134" s="436">
        <v>49.5</v>
      </c>
      <c r="G134" s="436">
        <v>10</v>
      </c>
      <c r="H134" s="436">
        <v>61</v>
      </c>
      <c r="I134" s="524">
        <v>120</v>
      </c>
      <c r="J134" s="524" t="s">
        <v>3669</v>
      </c>
      <c r="K134" s="524">
        <f t="shared" ref="K134:K135" si="136">H134-F134</f>
        <v>11.5</v>
      </c>
      <c r="L134" s="525">
        <v>100</v>
      </c>
      <c r="M134" s="524">
        <f t="shared" ref="M134:M135" si="137">(K134*N134)-100</f>
        <v>762.5</v>
      </c>
      <c r="N134" s="524">
        <v>75</v>
      </c>
      <c r="O134" s="526" t="s">
        <v>599</v>
      </c>
      <c r="P134" s="548">
        <v>44152</v>
      </c>
      <c r="Q134" s="552"/>
      <c r="R134" s="553" t="s">
        <v>602</v>
      </c>
      <c r="Z134" s="555"/>
      <c r="AA134" s="555"/>
      <c r="AB134" s="555"/>
      <c r="AC134" s="555"/>
      <c r="AD134" s="555"/>
      <c r="AE134" s="555"/>
      <c r="AF134" s="555"/>
      <c r="AG134" s="555"/>
      <c r="AH134" s="555"/>
    </row>
    <row r="135" spans="1:34" s="554" customFormat="1" ht="14.25">
      <c r="A135" s="544">
        <v>29</v>
      </c>
      <c r="B135" s="496">
        <v>44152</v>
      </c>
      <c r="C135" s="497"/>
      <c r="D135" s="498" t="s">
        <v>3788</v>
      </c>
      <c r="E135" s="490" t="s">
        <v>600</v>
      </c>
      <c r="F135" s="467">
        <v>43.5</v>
      </c>
      <c r="G135" s="467">
        <v>10</v>
      </c>
      <c r="H135" s="467">
        <v>11.5</v>
      </c>
      <c r="I135" s="546">
        <v>120</v>
      </c>
      <c r="J135" s="546" t="s">
        <v>3806</v>
      </c>
      <c r="K135" s="546">
        <f t="shared" si="136"/>
        <v>-32</v>
      </c>
      <c r="L135" s="547">
        <v>100</v>
      </c>
      <c r="M135" s="546">
        <f t="shared" si="137"/>
        <v>-2500</v>
      </c>
      <c r="N135" s="546">
        <v>75</v>
      </c>
      <c r="O135" s="432" t="s">
        <v>663</v>
      </c>
      <c r="P135" s="420">
        <v>44153</v>
      </c>
      <c r="Q135" s="552"/>
      <c r="R135" s="553" t="s">
        <v>602</v>
      </c>
      <c r="Z135" s="555"/>
      <c r="AA135" s="555"/>
      <c r="AB135" s="555"/>
      <c r="AC135" s="555"/>
      <c r="AD135" s="555"/>
      <c r="AE135" s="555"/>
      <c r="AF135" s="555"/>
      <c r="AG135" s="555"/>
      <c r="AH135" s="555"/>
    </row>
    <row r="136" spans="1:34" s="554" customFormat="1" ht="14.25">
      <c r="A136" s="522">
        <v>30</v>
      </c>
      <c r="B136" s="501">
        <v>44152</v>
      </c>
      <c r="C136" s="502"/>
      <c r="D136" s="468" t="s">
        <v>3771</v>
      </c>
      <c r="E136" s="458" t="s">
        <v>600</v>
      </c>
      <c r="F136" s="436">
        <v>26</v>
      </c>
      <c r="G136" s="436">
        <v>16</v>
      </c>
      <c r="H136" s="436">
        <v>31.5</v>
      </c>
      <c r="I136" s="524" t="s">
        <v>3784</v>
      </c>
      <c r="J136" s="524" t="s">
        <v>3765</v>
      </c>
      <c r="K136" s="524">
        <f t="shared" ref="K136:K137" si="138">H136-F136</f>
        <v>5.5</v>
      </c>
      <c r="L136" s="525">
        <v>100</v>
      </c>
      <c r="M136" s="524">
        <f t="shared" ref="M136:M137" si="139">(K136*N136)-100</f>
        <v>2925</v>
      </c>
      <c r="N136" s="524">
        <v>550</v>
      </c>
      <c r="O136" s="526" t="s">
        <v>599</v>
      </c>
      <c r="P136" s="548">
        <v>44152</v>
      </c>
      <c r="Q136" s="552"/>
      <c r="R136" s="553" t="s">
        <v>602</v>
      </c>
      <c r="Z136" s="555"/>
      <c r="AA136" s="555"/>
      <c r="AB136" s="555"/>
      <c r="AC136" s="555"/>
      <c r="AD136" s="555"/>
      <c r="AE136" s="555"/>
      <c r="AF136" s="555"/>
      <c r="AG136" s="555"/>
      <c r="AH136" s="555"/>
    </row>
    <row r="137" spans="1:34" s="554" customFormat="1" ht="14.25">
      <c r="A137" s="544">
        <v>31</v>
      </c>
      <c r="B137" s="496">
        <v>44152</v>
      </c>
      <c r="C137" s="497"/>
      <c r="D137" s="498" t="s">
        <v>3758</v>
      </c>
      <c r="E137" s="490" t="s">
        <v>600</v>
      </c>
      <c r="F137" s="467">
        <v>18.5</v>
      </c>
      <c r="G137" s="467">
        <v>9</v>
      </c>
      <c r="H137" s="467">
        <v>9</v>
      </c>
      <c r="I137" s="546" t="s">
        <v>3809</v>
      </c>
      <c r="J137" s="546" t="s">
        <v>3810</v>
      </c>
      <c r="K137" s="546">
        <f t="shared" si="138"/>
        <v>-9.5</v>
      </c>
      <c r="L137" s="547">
        <v>100</v>
      </c>
      <c r="M137" s="546">
        <f t="shared" si="139"/>
        <v>-5325</v>
      </c>
      <c r="N137" s="546">
        <v>550</v>
      </c>
      <c r="O137" s="432" t="s">
        <v>599</v>
      </c>
      <c r="P137" s="420">
        <v>44153</v>
      </c>
      <c r="Q137" s="552"/>
      <c r="R137" s="553" t="s">
        <v>602</v>
      </c>
      <c r="Z137" s="555"/>
      <c r="AA137" s="555"/>
      <c r="AB137" s="555"/>
      <c r="AC137" s="555"/>
      <c r="AD137" s="555"/>
      <c r="AE137" s="555"/>
      <c r="AF137" s="555"/>
      <c r="AG137" s="555"/>
      <c r="AH137" s="555"/>
    </row>
    <row r="138" spans="1:34" s="554" customFormat="1" ht="14.25">
      <c r="A138" s="463"/>
      <c r="B138" s="492"/>
      <c r="C138" s="493"/>
      <c r="D138" s="484"/>
      <c r="E138" s="485"/>
      <c r="F138" s="443"/>
      <c r="G138" s="443"/>
      <c r="H138" s="443"/>
      <c r="I138" s="376"/>
      <c r="J138" s="376"/>
      <c r="K138" s="376"/>
      <c r="L138" s="476"/>
      <c r="M138" s="376"/>
      <c r="N138" s="376"/>
      <c r="O138" s="412"/>
      <c r="P138" s="481"/>
      <c r="Q138" s="552"/>
      <c r="R138" s="553"/>
      <c r="Z138" s="555"/>
      <c r="AA138" s="555"/>
      <c r="AB138" s="555"/>
      <c r="AC138" s="555"/>
      <c r="AD138" s="555"/>
      <c r="AE138" s="555"/>
      <c r="AF138" s="555"/>
      <c r="AG138" s="555"/>
      <c r="AH138" s="555"/>
    </row>
    <row r="139" spans="1:34" s="40" customFormat="1" ht="14.25">
      <c r="A139" s="463"/>
      <c r="B139" s="441"/>
      <c r="C139" s="441"/>
      <c r="D139" s="442"/>
      <c r="E139" s="443"/>
      <c r="F139" s="443"/>
      <c r="G139" s="418"/>
      <c r="H139" s="418"/>
      <c r="I139" s="418"/>
      <c r="J139" s="376"/>
      <c r="K139" s="376"/>
      <c r="L139" s="476"/>
      <c r="M139" s="376"/>
      <c r="N139" s="376"/>
      <c r="O139" s="412"/>
      <c r="P139" s="481"/>
      <c r="Q139" s="387"/>
      <c r="R139" s="343"/>
      <c r="Z139" s="400"/>
      <c r="AA139" s="400"/>
      <c r="AB139" s="400"/>
      <c r="AC139" s="400"/>
      <c r="AD139" s="400"/>
      <c r="AE139" s="400"/>
      <c r="AF139" s="400"/>
      <c r="AG139" s="400"/>
      <c r="AH139" s="400"/>
    </row>
    <row r="140" spans="1:34" s="40" customFormat="1" ht="14.25">
      <c r="A140" s="36"/>
      <c r="B140" s="469"/>
      <c r="C140" s="469"/>
      <c r="D140" s="470"/>
      <c r="E140" s="471"/>
      <c r="F140" s="471"/>
      <c r="G140" s="472"/>
      <c r="H140" s="472"/>
      <c r="I140" s="471"/>
      <c r="J140" s="461"/>
      <c r="K140" s="461"/>
      <c r="L140" s="461"/>
      <c r="M140" s="461"/>
      <c r="N140" s="461"/>
      <c r="O140" s="461"/>
      <c r="P140" s="461"/>
      <c r="Q140" s="387"/>
      <c r="R140" s="343"/>
      <c r="Z140" s="400"/>
      <c r="AA140" s="400"/>
      <c r="AB140" s="400"/>
      <c r="AC140" s="400"/>
      <c r="AD140" s="400"/>
      <c r="AE140" s="400"/>
      <c r="AF140" s="400"/>
      <c r="AG140" s="400"/>
      <c r="AH140" s="400"/>
    </row>
    <row r="141" spans="1:34" s="40" customFormat="1" ht="14.25">
      <c r="A141" s="36"/>
      <c r="B141" s="469"/>
      <c r="C141" s="469"/>
      <c r="D141" s="470"/>
      <c r="E141" s="471"/>
      <c r="F141" s="471"/>
      <c r="G141" s="472"/>
      <c r="H141" s="472"/>
      <c r="I141" s="471"/>
      <c r="J141" s="461"/>
      <c r="K141" s="461"/>
      <c r="L141" s="461"/>
      <c r="M141" s="461"/>
      <c r="N141" s="461"/>
      <c r="O141" s="461"/>
      <c r="P141" s="461"/>
      <c r="Q141" s="387"/>
      <c r="R141" s="343"/>
      <c r="Z141" s="400"/>
      <c r="AA141" s="400"/>
      <c r="AB141" s="400"/>
      <c r="AC141" s="400"/>
      <c r="AD141" s="400"/>
      <c r="AE141" s="400"/>
      <c r="AF141" s="400"/>
      <c r="AG141" s="400"/>
      <c r="AH141" s="400"/>
    </row>
    <row r="142" spans="1:34" s="40" customFormat="1" ht="14.25">
      <c r="A142" s="36"/>
      <c r="B142" s="469"/>
      <c r="C142" s="469"/>
      <c r="D142" s="470"/>
      <c r="E142" s="471"/>
      <c r="F142" s="471"/>
      <c r="G142" s="472"/>
      <c r="H142" s="472"/>
      <c r="I142" s="471"/>
      <c r="J142" s="461"/>
      <c r="K142" s="461"/>
      <c r="L142" s="461"/>
      <c r="M142" s="461"/>
      <c r="N142" s="461"/>
      <c r="O142" s="473"/>
      <c r="P142" s="461"/>
      <c r="Q142" s="387"/>
      <c r="R142" s="343"/>
      <c r="Z142" s="400"/>
      <c r="AA142" s="400"/>
      <c r="AB142" s="400"/>
      <c r="AC142" s="400"/>
      <c r="AD142" s="400"/>
      <c r="AE142" s="400"/>
      <c r="AF142" s="400"/>
      <c r="AG142" s="400"/>
      <c r="AH142" s="400"/>
    </row>
    <row r="143" spans="1:34" s="40" customFormat="1" ht="14.25">
      <c r="A143" s="377"/>
      <c r="B143" s="378"/>
      <c r="C143" s="378"/>
      <c r="D143" s="379"/>
      <c r="E143" s="377"/>
      <c r="F143" s="401"/>
      <c r="G143" s="377"/>
      <c r="H143" s="377"/>
      <c r="I143" s="377"/>
      <c r="J143" s="378"/>
      <c r="K143" s="402"/>
      <c r="L143" s="377"/>
      <c r="M143" s="377"/>
      <c r="N143" s="377"/>
      <c r="O143" s="403"/>
      <c r="P143" s="387"/>
      <c r="Q143" s="387"/>
      <c r="R143" s="343"/>
      <c r="Z143" s="400"/>
      <c r="AA143" s="400"/>
      <c r="AB143" s="400"/>
      <c r="AC143" s="400"/>
      <c r="AD143" s="400"/>
      <c r="AE143" s="400"/>
      <c r="AF143" s="400"/>
      <c r="AG143" s="400"/>
      <c r="AH143" s="400"/>
    </row>
    <row r="144" spans="1:34" ht="15">
      <c r="A144" s="99" t="s">
        <v>618</v>
      </c>
      <c r="B144" s="100"/>
      <c r="C144" s="100"/>
      <c r="D144" s="101"/>
      <c r="E144" s="34"/>
      <c r="F144" s="32"/>
      <c r="G144" s="32"/>
      <c r="H144" s="73"/>
      <c r="I144" s="119"/>
      <c r="J144" s="120"/>
      <c r="K144" s="17"/>
      <c r="L144" s="17"/>
      <c r="M144" s="17"/>
      <c r="N144" s="11"/>
      <c r="O144" s="53"/>
      <c r="Q144" s="95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9" ht="38.25">
      <c r="A145" s="20" t="s">
        <v>16</v>
      </c>
      <c r="B145" s="21" t="s">
        <v>575</v>
      </c>
      <c r="C145" s="21"/>
      <c r="D145" s="22" t="s">
        <v>588</v>
      </c>
      <c r="E145" s="21" t="s">
        <v>589</v>
      </c>
      <c r="F145" s="21" t="s">
        <v>590</v>
      </c>
      <c r="G145" s="21" t="s">
        <v>591</v>
      </c>
      <c r="H145" s="21" t="s">
        <v>592</v>
      </c>
      <c r="I145" s="21" t="s">
        <v>593</v>
      </c>
      <c r="J145" s="20" t="s">
        <v>594</v>
      </c>
      <c r="K145" s="62" t="s">
        <v>610</v>
      </c>
      <c r="L145" s="452" t="s">
        <v>3630</v>
      </c>
      <c r="M145" s="63" t="s">
        <v>3629</v>
      </c>
      <c r="N145" s="21" t="s">
        <v>597</v>
      </c>
      <c r="O145" s="78" t="s">
        <v>598</v>
      </c>
      <c r="P145" s="97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9" s="400" customFormat="1" ht="14.25">
      <c r="A146" s="463"/>
      <c r="B146" s="441"/>
      <c r="C146" s="441"/>
      <c r="D146" s="442"/>
      <c r="E146" s="443"/>
      <c r="F146" s="443"/>
      <c r="G146" s="418"/>
      <c r="H146" s="418"/>
      <c r="I146" s="443"/>
      <c r="J146" s="486"/>
      <c r="K146" s="486"/>
      <c r="L146" s="487"/>
      <c r="M146" s="474"/>
      <c r="N146" s="411"/>
      <c r="O146" s="481"/>
      <c r="P146" s="98"/>
      <c r="Q146" s="488"/>
      <c r="R146" s="31"/>
      <c r="S146" s="482"/>
      <c r="T146" s="482"/>
      <c r="U146" s="482"/>
      <c r="V146" s="482"/>
      <c r="W146" s="482"/>
      <c r="X146" s="482"/>
      <c r="Y146" s="482"/>
      <c r="Z146" s="482"/>
    </row>
    <row r="147" spans="1:29" s="8" customFormat="1">
      <c r="A147" s="388"/>
      <c r="B147" s="389"/>
      <c r="C147" s="390"/>
      <c r="D147" s="391"/>
      <c r="E147" s="392"/>
      <c r="F147" s="392"/>
      <c r="G147" s="393"/>
      <c r="H147" s="393"/>
      <c r="I147" s="392"/>
      <c r="J147" s="394"/>
      <c r="K147" s="395"/>
      <c r="L147" s="396"/>
      <c r="M147" s="397"/>
      <c r="N147" s="398"/>
      <c r="O147" s="399"/>
      <c r="P147" s="123"/>
      <c r="Q147"/>
      <c r="R147" s="94"/>
      <c r="T147" s="57"/>
      <c r="U147" s="57"/>
      <c r="V147" s="57"/>
      <c r="W147" s="57"/>
      <c r="X147" s="57"/>
      <c r="Y147" s="57"/>
      <c r="Z147" s="57"/>
    </row>
    <row r="148" spans="1:29">
      <c r="A148" s="23" t="s">
        <v>603</v>
      </c>
      <c r="B148" s="23"/>
      <c r="C148" s="23"/>
      <c r="D148" s="23"/>
      <c r="E148" s="5"/>
      <c r="F148" s="30" t="s">
        <v>605</v>
      </c>
      <c r="G148" s="82"/>
      <c r="H148" s="82"/>
      <c r="I148" s="38"/>
      <c r="J148" s="85"/>
      <c r="K148" s="83"/>
      <c r="L148" s="84"/>
      <c r="M148" s="85"/>
      <c r="N148" s="86"/>
      <c r="O148" s="124"/>
      <c r="P148" s="11"/>
      <c r="Q148" s="16"/>
      <c r="R148" s="96"/>
      <c r="S148" s="16"/>
      <c r="T148" s="16"/>
      <c r="U148" s="16"/>
      <c r="V148" s="16"/>
      <c r="W148" s="16"/>
      <c r="X148" s="16"/>
      <c r="Y148" s="16"/>
    </row>
    <row r="149" spans="1:29">
      <c r="A149" s="29" t="s">
        <v>604</v>
      </c>
      <c r="B149" s="23"/>
      <c r="C149" s="23"/>
      <c r="D149" s="23"/>
      <c r="E149" s="32"/>
      <c r="F149" s="30" t="s">
        <v>607</v>
      </c>
      <c r="G149" s="12"/>
      <c r="H149" s="12"/>
      <c r="I149" s="12"/>
      <c r="J149" s="53"/>
      <c r="K149" s="12"/>
      <c r="L149" s="12"/>
      <c r="M149" s="12"/>
      <c r="N149" s="11"/>
      <c r="O149" s="53"/>
      <c r="Q149" s="7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9">
      <c r="A150" s="29"/>
      <c r="B150" s="23"/>
      <c r="C150" s="23"/>
      <c r="D150" s="23"/>
      <c r="E150" s="32"/>
      <c r="F150" s="30"/>
      <c r="G150" s="12"/>
      <c r="H150" s="12"/>
      <c r="I150" s="12"/>
      <c r="J150" s="53"/>
      <c r="K150" s="12"/>
      <c r="L150" s="12"/>
      <c r="M150" s="12"/>
      <c r="N150" s="11"/>
      <c r="O150" s="53"/>
      <c r="Q150" s="7"/>
      <c r="R150" s="82"/>
      <c r="S150" s="16"/>
      <c r="T150" s="16"/>
      <c r="U150" s="16"/>
      <c r="V150" s="16"/>
      <c r="W150" s="16"/>
      <c r="X150" s="16"/>
      <c r="Y150" s="16"/>
      <c r="Z150" s="16"/>
    </row>
    <row r="151" spans="1:29" ht="15">
      <c r="A151" s="11"/>
      <c r="B151" s="33" t="s">
        <v>3635</v>
      </c>
      <c r="C151" s="33"/>
      <c r="D151" s="33"/>
      <c r="E151" s="33"/>
      <c r="F151" s="34"/>
      <c r="G151" s="32"/>
      <c r="H151" s="32"/>
      <c r="I151" s="73"/>
      <c r="J151" s="74"/>
      <c r="K151" s="75"/>
      <c r="L151" s="451"/>
      <c r="M151" s="12"/>
      <c r="N151" s="11"/>
      <c r="O151" s="53"/>
      <c r="Q151" s="7"/>
      <c r="R151" s="82"/>
      <c r="S151" s="16"/>
      <c r="T151" s="16"/>
      <c r="U151" s="16"/>
      <c r="V151" s="16"/>
      <c r="W151" s="16"/>
      <c r="X151" s="16"/>
      <c r="Y151" s="16"/>
      <c r="Z151" s="16"/>
    </row>
    <row r="152" spans="1:29" ht="38.25">
      <c r="A152" s="20" t="s">
        <v>16</v>
      </c>
      <c r="B152" s="21" t="s">
        <v>575</v>
      </c>
      <c r="C152" s="21"/>
      <c r="D152" s="22" t="s">
        <v>588</v>
      </c>
      <c r="E152" s="21" t="s">
        <v>589</v>
      </c>
      <c r="F152" s="21" t="s">
        <v>590</v>
      </c>
      <c r="G152" s="21" t="s">
        <v>609</v>
      </c>
      <c r="H152" s="21" t="s">
        <v>592</v>
      </c>
      <c r="I152" s="21" t="s">
        <v>593</v>
      </c>
      <c r="J152" s="76" t="s">
        <v>594</v>
      </c>
      <c r="K152" s="62" t="s">
        <v>610</v>
      </c>
      <c r="L152" s="77" t="s">
        <v>611</v>
      </c>
      <c r="M152" s="21" t="s">
        <v>612</v>
      </c>
      <c r="N152" s="452" t="s">
        <v>3630</v>
      </c>
      <c r="O152" s="63" t="s">
        <v>3629</v>
      </c>
      <c r="P152" s="21" t="s">
        <v>597</v>
      </c>
      <c r="Q152" s="78" t="s">
        <v>598</v>
      </c>
      <c r="R152" s="82"/>
      <c r="S152" s="16"/>
      <c r="T152" s="16"/>
      <c r="U152" s="16"/>
      <c r="V152" s="16"/>
      <c r="W152" s="16"/>
      <c r="X152" s="16"/>
      <c r="Y152" s="16"/>
      <c r="Z152" s="16"/>
    </row>
    <row r="153" spans="1:29" ht="14.25">
      <c r="A153" s="382"/>
      <c r="B153" s="404"/>
      <c r="C153" s="409"/>
      <c r="D153" s="439"/>
      <c r="E153" s="410"/>
      <c r="F153" s="475"/>
      <c r="G153" s="418"/>
      <c r="H153" s="410"/>
      <c r="I153" s="406"/>
      <c r="J153" s="486"/>
      <c r="K153" s="486"/>
      <c r="L153" s="487"/>
      <c r="M153" s="485"/>
      <c r="N153" s="487"/>
      <c r="O153" s="474"/>
      <c r="P153" s="411"/>
      <c r="Q153" s="459"/>
      <c r="R153" s="483"/>
      <c r="S153" s="473"/>
      <c r="T153" s="16"/>
      <c r="U153" s="482"/>
      <c r="V153" s="482"/>
      <c r="W153" s="482"/>
      <c r="X153" s="482"/>
      <c r="Y153" s="482"/>
      <c r="Z153" s="482"/>
      <c r="AA153" s="400"/>
      <c r="AB153" s="400"/>
      <c r="AC153" s="400"/>
    </row>
    <row r="154" spans="1:29" ht="14.25">
      <c r="A154" s="382"/>
      <c r="B154" s="404"/>
      <c r="C154" s="409"/>
      <c r="D154" s="439"/>
      <c r="E154" s="410"/>
      <c r="F154" s="475"/>
      <c r="G154" s="418"/>
      <c r="H154" s="410"/>
      <c r="I154" s="406"/>
      <c r="J154" s="486"/>
      <c r="K154" s="486"/>
      <c r="L154" s="487"/>
      <c r="M154" s="485"/>
      <c r="N154" s="487"/>
      <c r="O154" s="474"/>
      <c r="P154" s="411"/>
      <c r="Q154" s="459"/>
      <c r="R154" s="483"/>
      <c r="S154" s="473"/>
      <c r="T154" s="16"/>
      <c r="U154" s="482"/>
      <c r="V154" s="482"/>
      <c r="W154" s="482"/>
      <c r="X154" s="482"/>
      <c r="Y154" s="482"/>
      <c r="Z154" s="482"/>
      <c r="AA154" s="400"/>
      <c r="AB154" s="400"/>
      <c r="AC154" s="400"/>
    </row>
    <row r="155" spans="1:29" s="400" customFormat="1" ht="14.25">
      <c r="A155" s="382"/>
      <c r="B155" s="404"/>
      <c r="C155" s="409"/>
      <c r="D155" s="439"/>
      <c r="E155" s="410"/>
      <c r="F155" s="475"/>
      <c r="G155" s="418"/>
      <c r="H155" s="410"/>
      <c r="I155" s="406"/>
      <c r="J155" s="486"/>
      <c r="K155" s="486"/>
      <c r="L155" s="487"/>
      <c r="M155" s="485"/>
      <c r="N155" s="487"/>
      <c r="O155" s="474"/>
      <c r="P155" s="411"/>
      <c r="Q155" s="459"/>
      <c r="R155" s="480"/>
      <c r="S155" s="482"/>
      <c r="T155" s="482"/>
      <c r="U155" s="482"/>
      <c r="V155" s="482"/>
      <c r="W155" s="482"/>
      <c r="X155" s="482"/>
      <c r="Y155" s="482"/>
      <c r="Z155" s="482"/>
    </row>
    <row r="156" spans="1:29" s="400" customFormat="1" ht="14.25">
      <c r="A156" s="382"/>
      <c r="B156" s="404"/>
      <c r="C156" s="409"/>
      <c r="D156" s="439"/>
      <c r="E156" s="410"/>
      <c r="F156" s="486"/>
      <c r="G156" s="443"/>
      <c r="H156" s="410"/>
      <c r="I156" s="406"/>
      <c r="J156" s="486"/>
      <c r="K156" s="486"/>
      <c r="L156" s="487"/>
      <c r="M156" s="485"/>
      <c r="N156" s="487"/>
      <c r="O156" s="474"/>
      <c r="P156" s="411"/>
      <c r="Q156" s="459"/>
      <c r="R156" s="480"/>
      <c r="S156" s="482"/>
      <c r="T156" s="482"/>
      <c r="U156" s="482"/>
      <c r="V156" s="482"/>
      <c r="W156" s="482"/>
      <c r="X156" s="482"/>
      <c r="Y156" s="482"/>
      <c r="Z156" s="482"/>
    </row>
    <row r="157" spans="1:29" s="400" customFormat="1" ht="14.25">
      <c r="A157" s="382"/>
      <c r="B157" s="404"/>
      <c r="C157" s="409"/>
      <c r="D157" s="439"/>
      <c r="E157" s="410"/>
      <c r="F157" s="486"/>
      <c r="G157" s="443"/>
      <c r="H157" s="410"/>
      <c r="I157" s="406"/>
      <c r="J157" s="486"/>
      <c r="K157" s="486"/>
      <c r="L157" s="487"/>
      <c r="M157" s="485"/>
      <c r="N157" s="487"/>
      <c r="O157" s="474"/>
      <c r="P157" s="411"/>
      <c r="Q157" s="459"/>
      <c r="R157" s="480"/>
      <c r="S157" s="482"/>
      <c r="T157" s="482"/>
      <c r="U157" s="482"/>
      <c r="V157" s="482"/>
      <c r="W157" s="482"/>
      <c r="X157" s="482"/>
      <c r="Y157" s="482"/>
      <c r="Z157" s="482"/>
    </row>
    <row r="158" spans="1:29" s="400" customFormat="1" ht="14.25">
      <c r="A158" s="382"/>
      <c r="B158" s="404"/>
      <c r="C158" s="409"/>
      <c r="D158" s="439"/>
      <c r="E158" s="410"/>
      <c r="F158" s="475"/>
      <c r="G158" s="418"/>
      <c r="H158" s="410"/>
      <c r="I158" s="406"/>
      <c r="J158" s="486"/>
      <c r="K158" s="477"/>
      <c r="L158" s="487"/>
      <c r="M158" s="485"/>
      <c r="N158" s="487"/>
      <c r="O158" s="474"/>
      <c r="P158" s="479"/>
      <c r="Q158" s="459"/>
      <c r="R158" s="480"/>
      <c r="S158" s="482"/>
      <c r="T158" s="482"/>
      <c r="U158" s="482"/>
      <c r="V158" s="482"/>
      <c r="W158" s="482"/>
      <c r="X158" s="482"/>
      <c r="Y158" s="482"/>
      <c r="Z158" s="482"/>
    </row>
    <row r="159" spans="1:29" s="400" customFormat="1" ht="14.25">
      <c r="A159" s="382"/>
      <c r="B159" s="404"/>
      <c r="C159" s="409"/>
      <c r="D159" s="439"/>
      <c r="E159" s="410"/>
      <c r="F159" s="475"/>
      <c r="G159" s="418"/>
      <c r="H159" s="410"/>
      <c r="I159" s="406"/>
      <c r="J159" s="477"/>
      <c r="K159" s="477"/>
      <c r="L159" s="477"/>
      <c r="M159" s="477"/>
      <c r="N159" s="478"/>
      <c r="O159" s="489"/>
      <c r="P159" s="479"/>
      <c r="Q159" s="459"/>
      <c r="R159" s="480"/>
      <c r="S159" s="482"/>
      <c r="T159" s="482"/>
      <c r="U159" s="482"/>
      <c r="V159" s="482"/>
      <c r="W159" s="482"/>
      <c r="X159" s="482"/>
      <c r="Y159" s="482"/>
      <c r="Z159" s="482"/>
    </row>
    <row r="160" spans="1:29" s="400" customFormat="1" ht="14.25">
      <c r="A160" s="382"/>
      <c r="B160" s="404"/>
      <c r="C160" s="409"/>
      <c r="D160" s="439"/>
      <c r="E160" s="410"/>
      <c r="F160" s="486"/>
      <c r="G160" s="443"/>
      <c r="H160" s="410"/>
      <c r="I160" s="406"/>
      <c r="J160" s="486"/>
      <c r="K160" s="486"/>
      <c r="L160" s="487"/>
      <c r="M160" s="485"/>
      <c r="N160" s="487"/>
      <c r="O160" s="474"/>
      <c r="P160" s="411"/>
      <c r="Q160" s="459"/>
      <c r="R160" s="483"/>
      <c r="S160" s="473"/>
      <c r="T160" s="482"/>
      <c r="U160" s="482"/>
      <c r="V160" s="482"/>
      <c r="W160" s="482"/>
      <c r="X160" s="482"/>
      <c r="Y160" s="482"/>
      <c r="Z160" s="482"/>
    </row>
    <row r="161" spans="1:26" s="400" customFormat="1" ht="14.25">
      <c r="A161" s="382"/>
      <c r="B161" s="404"/>
      <c r="C161" s="409"/>
      <c r="D161" s="439"/>
      <c r="E161" s="410"/>
      <c r="F161" s="475"/>
      <c r="G161" s="418"/>
      <c r="H161" s="410"/>
      <c r="I161" s="406"/>
      <c r="J161" s="376"/>
      <c r="K161" s="376"/>
      <c r="L161" s="376"/>
      <c r="M161" s="376"/>
      <c r="N161" s="476"/>
      <c r="O161" s="474"/>
      <c r="P161" s="412"/>
      <c r="Q161" s="459"/>
      <c r="R161" s="483"/>
      <c r="S161" s="473"/>
      <c r="T161" s="482"/>
      <c r="U161" s="482"/>
      <c r="V161" s="482"/>
      <c r="W161" s="482"/>
      <c r="X161" s="482"/>
      <c r="Y161" s="482"/>
      <c r="Z161" s="482"/>
    </row>
    <row r="162" spans="1:26">
      <c r="A162" s="29"/>
      <c r="B162" s="23"/>
      <c r="C162" s="23"/>
      <c r="D162" s="23"/>
      <c r="E162" s="32"/>
      <c r="F162" s="30"/>
      <c r="G162" s="12"/>
      <c r="H162" s="12"/>
      <c r="I162" s="12"/>
      <c r="J162" s="53"/>
      <c r="K162" s="12"/>
      <c r="L162" s="12"/>
      <c r="M162" s="12"/>
      <c r="N162" s="11"/>
      <c r="O162" s="53"/>
      <c r="P162" s="7"/>
      <c r="Q162" s="11"/>
      <c r="R162" s="141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9"/>
      <c r="B163" s="23"/>
      <c r="C163" s="23"/>
      <c r="D163" s="23"/>
      <c r="E163" s="32"/>
      <c r="F163" s="30"/>
      <c r="G163" s="41"/>
      <c r="H163" s="42"/>
      <c r="I163" s="82"/>
      <c r="J163" s="17"/>
      <c r="K163" s="83"/>
      <c r="L163" s="84"/>
      <c r="M163" s="85"/>
      <c r="N163" s="86"/>
      <c r="O163" s="87"/>
      <c r="P163" s="11"/>
      <c r="Q163" s="16"/>
      <c r="R163" s="141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37"/>
      <c r="B164" s="45"/>
      <c r="C164" s="102"/>
      <c r="D164" s="6"/>
      <c r="E164" s="38"/>
      <c r="F164" s="82"/>
      <c r="G164" s="41"/>
      <c r="H164" s="42"/>
      <c r="I164" s="82"/>
      <c r="J164" s="17"/>
      <c r="K164" s="83"/>
      <c r="L164" s="84"/>
      <c r="M164" s="85"/>
      <c r="N164" s="86"/>
      <c r="O164" s="87"/>
      <c r="P164" s="11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 ht="15">
      <c r="A165" s="5"/>
      <c r="B165" s="103" t="s">
        <v>619</v>
      </c>
      <c r="C165" s="103"/>
      <c r="D165" s="103"/>
      <c r="E165" s="103"/>
      <c r="F165" s="17"/>
      <c r="G165" s="17"/>
      <c r="H165" s="104"/>
      <c r="I165" s="17"/>
      <c r="J165" s="74"/>
      <c r="K165" s="75"/>
      <c r="L165" s="17"/>
      <c r="M165" s="17"/>
      <c r="N165" s="16"/>
      <c r="O165" s="98"/>
      <c r="P165" s="11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 ht="38.25">
      <c r="A166" s="20" t="s">
        <v>16</v>
      </c>
      <c r="B166" s="21" t="s">
        <v>575</v>
      </c>
      <c r="C166" s="21"/>
      <c r="D166" s="22" t="s">
        <v>588</v>
      </c>
      <c r="E166" s="21" t="s">
        <v>589</v>
      </c>
      <c r="F166" s="21" t="s">
        <v>590</v>
      </c>
      <c r="G166" s="21" t="s">
        <v>620</v>
      </c>
      <c r="H166" s="21" t="s">
        <v>621</v>
      </c>
      <c r="I166" s="21" t="s">
        <v>593</v>
      </c>
      <c r="J166" s="61" t="s">
        <v>594</v>
      </c>
      <c r="K166" s="21" t="s">
        <v>595</v>
      </c>
      <c r="L166" s="21" t="s">
        <v>596</v>
      </c>
      <c r="M166" s="21" t="s">
        <v>597</v>
      </c>
      <c r="N166" s="22" t="s">
        <v>598</v>
      </c>
      <c r="O166" s="98"/>
      <c r="P166" s="11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1</v>
      </c>
      <c r="B167" s="105">
        <v>41579</v>
      </c>
      <c r="C167" s="105"/>
      <c r="D167" s="106" t="s">
        <v>622</v>
      </c>
      <c r="E167" s="107" t="s">
        <v>623</v>
      </c>
      <c r="F167" s="108">
        <v>82</v>
      </c>
      <c r="G167" s="107" t="s">
        <v>624</v>
      </c>
      <c r="H167" s="107">
        <v>100</v>
      </c>
      <c r="I167" s="125">
        <v>100</v>
      </c>
      <c r="J167" s="126" t="s">
        <v>625</v>
      </c>
      <c r="K167" s="127">
        <f t="shared" ref="K167:K198" si="140">H167-F167</f>
        <v>18</v>
      </c>
      <c r="L167" s="128">
        <f t="shared" ref="L167:L198" si="141">K167/F167</f>
        <v>0.21951219512195122</v>
      </c>
      <c r="M167" s="129" t="s">
        <v>599</v>
      </c>
      <c r="N167" s="130">
        <v>42657</v>
      </c>
      <c r="O167" s="53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2</v>
      </c>
      <c r="B168" s="105">
        <v>41794</v>
      </c>
      <c r="C168" s="105"/>
      <c r="D168" s="106" t="s">
        <v>626</v>
      </c>
      <c r="E168" s="107" t="s">
        <v>600</v>
      </c>
      <c r="F168" s="108">
        <v>257</v>
      </c>
      <c r="G168" s="107" t="s">
        <v>624</v>
      </c>
      <c r="H168" s="107">
        <v>300</v>
      </c>
      <c r="I168" s="125">
        <v>300</v>
      </c>
      <c r="J168" s="126" t="s">
        <v>625</v>
      </c>
      <c r="K168" s="127">
        <f t="shared" si="140"/>
        <v>43</v>
      </c>
      <c r="L168" s="128">
        <f t="shared" si="141"/>
        <v>0.16731517509727625</v>
      </c>
      <c r="M168" s="129" t="s">
        <v>599</v>
      </c>
      <c r="N168" s="130">
        <v>41822</v>
      </c>
      <c r="O168" s="53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3</v>
      </c>
      <c r="B169" s="105">
        <v>41828</v>
      </c>
      <c r="C169" s="105"/>
      <c r="D169" s="106" t="s">
        <v>627</v>
      </c>
      <c r="E169" s="107" t="s">
        <v>600</v>
      </c>
      <c r="F169" s="108">
        <v>393</v>
      </c>
      <c r="G169" s="107" t="s">
        <v>624</v>
      </c>
      <c r="H169" s="107">
        <v>468</v>
      </c>
      <c r="I169" s="125">
        <v>468</v>
      </c>
      <c r="J169" s="126" t="s">
        <v>625</v>
      </c>
      <c r="K169" s="127">
        <f t="shared" si="140"/>
        <v>75</v>
      </c>
      <c r="L169" s="128">
        <f t="shared" si="141"/>
        <v>0.19083969465648856</v>
      </c>
      <c r="M169" s="129" t="s">
        <v>599</v>
      </c>
      <c r="N169" s="130">
        <v>41863</v>
      </c>
      <c r="O169" s="53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4</v>
      </c>
      <c r="B170" s="105">
        <v>41857</v>
      </c>
      <c r="C170" s="105"/>
      <c r="D170" s="106" t="s">
        <v>628</v>
      </c>
      <c r="E170" s="107" t="s">
        <v>600</v>
      </c>
      <c r="F170" s="108">
        <v>205</v>
      </c>
      <c r="G170" s="107" t="s">
        <v>624</v>
      </c>
      <c r="H170" s="107">
        <v>275</v>
      </c>
      <c r="I170" s="125">
        <v>250</v>
      </c>
      <c r="J170" s="126" t="s">
        <v>625</v>
      </c>
      <c r="K170" s="127">
        <f t="shared" si="140"/>
        <v>70</v>
      </c>
      <c r="L170" s="128">
        <f t="shared" si="141"/>
        <v>0.34146341463414637</v>
      </c>
      <c r="M170" s="129" t="s">
        <v>599</v>
      </c>
      <c r="N170" s="130">
        <v>41962</v>
      </c>
      <c r="O170" s="53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5</v>
      </c>
      <c r="B171" s="105">
        <v>41886</v>
      </c>
      <c r="C171" s="105"/>
      <c r="D171" s="106" t="s">
        <v>629</v>
      </c>
      <c r="E171" s="107" t="s">
        <v>600</v>
      </c>
      <c r="F171" s="108">
        <v>162</v>
      </c>
      <c r="G171" s="107" t="s">
        <v>624</v>
      </c>
      <c r="H171" s="107">
        <v>190</v>
      </c>
      <c r="I171" s="125">
        <v>190</v>
      </c>
      <c r="J171" s="126" t="s">
        <v>625</v>
      </c>
      <c r="K171" s="127">
        <f t="shared" si="140"/>
        <v>28</v>
      </c>
      <c r="L171" s="128">
        <f t="shared" si="141"/>
        <v>0.1728395061728395</v>
      </c>
      <c r="M171" s="129" t="s">
        <v>599</v>
      </c>
      <c r="N171" s="130">
        <v>42006</v>
      </c>
      <c r="O171" s="53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6</v>
      </c>
      <c r="B172" s="105">
        <v>41886</v>
      </c>
      <c r="C172" s="105"/>
      <c r="D172" s="106" t="s">
        <v>630</v>
      </c>
      <c r="E172" s="107" t="s">
        <v>600</v>
      </c>
      <c r="F172" s="108">
        <v>75</v>
      </c>
      <c r="G172" s="107" t="s">
        <v>624</v>
      </c>
      <c r="H172" s="107">
        <v>91.5</v>
      </c>
      <c r="I172" s="125" t="s">
        <v>631</v>
      </c>
      <c r="J172" s="126" t="s">
        <v>632</v>
      </c>
      <c r="K172" s="127">
        <f t="shared" si="140"/>
        <v>16.5</v>
      </c>
      <c r="L172" s="128">
        <f t="shared" si="141"/>
        <v>0.22</v>
      </c>
      <c r="M172" s="129" t="s">
        <v>599</v>
      </c>
      <c r="N172" s="130">
        <v>41954</v>
      </c>
      <c r="O172" s="53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7</v>
      </c>
      <c r="B173" s="105">
        <v>41913</v>
      </c>
      <c r="C173" s="105"/>
      <c r="D173" s="106" t="s">
        <v>633</v>
      </c>
      <c r="E173" s="107" t="s">
        <v>600</v>
      </c>
      <c r="F173" s="108">
        <v>850</v>
      </c>
      <c r="G173" s="107" t="s">
        <v>624</v>
      </c>
      <c r="H173" s="107">
        <v>982.5</v>
      </c>
      <c r="I173" s="125">
        <v>1050</v>
      </c>
      <c r="J173" s="126" t="s">
        <v>634</v>
      </c>
      <c r="K173" s="127">
        <f t="shared" si="140"/>
        <v>132.5</v>
      </c>
      <c r="L173" s="128">
        <f t="shared" si="141"/>
        <v>0.15588235294117647</v>
      </c>
      <c r="M173" s="129" t="s">
        <v>599</v>
      </c>
      <c r="N173" s="130">
        <v>42039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8</v>
      </c>
      <c r="B174" s="105">
        <v>41913</v>
      </c>
      <c r="C174" s="105"/>
      <c r="D174" s="106" t="s">
        <v>635</v>
      </c>
      <c r="E174" s="107" t="s">
        <v>600</v>
      </c>
      <c r="F174" s="108">
        <v>475</v>
      </c>
      <c r="G174" s="107" t="s">
        <v>624</v>
      </c>
      <c r="H174" s="107">
        <v>515</v>
      </c>
      <c r="I174" s="125">
        <v>600</v>
      </c>
      <c r="J174" s="126" t="s">
        <v>636</v>
      </c>
      <c r="K174" s="127">
        <f t="shared" si="140"/>
        <v>40</v>
      </c>
      <c r="L174" s="128">
        <f t="shared" si="141"/>
        <v>8.4210526315789472E-2</v>
      </c>
      <c r="M174" s="129" t="s">
        <v>599</v>
      </c>
      <c r="N174" s="130">
        <v>41939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9</v>
      </c>
      <c r="B175" s="105">
        <v>41913</v>
      </c>
      <c r="C175" s="105"/>
      <c r="D175" s="106" t="s">
        <v>637</v>
      </c>
      <c r="E175" s="107" t="s">
        <v>600</v>
      </c>
      <c r="F175" s="108">
        <v>86</v>
      </c>
      <c r="G175" s="107" t="s">
        <v>624</v>
      </c>
      <c r="H175" s="107">
        <v>99</v>
      </c>
      <c r="I175" s="125">
        <v>140</v>
      </c>
      <c r="J175" s="126" t="s">
        <v>638</v>
      </c>
      <c r="K175" s="127">
        <f t="shared" si="140"/>
        <v>13</v>
      </c>
      <c r="L175" s="128">
        <f t="shared" si="141"/>
        <v>0.15116279069767441</v>
      </c>
      <c r="M175" s="129" t="s">
        <v>599</v>
      </c>
      <c r="N175" s="130">
        <v>41939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10</v>
      </c>
      <c r="B176" s="105">
        <v>41926</v>
      </c>
      <c r="C176" s="105"/>
      <c r="D176" s="106" t="s">
        <v>639</v>
      </c>
      <c r="E176" s="107" t="s">
        <v>600</v>
      </c>
      <c r="F176" s="108">
        <v>496.6</v>
      </c>
      <c r="G176" s="107" t="s">
        <v>624</v>
      </c>
      <c r="H176" s="107">
        <v>621</v>
      </c>
      <c r="I176" s="125">
        <v>580</v>
      </c>
      <c r="J176" s="126" t="s">
        <v>625</v>
      </c>
      <c r="K176" s="127">
        <f t="shared" si="140"/>
        <v>124.39999999999998</v>
      </c>
      <c r="L176" s="128">
        <f t="shared" si="141"/>
        <v>0.25050342327829234</v>
      </c>
      <c r="M176" s="129" t="s">
        <v>599</v>
      </c>
      <c r="N176" s="130">
        <v>42605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11</v>
      </c>
      <c r="B177" s="105">
        <v>41926</v>
      </c>
      <c r="C177" s="105"/>
      <c r="D177" s="106" t="s">
        <v>640</v>
      </c>
      <c r="E177" s="107" t="s">
        <v>600</v>
      </c>
      <c r="F177" s="108">
        <v>2481.9</v>
      </c>
      <c r="G177" s="107" t="s">
        <v>624</v>
      </c>
      <c r="H177" s="107">
        <v>2840</v>
      </c>
      <c r="I177" s="125">
        <v>2870</v>
      </c>
      <c r="J177" s="126" t="s">
        <v>641</v>
      </c>
      <c r="K177" s="127">
        <f t="shared" si="140"/>
        <v>358.09999999999991</v>
      </c>
      <c r="L177" s="128">
        <f t="shared" si="141"/>
        <v>0.14428462065353154</v>
      </c>
      <c r="M177" s="129" t="s">
        <v>599</v>
      </c>
      <c r="N177" s="130">
        <v>42017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2">
        <v>12</v>
      </c>
      <c r="B178" s="105">
        <v>41928</v>
      </c>
      <c r="C178" s="105"/>
      <c r="D178" s="106" t="s">
        <v>642</v>
      </c>
      <c r="E178" s="107" t="s">
        <v>600</v>
      </c>
      <c r="F178" s="108">
        <v>84.5</v>
      </c>
      <c r="G178" s="107" t="s">
        <v>624</v>
      </c>
      <c r="H178" s="107">
        <v>93</v>
      </c>
      <c r="I178" s="125">
        <v>110</v>
      </c>
      <c r="J178" s="126" t="s">
        <v>643</v>
      </c>
      <c r="K178" s="127">
        <f t="shared" si="140"/>
        <v>8.5</v>
      </c>
      <c r="L178" s="128">
        <f t="shared" si="141"/>
        <v>0.10059171597633136</v>
      </c>
      <c r="M178" s="129" t="s">
        <v>599</v>
      </c>
      <c r="N178" s="130">
        <v>41939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13</v>
      </c>
      <c r="B179" s="105">
        <v>41928</v>
      </c>
      <c r="C179" s="105"/>
      <c r="D179" s="106" t="s">
        <v>644</v>
      </c>
      <c r="E179" s="107" t="s">
        <v>600</v>
      </c>
      <c r="F179" s="108">
        <v>401</v>
      </c>
      <c r="G179" s="107" t="s">
        <v>624</v>
      </c>
      <c r="H179" s="107">
        <v>428</v>
      </c>
      <c r="I179" s="125">
        <v>450</v>
      </c>
      <c r="J179" s="126" t="s">
        <v>645</v>
      </c>
      <c r="K179" s="127">
        <f t="shared" si="140"/>
        <v>27</v>
      </c>
      <c r="L179" s="128">
        <f t="shared" si="141"/>
        <v>6.7331670822942641E-2</v>
      </c>
      <c r="M179" s="129" t="s">
        <v>599</v>
      </c>
      <c r="N179" s="130">
        <v>42020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14</v>
      </c>
      <c r="B180" s="105">
        <v>41928</v>
      </c>
      <c r="C180" s="105"/>
      <c r="D180" s="106" t="s">
        <v>646</v>
      </c>
      <c r="E180" s="107" t="s">
        <v>600</v>
      </c>
      <c r="F180" s="108">
        <v>101</v>
      </c>
      <c r="G180" s="107" t="s">
        <v>624</v>
      </c>
      <c r="H180" s="107">
        <v>112</v>
      </c>
      <c r="I180" s="125">
        <v>120</v>
      </c>
      <c r="J180" s="126" t="s">
        <v>647</v>
      </c>
      <c r="K180" s="127">
        <f t="shared" si="140"/>
        <v>11</v>
      </c>
      <c r="L180" s="128">
        <f t="shared" si="141"/>
        <v>0.10891089108910891</v>
      </c>
      <c r="M180" s="129" t="s">
        <v>599</v>
      </c>
      <c r="N180" s="130">
        <v>41939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15</v>
      </c>
      <c r="B181" s="105">
        <v>41954</v>
      </c>
      <c r="C181" s="105"/>
      <c r="D181" s="106" t="s">
        <v>648</v>
      </c>
      <c r="E181" s="107" t="s">
        <v>600</v>
      </c>
      <c r="F181" s="108">
        <v>59</v>
      </c>
      <c r="G181" s="107" t="s">
        <v>624</v>
      </c>
      <c r="H181" s="107">
        <v>76</v>
      </c>
      <c r="I181" s="125">
        <v>76</v>
      </c>
      <c r="J181" s="126" t="s">
        <v>625</v>
      </c>
      <c r="K181" s="127">
        <f t="shared" si="140"/>
        <v>17</v>
      </c>
      <c r="L181" s="128">
        <f t="shared" si="141"/>
        <v>0.28813559322033899</v>
      </c>
      <c r="M181" s="129" t="s">
        <v>599</v>
      </c>
      <c r="N181" s="130">
        <v>43032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16</v>
      </c>
      <c r="B182" s="105">
        <v>41954</v>
      </c>
      <c r="C182" s="105"/>
      <c r="D182" s="106" t="s">
        <v>637</v>
      </c>
      <c r="E182" s="107" t="s">
        <v>600</v>
      </c>
      <c r="F182" s="108">
        <v>99</v>
      </c>
      <c r="G182" s="107" t="s">
        <v>624</v>
      </c>
      <c r="H182" s="107">
        <v>120</v>
      </c>
      <c r="I182" s="125">
        <v>120</v>
      </c>
      <c r="J182" s="126" t="s">
        <v>649</v>
      </c>
      <c r="K182" s="127">
        <f t="shared" si="140"/>
        <v>21</v>
      </c>
      <c r="L182" s="128">
        <f t="shared" si="141"/>
        <v>0.21212121212121213</v>
      </c>
      <c r="M182" s="129" t="s">
        <v>599</v>
      </c>
      <c r="N182" s="130">
        <v>41960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17</v>
      </c>
      <c r="B183" s="105">
        <v>41956</v>
      </c>
      <c r="C183" s="105"/>
      <c r="D183" s="106" t="s">
        <v>650</v>
      </c>
      <c r="E183" s="107" t="s">
        <v>600</v>
      </c>
      <c r="F183" s="108">
        <v>22</v>
      </c>
      <c r="G183" s="107" t="s">
        <v>624</v>
      </c>
      <c r="H183" s="107">
        <v>33.549999999999997</v>
      </c>
      <c r="I183" s="125">
        <v>32</v>
      </c>
      <c r="J183" s="126" t="s">
        <v>651</v>
      </c>
      <c r="K183" s="127">
        <f t="shared" si="140"/>
        <v>11.549999999999997</v>
      </c>
      <c r="L183" s="128">
        <f t="shared" si="141"/>
        <v>0.52499999999999991</v>
      </c>
      <c r="M183" s="129" t="s">
        <v>599</v>
      </c>
      <c r="N183" s="130">
        <v>42188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18</v>
      </c>
      <c r="B184" s="105">
        <v>41976</v>
      </c>
      <c r="C184" s="105"/>
      <c r="D184" s="106" t="s">
        <v>652</v>
      </c>
      <c r="E184" s="107" t="s">
        <v>600</v>
      </c>
      <c r="F184" s="108">
        <v>440</v>
      </c>
      <c r="G184" s="107" t="s">
        <v>624</v>
      </c>
      <c r="H184" s="107">
        <v>520</v>
      </c>
      <c r="I184" s="125">
        <v>520</v>
      </c>
      <c r="J184" s="126" t="s">
        <v>653</v>
      </c>
      <c r="K184" s="127">
        <f t="shared" si="140"/>
        <v>80</v>
      </c>
      <c r="L184" s="128">
        <f t="shared" si="141"/>
        <v>0.18181818181818182</v>
      </c>
      <c r="M184" s="129" t="s">
        <v>599</v>
      </c>
      <c r="N184" s="130">
        <v>42208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2">
        <v>19</v>
      </c>
      <c r="B185" s="105">
        <v>41976</v>
      </c>
      <c r="C185" s="105"/>
      <c r="D185" s="106" t="s">
        <v>654</v>
      </c>
      <c r="E185" s="107" t="s">
        <v>600</v>
      </c>
      <c r="F185" s="108">
        <v>360</v>
      </c>
      <c r="G185" s="107" t="s">
        <v>624</v>
      </c>
      <c r="H185" s="107">
        <v>427</v>
      </c>
      <c r="I185" s="125">
        <v>425</v>
      </c>
      <c r="J185" s="126" t="s">
        <v>655</v>
      </c>
      <c r="K185" s="127">
        <f t="shared" si="140"/>
        <v>67</v>
      </c>
      <c r="L185" s="128">
        <f t="shared" si="141"/>
        <v>0.18611111111111112</v>
      </c>
      <c r="M185" s="129" t="s">
        <v>599</v>
      </c>
      <c r="N185" s="130">
        <v>42058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20</v>
      </c>
      <c r="B186" s="105">
        <v>42012</v>
      </c>
      <c r="C186" s="105"/>
      <c r="D186" s="106" t="s">
        <v>656</v>
      </c>
      <c r="E186" s="107" t="s">
        <v>600</v>
      </c>
      <c r="F186" s="108">
        <v>360</v>
      </c>
      <c r="G186" s="107" t="s">
        <v>624</v>
      </c>
      <c r="H186" s="107">
        <v>455</v>
      </c>
      <c r="I186" s="125">
        <v>420</v>
      </c>
      <c r="J186" s="126" t="s">
        <v>657</v>
      </c>
      <c r="K186" s="127">
        <f t="shared" si="140"/>
        <v>95</v>
      </c>
      <c r="L186" s="128">
        <f t="shared" si="141"/>
        <v>0.2638888888888889</v>
      </c>
      <c r="M186" s="129" t="s">
        <v>599</v>
      </c>
      <c r="N186" s="130">
        <v>42024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21</v>
      </c>
      <c r="B187" s="105">
        <v>42012</v>
      </c>
      <c r="C187" s="105"/>
      <c r="D187" s="106" t="s">
        <v>658</v>
      </c>
      <c r="E187" s="107" t="s">
        <v>600</v>
      </c>
      <c r="F187" s="108">
        <v>130</v>
      </c>
      <c r="G187" s="107"/>
      <c r="H187" s="107">
        <v>175.5</v>
      </c>
      <c r="I187" s="125">
        <v>165</v>
      </c>
      <c r="J187" s="126" t="s">
        <v>659</v>
      </c>
      <c r="K187" s="127">
        <f t="shared" si="140"/>
        <v>45.5</v>
      </c>
      <c r="L187" s="128">
        <f t="shared" si="141"/>
        <v>0.35</v>
      </c>
      <c r="M187" s="129" t="s">
        <v>599</v>
      </c>
      <c r="N187" s="130">
        <v>43088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22</v>
      </c>
      <c r="B188" s="105">
        <v>42040</v>
      </c>
      <c r="C188" s="105"/>
      <c r="D188" s="106" t="s">
        <v>390</v>
      </c>
      <c r="E188" s="107" t="s">
        <v>623</v>
      </c>
      <c r="F188" s="108">
        <v>98</v>
      </c>
      <c r="G188" s="107"/>
      <c r="H188" s="107">
        <v>120</v>
      </c>
      <c r="I188" s="125">
        <v>120</v>
      </c>
      <c r="J188" s="126" t="s">
        <v>625</v>
      </c>
      <c r="K188" s="127">
        <f t="shared" si="140"/>
        <v>22</v>
      </c>
      <c r="L188" s="128">
        <f t="shared" si="141"/>
        <v>0.22448979591836735</v>
      </c>
      <c r="M188" s="129" t="s">
        <v>599</v>
      </c>
      <c r="N188" s="130">
        <v>42753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23</v>
      </c>
      <c r="B189" s="105">
        <v>42040</v>
      </c>
      <c r="C189" s="105"/>
      <c r="D189" s="106" t="s">
        <v>660</v>
      </c>
      <c r="E189" s="107" t="s">
        <v>623</v>
      </c>
      <c r="F189" s="108">
        <v>196</v>
      </c>
      <c r="G189" s="107"/>
      <c r="H189" s="107">
        <v>262</v>
      </c>
      <c r="I189" s="125">
        <v>255</v>
      </c>
      <c r="J189" s="126" t="s">
        <v>625</v>
      </c>
      <c r="K189" s="127">
        <f t="shared" si="140"/>
        <v>66</v>
      </c>
      <c r="L189" s="128">
        <f t="shared" si="141"/>
        <v>0.33673469387755101</v>
      </c>
      <c r="M189" s="129" t="s">
        <v>599</v>
      </c>
      <c r="N189" s="130">
        <v>42599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24</v>
      </c>
      <c r="B190" s="109">
        <v>42067</v>
      </c>
      <c r="C190" s="109"/>
      <c r="D190" s="110" t="s">
        <v>389</v>
      </c>
      <c r="E190" s="111" t="s">
        <v>623</v>
      </c>
      <c r="F190" s="112">
        <v>235</v>
      </c>
      <c r="G190" s="112"/>
      <c r="H190" s="113">
        <v>77</v>
      </c>
      <c r="I190" s="131" t="s">
        <v>661</v>
      </c>
      <c r="J190" s="132" t="s">
        <v>662</v>
      </c>
      <c r="K190" s="133">
        <f t="shared" si="140"/>
        <v>-158</v>
      </c>
      <c r="L190" s="134">
        <f t="shared" si="141"/>
        <v>-0.67234042553191486</v>
      </c>
      <c r="M190" s="135" t="s">
        <v>663</v>
      </c>
      <c r="N190" s="136">
        <v>43522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2">
        <v>25</v>
      </c>
      <c r="B191" s="105">
        <v>42067</v>
      </c>
      <c r="C191" s="105"/>
      <c r="D191" s="106" t="s">
        <v>481</v>
      </c>
      <c r="E191" s="107" t="s">
        <v>623</v>
      </c>
      <c r="F191" s="108">
        <v>185</v>
      </c>
      <c r="G191" s="107"/>
      <c r="H191" s="107">
        <v>224</v>
      </c>
      <c r="I191" s="125" t="s">
        <v>664</v>
      </c>
      <c r="J191" s="126" t="s">
        <v>625</v>
      </c>
      <c r="K191" s="127">
        <f t="shared" si="140"/>
        <v>39</v>
      </c>
      <c r="L191" s="128">
        <f t="shared" si="141"/>
        <v>0.21081081081081082</v>
      </c>
      <c r="M191" s="129" t="s">
        <v>599</v>
      </c>
      <c r="N191" s="130">
        <v>42647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363">
        <v>26</v>
      </c>
      <c r="B192" s="114">
        <v>42090</v>
      </c>
      <c r="C192" s="114"/>
      <c r="D192" s="115" t="s">
        <v>665</v>
      </c>
      <c r="E192" s="116" t="s">
        <v>623</v>
      </c>
      <c r="F192" s="117">
        <v>49.5</v>
      </c>
      <c r="G192" s="118"/>
      <c r="H192" s="118">
        <v>15.85</v>
      </c>
      <c r="I192" s="118">
        <v>67</v>
      </c>
      <c r="J192" s="137" t="s">
        <v>666</v>
      </c>
      <c r="K192" s="118">
        <f t="shared" si="140"/>
        <v>-33.65</v>
      </c>
      <c r="L192" s="138">
        <f t="shared" si="141"/>
        <v>-0.67979797979797973</v>
      </c>
      <c r="M192" s="135" t="s">
        <v>663</v>
      </c>
      <c r="N192" s="139">
        <v>43627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27</v>
      </c>
      <c r="B193" s="105">
        <v>42093</v>
      </c>
      <c r="C193" s="105"/>
      <c r="D193" s="106" t="s">
        <v>667</v>
      </c>
      <c r="E193" s="107" t="s">
        <v>623</v>
      </c>
      <c r="F193" s="108">
        <v>183.5</v>
      </c>
      <c r="G193" s="107"/>
      <c r="H193" s="107">
        <v>219</v>
      </c>
      <c r="I193" s="125">
        <v>218</v>
      </c>
      <c r="J193" s="126" t="s">
        <v>668</v>
      </c>
      <c r="K193" s="127">
        <f t="shared" si="140"/>
        <v>35.5</v>
      </c>
      <c r="L193" s="128">
        <f t="shared" si="141"/>
        <v>0.19346049046321526</v>
      </c>
      <c r="M193" s="129" t="s">
        <v>599</v>
      </c>
      <c r="N193" s="130">
        <v>42103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2">
        <v>28</v>
      </c>
      <c r="B194" s="105">
        <v>42114</v>
      </c>
      <c r="C194" s="105"/>
      <c r="D194" s="106" t="s">
        <v>669</v>
      </c>
      <c r="E194" s="107" t="s">
        <v>623</v>
      </c>
      <c r="F194" s="108">
        <f>(227+237)/2</f>
        <v>232</v>
      </c>
      <c r="G194" s="107"/>
      <c r="H194" s="107">
        <v>298</v>
      </c>
      <c r="I194" s="125">
        <v>298</v>
      </c>
      <c r="J194" s="126" t="s">
        <v>625</v>
      </c>
      <c r="K194" s="127">
        <f t="shared" si="140"/>
        <v>66</v>
      </c>
      <c r="L194" s="128">
        <f t="shared" si="141"/>
        <v>0.28448275862068967</v>
      </c>
      <c r="M194" s="129" t="s">
        <v>599</v>
      </c>
      <c r="N194" s="130">
        <v>42823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29</v>
      </c>
      <c r="B195" s="105">
        <v>42128</v>
      </c>
      <c r="C195" s="105"/>
      <c r="D195" s="106" t="s">
        <v>670</v>
      </c>
      <c r="E195" s="107" t="s">
        <v>600</v>
      </c>
      <c r="F195" s="108">
        <v>385</v>
      </c>
      <c r="G195" s="107"/>
      <c r="H195" s="107">
        <f>212.5+331</f>
        <v>543.5</v>
      </c>
      <c r="I195" s="125">
        <v>510</v>
      </c>
      <c r="J195" s="126" t="s">
        <v>671</v>
      </c>
      <c r="K195" s="127">
        <f t="shared" si="140"/>
        <v>158.5</v>
      </c>
      <c r="L195" s="128">
        <f t="shared" si="141"/>
        <v>0.41168831168831171</v>
      </c>
      <c r="M195" s="129" t="s">
        <v>599</v>
      </c>
      <c r="N195" s="130">
        <v>42235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30</v>
      </c>
      <c r="B196" s="105">
        <v>42128</v>
      </c>
      <c r="C196" s="105"/>
      <c r="D196" s="106" t="s">
        <v>672</v>
      </c>
      <c r="E196" s="107" t="s">
        <v>600</v>
      </c>
      <c r="F196" s="108">
        <v>115.5</v>
      </c>
      <c r="G196" s="107"/>
      <c r="H196" s="107">
        <v>146</v>
      </c>
      <c r="I196" s="125">
        <v>142</v>
      </c>
      <c r="J196" s="126" t="s">
        <v>673</v>
      </c>
      <c r="K196" s="127">
        <f t="shared" si="140"/>
        <v>30.5</v>
      </c>
      <c r="L196" s="128">
        <f t="shared" si="141"/>
        <v>0.26406926406926406</v>
      </c>
      <c r="M196" s="129" t="s">
        <v>599</v>
      </c>
      <c r="N196" s="130">
        <v>42202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31</v>
      </c>
      <c r="B197" s="105">
        <v>42151</v>
      </c>
      <c r="C197" s="105"/>
      <c r="D197" s="106" t="s">
        <v>674</v>
      </c>
      <c r="E197" s="107" t="s">
        <v>600</v>
      </c>
      <c r="F197" s="108">
        <v>237.5</v>
      </c>
      <c r="G197" s="107"/>
      <c r="H197" s="107">
        <v>279.5</v>
      </c>
      <c r="I197" s="125">
        <v>278</v>
      </c>
      <c r="J197" s="126" t="s">
        <v>625</v>
      </c>
      <c r="K197" s="127">
        <f t="shared" si="140"/>
        <v>42</v>
      </c>
      <c r="L197" s="128">
        <f t="shared" si="141"/>
        <v>0.17684210526315788</v>
      </c>
      <c r="M197" s="129" t="s">
        <v>599</v>
      </c>
      <c r="N197" s="130">
        <v>42222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32</v>
      </c>
      <c r="B198" s="105">
        <v>42174</v>
      </c>
      <c r="C198" s="105"/>
      <c r="D198" s="106" t="s">
        <v>644</v>
      </c>
      <c r="E198" s="107" t="s">
        <v>623</v>
      </c>
      <c r="F198" s="108">
        <v>340</v>
      </c>
      <c r="G198" s="107"/>
      <c r="H198" s="107">
        <v>448</v>
      </c>
      <c r="I198" s="125">
        <v>448</v>
      </c>
      <c r="J198" s="126" t="s">
        <v>625</v>
      </c>
      <c r="K198" s="127">
        <f t="shared" si="140"/>
        <v>108</v>
      </c>
      <c r="L198" s="128">
        <f t="shared" si="141"/>
        <v>0.31764705882352939</v>
      </c>
      <c r="M198" s="129" t="s">
        <v>599</v>
      </c>
      <c r="N198" s="130">
        <v>43018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33</v>
      </c>
      <c r="B199" s="105">
        <v>42191</v>
      </c>
      <c r="C199" s="105"/>
      <c r="D199" s="106" t="s">
        <v>675</v>
      </c>
      <c r="E199" s="107" t="s">
        <v>623</v>
      </c>
      <c r="F199" s="108">
        <v>390</v>
      </c>
      <c r="G199" s="107"/>
      <c r="H199" s="107">
        <v>460</v>
      </c>
      <c r="I199" s="125">
        <v>460</v>
      </c>
      <c r="J199" s="126" t="s">
        <v>625</v>
      </c>
      <c r="K199" s="127">
        <f t="shared" ref="K199:K219" si="142">H199-F199</f>
        <v>70</v>
      </c>
      <c r="L199" s="128">
        <f t="shared" ref="L199:L219" si="143">K199/F199</f>
        <v>0.17948717948717949</v>
      </c>
      <c r="M199" s="129" t="s">
        <v>599</v>
      </c>
      <c r="N199" s="130">
        <v>42478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34</v>
      </c>
      <c r="B200" s="109">
        <v>42195</v>
      </c>
      <c r="C200" s="109"/>
      <c r="D200" s="110" t="s">
        <v>676</v>
      </c>
      <c r="E200" s="111" t="s">
        <v>623</v>
      </c>
      <c r="F200" s="112">
        <v>122.5</v>
      </c>
      <c r="G200" s="112"/>
      <c r="H200" s="113">
        <v>61</v>
      </c>
      <c r="I200" s="131">
        <v>172</v>
      </c>
      <c r="J200" s="132" t="s">
        <v>677</v>
      </c>
      <c r="K200" s="133">
        <f t="shared" si="142"/>
        <v>-61.5</v>
      </c>
      <c r="L200" s="134">
        <f t="shared" si="143"/>
        <v>-0.50204081632653064</v>
      </c>
      <c r="M200" s="135" t="s">
        <v>663</v>
      </c>
      <c r="N200" s="136">
        <v>43333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35</v>
      </c>
      <c r="B201" s="105">
        <v>42219</v>
      </c>
      <c r="C201" s="105"/>
      <c r="D201" s="106" t="s">
        <v>678</v>
      </c>
      <c r="E201" s="107" t="s">
        <v>623</v>
      </c>
      <c r="F201" s="108">
        <v>297.5</v>
      </c>
      <c r="G201" s="107"/>
      <c r="H201" s="107">
        <v>350</v>
      </c>
      <c r="I201" s="125">
        <v>360</v>
      </c>
      <c r="J201" s="126" t="s">
        <v>679</v>
      </c>
      <c r="K201" s="127">
        <f t="shared" si="142"/>
        <v>52.5</v>
      </c>
      <c r="L201" s="128">
        <f t="shared" si="143"/>
        <v>0.17647058823529413</v>
      </c>
      <c r="M201" s="129" t="s">
        <v>599</v>
      </c>
      <c r="N201" s="130">
        <v>42232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36</v>
      </c>
      <c r="B202" s="105">
        <v>42219</v>
      </c>
      <c r="C202" s="105"/>
      <c r="D202" s="106" t="s">
        <v>680</v>
      </c>
      <c r="E202" s="107" t="s">
        <v>623</v>
      </c>
      <c r="F202" s="108">
        <v>115.5</v>
      </c>
      <c r="G202" s="107"/>
      <c r="H202" s="107">
        <v>149</v>
      </c>
      <c r="I202" s="125">
        <v>140</v>
      </c>
      <c r="J202" s="140" t="s">
        <v>681</v>
      </c>
      <c r="K202" s="127">
        <f t="shared" si="142"/>
        <v>33.5</v>
      </c>
      <c r="L202" s="128">
        <f t="shared" si="143"/>
        <v>0.29004329004329005</v>
      </c>
      <c r="M202" s="129" t="s">
        <v>599</v>
      </c>
      <c r="N202" s="130">
        <v>42740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37</v>
      </c>
      <c r="B203" s="105">
        <v>42251</v>
      </c>
      <c r="C203" s="105"/>
      <c r="D203" s="106" t="s">
        <v>674</v>
      </c>
      <c r="E203" s="107" t="s">
        <v>623</v>
      </c>
      <c r="F203" s="108">
        <v>226</v>
      </c>
      <c r="G203" s="107"/>
      <c r="H203" s="107">
        <v>292</v>
      </c>
      <c r="I203" s="125">
        <v>292</v>
      </c>
      <c r="J203" s="126" t="s">
        <v>682</v>
      </c>
      <c r="K203" s="127">
        <f t="shared" si="142"/>
        <v>66</v>
      </c>
      <c r="L203" s="128">
        <f t="shared" si="143"/>
        <v>0.29203539823008851</v>
      </c>
      <c r="M203" s="129" t="s">
        <v>599</v>
      </c>
      <c r="N203" s="130">
        <v>42286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2">
        <v>38</v>
      </c>
      <c r="B204" s="105">
        <v>42254</v>
      </c>
      <c r="C204" s="105"/>
      <c r="D204" s="106" t="s">
        <v>669</v>
      </c>
      <c r="E204" s="107" t="s">
        <v>623</v>
      </c>
      <c r="F204" s="108">
        <v>232.5</v>
      </c>
      <c r="G204" s="107"/>
      <c r="H204" s="107">
        <v>312.5</v>
      </c>
      <c r="I204" s="125">
        <v>310</v>
      </c>
      <c r="J204" s="126" t="s">
        <v>625</v>
      </c>
      <c r="K204" s="127">
        <f t="shared" si="142"/>
        <v>80</v>
      </c>
      <c r="L204" s="128">
        <f t="shared" si="143"/>
        <v>0.34408602150537637</v>
      </c>
      <c r="M204" s="129" t="s">
        <v>599</v>
      </c>
      <c r="N204" s="130">
        <v>42823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39</v>
      </c>
      <c r="B205" s="105">
        <v>42268</v>
      </c>
      <c r="C205" s="105"/>
      <c r="D205" s="106" t="s">
        <v>683</v>
      </c>
      <c r="E205" s="107" t="s">
        <v>623</v>
      </c>
      <c r="F205" s="108">
        <v>196.5</v>
      </c>
      <c r="G205" s="107"/>
      <c r="H205" s="107">
        <v>238</v>
      </c>
      <c r="I205" s="125">
        <v>238</v>
      </c>
      <c r="J205" s="126" t="s">
        <v>682</v>
      </c>
      <c r="K205" s="127">
        <f t="shared" si="142"/>
        <v>41.5</v>
      </c>
      <c r="L205" s="128">
        <f t="shared" si="143"/>
        <v>0.21119592875318066</v>
      </c>
      <c r="M205" s="129" t="s">
        <v>599</v>
      </c>
      <c r="N205" s="130">
        <v>42291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40</v>
      </c>
      <c r="B206" s="105">
        <v>42271</v>
      </c>
      <c r="C206" s="105"/>
      <c r="D206" s="106" t="s">
        <v>622</v>
      </c>
      <c r="E206" s="107" t="s">
        <v>623</v>
      </c>
      <c r="F206" s="108">
        <v>65</v>
      </c>
      <c r="G206" s="107"/>
      <c r="H206" s="107">
        <v>82</v>
      </c>
      <c r="I206" s="125">
        <v>82</v>
      </c>
      <c r="J206" s="126" t="s">
        <v>682</v>
      </c>
      <c r="K206" s="127">
        <f t="shared" si="142"/>
        <v>17</v>
      </c>
      <c r="L206" s="128">
        <f t="shared" si="143"/>
        <v>0.26153846153846155</v>
      </c>
      <c r="M206" s="129" t="s">
        <v>599</v>
      </c>
      <c r="N206" s="130">
        <v>42578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41</v>
      </c>
      <c r="B207" s="105">
        <v>42291</v>
      </c>
      <c r="C207" s="105"/>
      <c r="D207" s="106" t="s">
        <v>684</v>
      </c>
      <c r="E207" s="107" t="s">
        <v>623</v>
      </c>
      <c r="F207" s="108">
        <v>144</v>
      </c>
      <c r="G207" s="107"/>
      <c r="H207" s="107">
        <v>182.5</v>
      </c>
      <c r="I207" s="125">
        <v>181</v>
      </c>
      <c r="J207" s="126" t="s">
        <v>682</v>
      </c>
      <c r="K207" s="127">
        <f t="shared" si="142"/>
        <v>38.5</v>
      </c>
      <c r="L207" s="128">
        <f t="shared" si="143"/>
        <v>0.2673611111111111</v>
      </c>
      <c r="M207" s="129" t="s">
        <v>599</v>
      </c>
      <c r="N207" s="130">
        <v>42817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42</v>
      </c>
      <c r="B208" s="105">
        <v>42291</v>
      </c>
      <c r="C208" s="105"/>
      <c r="D208" s="106" t="s">
        <v>685</v>
      </c>
      <c r="E208" s="107" t="s">
        <v>623</v>
      </c>
      <c r="F208" s="108">
        <v>264</v>
      </c>
      <c r="G208" s="107"/>
      <c r="H208" s="107">
        <v>311</v>
      </c>
      <c r="I208" s="125">
        <v>311</v>
      </c>
      <c r="J208" s="126" t="s">
        <v>682</v>
      </c>
      <c r="K208" s="127">
        <f t="shared" si="142"/>
        <v>47</v>
      </c>
      <c r="L208" s="128">
        <f t="shared" si="143"/>
        <v>0.17803030303030304</v>
      </c>
      <c r="M208" s="129" t="s">
        <v>599</v>
      </c>
      <c r="N208" s="130">
        <v>42604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43</v>
      </c>
      <c r="B209" s="105">
        <v>42318</v>
      </c>
      <c r="C209" s="105"/>
      <c r="D209" s="106" t="s">
        <v>686</v>
      </c>
      <c r="E209" s="107" t="s">
        <v>600</v>
      </c>
      <c r="F209" s="108">
        <v>549.5</v>
      </c>
      <c r="G209" s="107"/>
      <c r="H209" s="107">
        <v>630</v>
      </c>
      <c r="I209" s="125">
        <v>630</v>
      </c>
      <c r="J209" s="126" t="s">
        <v>682</v>
      </c>
      <c r="K209" s="127">
        <f t="shared" si="142"/>
        <v>80.5</v>
      </c>
      <c r="L209" s="128">
        <f t="shared" si="143"/>
        <v>0.1464968152866242</v>
      </c>
      <c r="M209" s="129" t="s">
        <v>599</v>
      </c>
      <c r="N209" s="130">
        <v>42419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44</v>
      </c>
      <c r="B210" s="105">
        <v>42342</v>
      </c>
      <c r="C210" s="105"/>
      <c r="D210" s="106" t="s">
        <v>687</v>
      </c>
      <c r="E210" s="107" t="s">
        <v>623</v>
      </c>
      <c r="F210" s="108">
        <v>1027.5</v>
      </c>
      <c r="G210" s="107"/>
      <c r="H210" s="107">
        <v>1315</v>
      </c>
      <c r="I210" s="125">
        <v>1250</v>
      </c>
      <c r="J210" s="126" t="s">
        <v>682</v>
      </c>
      <c r="K210" s="127">
        <f t="shared" si="142"/>
        <v>287.5</v>
      </c>
      <c r="L210" s="128">
        <f t="shared" si="143"/>
        <v>0.27980535279805352</v>
      </c>
      <c r="M210" s="129" t="s">
        <v>599</v>
      </c>
      <c r="N210" s="130">
        <v>43244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45</v>
      </c>
      <c r="B211" s="105">
        <v>42367</v>
      </c>
      <c r="C211" s="105"/>
      <c r="D211" s="106" t="s">
        <v>688</v>
      </c>
      <c r="E211" s="107" t="s">
        <v>623</v>
      </c>
      <c r="F211" s="108">
        <v>465</v>
      </c>
      <c r="G211" s="107"/>
      <c r="H211" s="107">
        <v>540</v>
      </c>
      <c r="I211" s="125">
        <v>540</v>
      </c>
      <c r="J211" s="126" t="s">
        <v>682</v>
      </c>
      <c r="K211" s="127">
        <f t="shared" si="142"/>
        <v>75</v>
      </c>
      <c r="L211" s="128">
        <f t="shared" si="143"/>
        <v>0.16129032258064516</v>
      </c>
      <c r="M211" s="129" t="s">
        <v>599</v>
      </c>
      <c r="N211" s="130">
        <v>42530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46</v>
      </c>
      <c r="B212" s="105">
        <v>42380</v>
      </c>
      <c r="C212" s="105"/>
      <c r="D212" s="106" t="s">
        <v>390</v>
      </c>
      <c r="E212" s="107" t="s">
        <v>600</v>
      </c>
      <c r="F212" s="108">
        <v>81</v>
      </c>
      <c r="G212" s="107"/>
      <c r="H212" s="107">
        <v>110</v>
      </c>
      <c r="I212" s="125">
        <v>110</v>
      </c>
      <c r="J212" s="126" t="s">
        <v>682</v>
      </c>
      <c r="K212" s="127">
        <f t="shared" si="142"/>
        <v>29</v>
      </c>
      <c r="L212" s="128">
        <f t="shared" si="143"/>
        <v>0.35802469135802467</v>
      </c>
      <c r="M212" s="129" t="s">
        <v>599</v>
      </c>
      <c r="N212" s="130">
        <v>42745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47</v>
      </c>
      <c r="B213" s="105">
        <v>42382</v>
      </c>
      <c r="C213" s="105"/>
      <c r="D213" s="106" t="s">
        <v>689</v>
      </c>
      <c r="E213" s="107" t="s">
        <v>600</v>
      </c>
      <c r="F213" s="108">
        <v>417.5</v>
      </c>
      <c r="G213" s="107"/>
      <c r="H213" s="107">
        <v>547</v>
      </c>
      <c r="I213" s="125">
        <v>535</v>
      </c>
      <c r="J213" s="126" t="s">
        <v>682</v>
      </c>
      <c r="K213" s="127">
        <f t="shared" si="142"/>
        <v>129.5</v>
      </c>
      <c r="L213" s="128">
        <f t="shared" si="143"/>
        <v>0.31017964071856285</v>
      </c>
      <c r="M213" s="129" t="s">
        <v>599</v>
      </c>
      <c r="N213" s="130">
        <v>42578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2">
        <v>48</v>
      </c>
      <c r="B214" s="105">
        <v>42408</v>
      </c>
      <c r="C214" s="105"/>
      <c r="D214" s="106" t="s">
        <v>690</v>
      </c>
      <c r="E214" s="107" t="s">
        <v>623</v>
      </c>
      <c r="F214" s="108">
        <v>650</v>
      </c>
      <c r="G214" s="107"/>
      <c r="H214" s="107">
        <v>800</v>
      </c>
      <c r="I214" s="125">
        <v>800</v>
      </c>
      <c r="J214" s="126" t="s">
        <v>682</v>
      </c>
      <c r="K214" s="127">
        <f t="shared" si="142"/>
        <v>150</v>
      </c>
      <c r="L214" s="128">
        <f t="shared" si="143"/>
        <v>0.23076923076923078</v>
      </c>
      <c r="M214" s="129" t="s">
        <v>599</v>
      </c>
      <c r="N214" s="130">
        <v>43154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49</v>
      </c>
      <c r="B215" s="105">
        <v>42433</v>
      </c>
      <c r="C215" s="105"/>
      <c r="D215" s="106" t="s">
        <v>197</v>
      </c>
      <c r="E215" s="107" t="s">
        <v>623</v>
      </c>
      <c r="F215" s="108">
        <v>437.5</v>
      </c>
      <c r="G215" s="107"/>
      <c r="H215" s="107">
        <v>504.5</v>
      </c>
      <c r="I215" s="125">
        <v>522</v>
      </c>
      <c r="J215" s="126" t="s">
        <v>691</v>
      </c>
      <c r="K215" s="127">
        <f t="shared" si="142"/>
        <v>67</v>
      </c>
      <c r="L215" s="128">
        <f t="shared" si="143"/>
        <v>0.15314285714285714</v>
      </c>
      <c r="M215" s="129" t="s">
        <v>599</v>
      </c>
      <c r="N215" s="130">
        <v>42480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50</v>
      </c>
      <c r="B216" s="105">
        <v>42438</v>
      </c>
      <c r="C216" s="105"/>
      <c r="D216" s="106" t="s">
        <v>692</v>
      </c>
      <c r="E216" s="107" t="s">
        <v>623</v>
      </c>
      <c r="F216" s="108">
        <v>189.5</v>
      </c>
      <c r="G216" s="107"/>
      <c r="H216" s="107">
        <v>218</v>
      </c>
      <c r="I216" s="125">
        <v>218</v>
      </c>
      <c r="J216" s="126" t="s">
        <v>682</v>
      </c>
      <c r="K216" s="127">
        <f t="shared" si="142"/>
        <v>28.5</v>
      </c>
      <c r="L216" s="128">
        <f t="shared" si="143"/>
        <v>0.15039577836411611</v>
      </c>
      <c r="M216" s="129" t="s">
        <v>599</v>
      </c>
      <c r="N216" s="130">
        <v>43034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363">
        <v>51</v>
      </c>
      <c r="B217" s="114">
        <v>42471</v>
      </c>
      <c r="C217" s="114"/>
      <c r="D217" s="115" t="s">
        <v>693</v>
      </c>
      <c r="E217" s="116" t="s">
        <v>623</v>
      </c>
      <c r="F217" s="117">
        <v>36.5</v>
      </c>
      <c r="G217" s="118"/>
      <c r="H217" s="118">
        <v>15.85</v>
      </c>
      <c r="I217" s="118">
        <v>60</v>
      </c>
      <c r="J217" s="137" t="s">
        <v>694</v>
      </c>
      <c r="K217" s="133">
        <f t="shared" si="142"/>
        <v>-20.65</v>
      </c>
      <c r="L217" s="167">
        <f t="shared" si="143"/>
        <v>-0.5657534246575342</v>
      </c>
      <c r="M217" s="135" t="s">
        <v>663</v>
      </c>
      <c r="N217" s="168">
        <v>43627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52</v>
      </c>
      <c r="B218" s="105">
        <v>42472</v>
      </c>
      <c r="C218" s="105"/>
      <c r="D218" s="106" t="s">
        <v>695</v>
      </c>
      <c r="E218" s="107" t="s">
        <v>623</v>
      </c>
      <c r="F218" s="108">
        <v>93</v>
      </c>
      <c r="G218" s="107"/>
      <c r="H218" s="107">
        <v>149</v>
      </c>
      <c r="I218" s="125">
        <v>140</v>
      </c>
      <c r="J218" s="140" t="s">
        <v>696</v>
      </c>
      <c r="K218" s="127">
        <f t="shared" si="142"/>
        <v>56</v>
      </c>
      <c r="L218" s="128">
        <f t="shared" si="143"/>
        <v>0.60215053763440862</v>
      </c>
      <c r="M218" s="129" t="s">
        <v>599</v>
      </c>
      <c r="N218" s="130">
        <v>42740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2">
        <v>53</v>
      </c>
      <c r="B219" s="105">
        <v>42472</v>
      </c>
      <c r="C219" s="105"/>
      <c r="D219" s="106" t="s">
        <v>697</v>
      </c>
      <c r="E219" s="107" t="s">
        <v>623</v>
      </c>
      <c r="F219" s="108">
        <v>130</v>
      </c>
      <c r="G219" s="107"/>
      <c r="H219" s="107">
        <v>150</v>
      </c>
      <c r="I219" s="125" t="s">
        <v>698</v>
      </c>
      <c r="J219" s="126" t="s">
        <v>682</v>
      </c>
      <c r="K219" s="127">
        <f t="shared" si="142"/>
        <v>20</v>
      </c>
      <c r="L219" s="128">
        <f t="shared" si="143"/>
        <v>0.15384615384615385</v>
      </c>
      <c r="M219" s="129" t="s">
        <v>599</v>
      </c>
      <c r="N219" s="130">
        <v>42564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2">
        <v>54</v>
      </c>
      <c r="B220" s="105">
        <v>42473</v>
      </c>
      <c r="C220" s="105"/>
      <c r="D220" s="106" t="s">
        <v>354</v>
      </c>
      <c r="E220" s="107" t="s">
        <v>623</v>
      </c>
      <c r="F220" s="108">
        <v>196</v>
      </c>
      <c r="G220" s="107"/>
      <c r="H220" s="107">
        <v>299</v>
      </c>
      <c r="I220" s="125">
        <v>299</v>
      </c>
      <c r="J220" s="126" t="s">
        <v>682</v>
      </c>
      <c r="K220" s="127">
        <v>103</v>
      </c>
      <c r="L220" s="128">
        <v>0.52551020408163296</v>
      </c>
      <c r="M220" s="129" t="s">
        <v>599</v>
      </c>
      <c r="N220" s="130">
        <v>42620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55</v>
      </c>
      <c r="B221" s="105">
        <v>42473</v>
      </c>
      <c r="C221" s="105"/>
      <c r="D221" s="106" t="s">
        <v>756</v>
      </c>
      <c r="E221" s="107" t="s">
        <v>623</v>
      </c>
      <c r="F221" s="108">
        <v>88</v>
      </c>
      <c r="G221" s="107"/>
      <c r="H221" s="107">
        <v>103</v>
      </c>
      <c r="I221" s="125">
        <v>103</v>
      </c>
      <c r="J221" s="126" t="s">
        <v>682</v>
      </c>
      <c r="K221" s="127">
        <v>15</v>
      </c>
      <c r="L221" s="128">
        <v>0.170454545454545</v>
      </c>
      <c r="M221" s="129" t="s">
        <v>599</v>
      </c>
      <c r="N221" s="130">
        <v>42530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2">
        <v>56</v>
      </c>
      <c r="B222" s="105">
        <v>42492</v>
      </c>
      <c r="C222" s="105"/>
      <c r="D222" s="106" t="s">
        <v>699</v>
      </c>
      <c r="E222" s="107" t="s">
        <v>623</v>
      </c>
      <c r="F222" s="108">
        <v>127.5</v>
      </c>
      <c r="G222" s="107"/>
      <c r="H222" s="107">
        <v>148</v>
      </c>
      <c r="I222" s="125" t="s">
        <v>700</v>
      </c>
      <c r="J222" s="126" t="s">
        <v>682</v>
      </c>
      <c r="K222" s="127">
        <f>H222-F222</f>
        <v>20.5</v>
      </c>
      <c r="L222" s="128">
        <f>K222/F222</f>
        <v>0.16078431372549021</v>
      </c>
      <c r="M222" s="129" t="s">
        <v>599</v>
      </c>
      <c r="N222" s="130">
        <v>42564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57</v>
      </c>
      <c r="B223" s="105">
        <v>42493</v>
      </c>
      <c r="C223" s="105"/>
      <c r="D223" s="106" t="s">
        <v>701</v>
      </c>
      <c r="E223" s="107" t="s">
        <v>623</v>
      </c>
      <c r="F223" s="108">
        <v>675</v>
      </c>
      <c r="G223" s="107"/>
      <c r="H223" s="107">
        <v>815</v>
      </c>
      <c r="I223" s="125" t="s">
        <v>702</v>
      </c>
      <c r="J223" s="126" t="s">
        <v>682</v>
      </c>
      <c r="K223" s="127">
        <f>H223-F223</f>
        <v>140</v>
      </c>
      <c r="L223" s="128">
        <f>K223/F223</f>
        <v>0.2074074074074074</v>
      </c>
      <c r="M223" s="129" t="s">
        <v>599</v>
      </c>
      <c r="N223" s="130">
        <v>43154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3">
        <v>58</v>
      </c>
      <c r="B224" s="109">
        <v>42522</v>
      </c>
      <c r="C224" s="109"/>
      <c r="D224" s="110" t="s">
        <v>757</v>
      </c>
      <c r="E224" s="111" t="s">
        <v>623</v>
      </c>
      <c r="F224" s="112">
        <v>500</v>
      </c>
      <c r="G224" s="112"/>
      <c r="H224" s="113">
        <v>232.5</v>
      </c>
      <c r="I224" s="131" t="s">
        <v>758</v>
      </c>
      <c r="J224" s="132" t="s">
        <v>759</v>
      </c>
      <c r="K224" s="133">
        <f>H224-F224</f>
        <v>-267.5</v>
      </c>
      <c r="L224" s="134">
        <f>K224/F224</f>
        <v>-0.53500000000000003</v>
      </c>
      <c r="M224" s="135" t="s">
        <v>663</v>
      </c>
      <c r="N224" s="136">
        <v>43735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2">
        <v>59</v>
      </c>
      <c r="B225" s="105">
        <v>42527</v>
      </c>
      <c r="C225" s="105"/>
      <c r="D225" s="106" t="s">
        <v>703</v>
      </c>
      <c r="E225" s="107" t="s">
        <v>623</v>
      </c>
      <c r="F225" s="108">
        <v>110</v>
      </c>
      <c r="G225" s="107"/>
      <c r="H225" s="107">
        <v>126.5</v>
      </c>
      <c r="I225" s="125">
        <v>125</v>
      </c>
      <c r="J225" s="126" t="s">
        <v>632</v>
      </c>
      <c r="K225" s="127">
        <f>H225-F225</f>
        <v>16.5</v>
      </c>
      <c r="L225" s="128">
        <f>K225/F225</f>
        <v>0.15</v>
      </c>
      <c r="M225" s="129" t="s">
        <v>599</v>
      </c>
      <c r="N225" s="130">
        <v>42552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2">
        <v>60</v>
      </c>
      <c r="B226" s="105">
        <v>42538</v>
      </c>
      <c r="C226" s="105"/>
      <c r="D226" s="106" t="s">
        <v>704</v>
      </c>
      <c r="E226" s="107" t="s">
        <v>623</v>
      </c>
      <c r="F226" s="108">
        <v>44</v>
      </c>
      <c r="G226" s="107"/>
      <c r="H226" s="107">
        <v>69.5</v>
      </c>
      <c r="I226" s="125">
        <v>69.5</v>
      </c>
      <c r="J226" s="126" t="s">
        <v>705</v>
      </c>
      <c r="K226" s="127">
        <f>H226-F226</f>
        <v>25.5</v>
      </c>
      <c r="L226" s="128">
        <f>K226/F226</f>
        <v>0.57954545454545459</v>
      </c>
      <c r="M226" s="129" t="s">
        <v>599</v>
      </c>
      <c r="N226" s="130">
        <v>42977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2">
        <v>61</v>
      </c>
      <c r="B227" s="105">
        <v>42549</v>
      </c>
      <c r="C227" s="105"/>
      <c r="D227" s="147" t="s">
        <v>760</v>
      </c>
      <c r="E227" s="107" t="s">
        <v>623</v>
      </c>
      <c r="F227" s="108">
        <v>262.5</v>
      </c>
      <c r="G227" s="107"/>
      <c r="H227" s="107">
        <v>340</v>
      </c>
      <c r="I227" s="125">
        <v>333</v>
      </c>
      <c r="J227" s="126" t="s">
        <v>761</v>
      </c>
      <c r="K227" s="127">
        <v>77.5</v>
      </c>
      <c r="L227" s="128">
        <v>0.29523809523809502</v>
      </c>
      <c r="M227" s="129" t="s">
        <v>599</v>
      </c>
      <c r="N227" s="130">
        <v>43017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2">
        <v>62</v>
      </c>
      <c r="B228" s="105">
        <v>42549</v>
      </c>
      <c r="C228" s="105"/>
      <c r="D228" s="147" t="s">
        <v>762</v>
      </c>
      <c r="E228" s="107" t="s">
        <v>623</v>
      </c>
      <c r="F228" s="108">
        <v>840</v>
      </c>
      <c r="G228" s="107"/>
      <c r="H228" s="107">
        <v>1230</v>
      </c>
      <c r="I228" s="125">
        <v>1230</v>
      </c>
      <c r="J228" s="126" t="s">
        <v>682</v>
      </c>
      <c r="K228" s="127">
        <v>390</v>
      </c>
      <c r="L228" s="128">
        <v>0.46428571428571402</v>
      </c>
      <c r="M228" s="129" t="s">
        <v>599</v>
      </c>
      <c r="N228" s="130">
        <v>42649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364">
        <v>63</v>
      </c>
      <c r="B229" s="142">
        <v>42556</v>
      </c>
      <c r="C229" s="142"/>
      <c r="D229" s="143" t="s">
        <v>706</v>
      </c>
      <c r="E229" s="144" t="s">
        <v>623</v>
      </c>
      <c r="F229" s="145">
        <v>395</v>
      </c>
      <c r="G229" s="146"/>
      <c r="H229" s="146">
        <f>(468.5+342.5)/2</f>
        <v>405.5</v>
      </c>
      <c r="I229" s="146">
        <v>510</v>
      </c>
      <c r="J229" s="169" t="s">
        <v>707</v>
      </c>
      <c r="K229" s="170">
        <f t="shared" ref="K229:K235" si="144">H229-F229</f>
        <v>10.5</v>
      </c>
      <c r="L229" s="171">
        <f t="shared" ref="L229:L235" si="145">K229/F229</f>
        <v>2.6582278481012658E-2</v>
      </c>
      <c r="M229" s="172" t="s">
        <v>708</v>
      </c>
      <c r="N229" s="173">
        <v>43606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64</v>
      </c>
      <c r="B230" s="109">
        <v>42584</v>
      </c>
      <c r="C230" s="109"/>
      <c r="D230" s="110" t="s">
        <v>709</v>
      </c>
      <c r="E230" s="111" t="s">
        <v>600</v>
      </c>
      <c r="F230" s="112">
        <f>169.5-12.8</f>
        <v>156.69999999999999</v>
      </c>
      <c r="G230" s="112"/>
      <c r="H230" s="113">
        <v>77</v>
      </c>
      <c r="I230" s="131" t="s">
        <v>710</v>
      </c>
      <c r="J230" s="383" t="s">
        <v>3401</v>
      </c>
      <c r="K230" s="133">
        <f t="shared" si="144"/>
        <v>-79.699999999999989</v>
      </c>
      <c r="L230" s="134">
        <f t="shared" si="145"/>
        <v>-0.50861518825781749</v>
      </c>
      <c r="M230" s="135" t="s">
        <v>663</v>
      </c>
      <c r="N230" s="136">
        <v>43522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65</v>
      </c>
      <c r="B231" s="109">
        <v>42586</v>
      </c>
      <c r="C231" s="109"/>
      <c r="D231" s="110" t="s">
        <v>711</v>
      </c>
      <c r="E231" s="111" t="s">
        <v>623</v>
      </c>
      <c r="F231" s="112">
        <v>400</v>
      </c>
      <c r="G231" s="112"/>
      <c r="H231" s="113">
        <v>305</v>
      </c>
      <c r="I231" s="131">
        <v>475</v>
      </c>
      <c r="J231" s="132" t="s">
        <v>712</v>
      </c>
      <c r="K231" s="133">
        <f t="shared" si="144"/>
        <v>-95</v>
      </c>
      <c r="L231" s="134">
        <f t="shared" si="145"/>
        <v>-0.23749999999999999</v>
      </c>
      <c r="M231" s="135" t="s">
        <v>663</v>
      </c>
      <c r="N231" s="136">
        <v>43606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2">
        <v>66</v>
      </c>
      <c r="B232" s="105">
        <v>42593</v>
      </c>
      <c r="C232" s="105"/>
      <c r="D232" s="106" t="s">
        <v>713</v>
      </c>
      <c r="E232" s="107" t="s">
        <v>623</v>
      </c>
      <c r="F232" s="108">
        <v>86.5</v>
      </c>
      <c r="G232" s="107"/>
      <c r="H232" s="107">
        <v>130</v>
      </c>
      <c r="I232" s="125">
        <v>130</v>
      </c>
      <c r="J232" s="140" t="s">
        <v>714</v>
      </c>
      <c r="K232" s="127">
        <f t="shared" si="144"/>
        <v>43.5</v>
      </c>
      <c r="L232" s="128">
        <f t="shared" si="145"/>
        <v>0.50289017341040465</v>
      </c>
      <c r="M232" s="129" t="s">
        <v>599</v>
      </c>
      <c r="N232" s="130">
        <v>43091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67</v>
      </c>
      <c r="B233" s="109">
        <v>42600</v>
      </c>
      <c r="C233" s="109"/>
      <c r="D233" s="110" t="s">
        <v>381</v>
      </c>
      <c r="E233" s="111" t="s">
        <v>623</v>
      </c>
      <c r="F233" s="112">
        <v>133.5</v>
      </c>
      <c r="G233" s="112"/>
      <c r="H233" s="113">
        <v>126.5</v>
      </c>
      <c r="I233" s="131">
        <v>178</v>
      </c>
      <c r="J233" s="132" t="s">
        <v>715</v>
      </c>
      <c r="K233" s="133">
        <f t="shared" si="144"/>
        <v>-7</v>
      </c>
      <c r="L233" s="134">
        <f t="shared" si="145"/>
        <v>-5.2434456928838954E-2</v>
      </c>
      <c r="M233" s="135" t="s">
        <v>663</v>
      </c>
      <c r="N233" s="136">
        <v>42615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68</v>
      </c>
      <c r="B234" s="105">
        <v>42613</v>
      </c>
      <c r="C234" s="105"/>
      <c r="D234" s="106" t="s">
        <v>716</v>
      </c>
      <c r="E234" s="107" t="s">
        <v>623</v>
      </c>
      <c r="F234" s="108">
        <v>560</v>
      </c>
      <c r="G234" s="107"/>
      <c r="H234" s="107">
        <v>725</v>
      </c>
      <c r="I234" s="125">
        <v>725</v>
      </c>
      <c r="J234" s="126" t="s">
        <v>625</v>
      </c>
      <c r="K234" s="127">
        <f t="shared" si="144"/>
        <v>165</v>
      </c>
      <c r="L234" s="128">
        <f t="shared" si="145"/>
        <v>0.29464285714285715</v>
      </c>
      <c r="M234" s="129" t="s">
        <v>599</v>
      </c>
      <c r="N234" s="130">
        <v>42456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2">
        <v>69</v>
      </c>
      <c r="B235" s="105">
        <v>42614</v>
      </c>
      <c r="C235" s="105"/>
      <c r="D235" s="106" t="s">
        <v>717</v>
      </c>
      <c r="E235" s="107" t="s">
        <v>623</v>
      </c>
      <c r="F235" s="108">
        <v>160.5</v>
      </c>
      <c r="G235" s="107"/>
      <c r="H235" s="107">
        <v>210</v>
      </c>
      <c r="I235" s="125">
        <v>210</v>
      </c>
      <c r="J235" s="126" t="s">
        <v>625</v>
      </c>
      <c r="K235" s="127">
        <f t="shared" si="144"/>
        <v>49.5</v>
      </c>
      <c r="L235" s="128">
        <f t="shared" si="145"/>
        <v>0.30841121495327101</v>
      </c>
      <c r="M235" s="129" t="s">
        <v>599</v>
      </c>
      <c r="N235" s="130">
        <v>42871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70</v>
      </c>
      <c r="B236" s="105">
        <v>42646</v>
      </c>
      <c r="C236" s="105"/>
      <c r="D236" s="147" t="s">
        <v>405</v>
      </c>
      <c r="E236" s="107" t="s">
        <v>623</v>
      </c>
      <c r="F236" s="108">
        <v>430</v>
      </c>
      <c r="G236" s="107"/>
      <c r="H236" s="107">
        <v>596</v>
      </c>
      <c r="I236" s="125">
        <v>575</v>
      </c>
      <c r="J236" s="126" t="s">
        <v>763</v>
      </c>
      <c r="K236" s="127">
        <v>166</v>
      </c>
      <c r="L236" s="128">
        <v>0.38604651162790699</v>
      </c>
      <c r="M236" s="129" t="s">
        <v>599</v>
      </c>
      <c r="N236" s="130">
        <v>42769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71</v>
      </c>
      <c r="B237" s="105">
        <v>42657</v>
      </c>
      <c r="C237" s="105"/>
      <c r="D237" s="106" t="s">
        <v>718</v>
      </c>
      <c r="E237" s="107" t="s">
        <v>623</v>
      </c>
      <c r="F237" s="108">
        <v>280</v>
      </c>
      <c r="G237" s="107"/>
      <c r="H237" s="107">
        <v>345</v>
      </c>
      <c r="I237" s="125">
        <v>345</v>
      </c>
      <c r="J237" s="126" t="s">
        <v>625</v>
      </c>
      <c r="K237" s="127">
        <f t="shared" ref="K237:K242" si="146">H237-F237</f>
        <v>65</v>
      </c>
      <c r="L237" s="128">
        <f>K237/F237</f>
        <v>0.23214285714285715</v>
      </c>
      <c r="M237" s="129" t="s">
        <v>599</v>
      </c>
      <c r="N237" s="130">
        <v>42814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2">
        <v>72</v>
      </c>
      <c r="B238" s="105">
        <v>42657</v>
      </c>
      <c r="C238" s="105"/>
      <c r="D238" s="106" t="s">
        <v>719</v>
      </c>
      <c r="E238" s="107" t="s">
        <v>623</v>
      </c>
      <c r="F238" s="108">
        <v>245</v>
      </c>
      <c r="G238" s="107"/>
      <c r="H238" s="107">
        <v>325.5</v>
      </c>
      <c r="I238" s="125">
        <v>330</v>
      </c>
      <c r="J238" s="126" t="s">
        <v>720</v>
      </c>
      <c r="K238" s="127">
        <f t="shared" si="146"/>
        <v>80.5</v>
      </c>
      <c r="L238" s="128">
        <f>K238/F238</f>
        <v>0.32857142857142857</v>
      </c>
      <c r="M238" s="129" t="s">
        <v>599</v>
      </c>
      <c r="N238" s="130">
        <v>42769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2">
        <v>73</v>
      </c>
      <c r="B239" s="105">
        <v>42660</v>
      </c>
      <c r="C239" s="105"/>
      <c r="D239" s="106" t="s">
        <v>349</v>
      </c>
      <c r="E239" s="107" t="s">
        <v>623</v>
      </c>
      <c r="F239" s="108">
        <v>125</v>
      </c>
      <c r="G239" s="107"/>
      <c r="H239" s="107">
        <v>160</v>
      </c>
      <c r="I239" s="125">
        <v>160</v>
      </c>
      <c r="J239" s="126" t="s">
        <v>682</v>
      </c>
      <c r="K239" s="127">
        <f t="shared" si="146"/>
        <v>35</v>
      </c>
      <c r="L239" s="128">
        <v>0.28000000000000003</v>
      </c>
      <c r="M239" s="129" t="s">
        <v>599</v>
      </c>
      <c r="N239" s="130">
        <v>42803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2">
        <v>74</v>
      </c>
      <c r="B240" s="105">
        <v>42660</v>
      </c>
      <c r="C240" s="105"/>
      <c r="D240" s="106" t="s">
        <v>483</v>
      </c>
      <c r="E240" s="107" t="s">
        <v>623</v>
      </c>
      <c r="F240" s="108">
        <v>114</v>
      </c>
      <c r="G240" s="107"/>
      <c r="H240" s="107">
        <v>145</v>
      </c>
      <c r="I240" s="125">
        <v>145</v>
      </c>
      <c r="J240" s="126" t="s">
        <v>682</v>
      </c>
      <c r="K240" s="127">
        <f t="shared" si="146"/>
        <v>31</v>
      </c>
      <c r="L240" s="128">
        <f>K240/F240</f>
        <v>0.27192982456140352</v>
      </c>
      <c r="M240" s="129" t="s">
        <v>599</v>
      </c>
      <c r="N240" s="130">
        <v>42859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2">
        <v>75</v>
      </c>
      <c r="B241" s="105">
        <v>42660</v>
      </c>
      <c r="C241" s="105"/>
      <c r="D241" s="106" t="s">
        <v>721</v>
      </c>
      <c r="E241" s="107" t="s">
        <v>623</v>
      </c>
      <c r="F241" s="108">
        <v>212</v>
      </c>
      <c r="G241" s="107"/>
      <c r="H241" s="107">
        <v>280</v>
      </c>
      <c r="I241" s="125">
        <v>276</v>
      </c>
      <c r="J241" s="126" t="s">
        <v>722</v>
      </c>
      <c r="K241" s="127">
        <f t="shared" si="146"/>
        <v>68</v>
      </c>
      <c r="L241" s="128">
        <f>K241/F241</f>
        <v>0.32075471698113206</v>
      </c>
      <c r="M241" s="129" t="s">
        <v>599</v>
      </c>
      <c r="N241" s="130">
        <v>42858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2">
        <v>76</v>
      </c>
      <c r="B242" s="105">
        <v>42678</v>
      </c>
      <c r="C242" s="105"/>
      <c r="D242" s="106" t="s">
        <v>151</v>
      </c>
      <c r="E242" s="107" t="s">
        <v>623</v>
      </c>
      <c r="F242" s="108">
        <v>155</v>
      </c>
      <c r="G242" s="107"/>
      <c r="H242" s="107">
        <v>210</v>
      </c>
      <c r="I242" s="125">
        <v>210</v>
      </c>
      <c r="J242" s="126" t="s">
        <v>723</v>
      </c>
      <c r="K242" s="127">
        <f t="shared" si="146"/>
        <v>55</v>
      </c>
      <c r="L242" s="128">
        <f>K242/F242</f>
        <v>0.35483870967741937</v>
      </c>
      <c r="M242" s="129" t="s">
        <v>599</v>
      </c>
      <c r="N242" s="130">
        <v>42944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77</v>
      </c>
      <c r="B243" s="109">
        <v>42710</v>
      </c>
      <c r="C243" s="109"/>
      <c r="D243" s="110" t="s">
        <v>764</v>
      </c>
      <c r="E243" s="111" t="s">
        <v>623</v>
      </c>
      <c r="F243" s="112">
        <v>150.5</v>
      </c>
      <c r="G243" s="112"/>
      <c r="H243" s="113">
        <v>72.5</v>
      </c>
      <c r="I243" s="131">
        <v>174</v>
      </c>
      <c r="J243" s="132" t="s">
        <v>765</v>
      </c>
      <c r="K243" s="133">
        <v>-78</v>
      </c>
      <c r="L243" s="134">
        <v>-0.51827242524916906</v>
      </c>
      <c r="M243" s="135" t="s">
        <v>663</v>
      </c>
      <c r="N243" s="136">
        <v>43333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78</v>
      </c>
      <c r="B244" s="105">
        <v>42712</v>
      </c>
      <c r="C244" s="105"/>
      <c r="D244" s="106" t="s">
        <v>125</v>
      </c>
      <c r="E244" s="107" t="s">
        <v>623</v>
      </c>
      <c r="F244" s="108">
        <v>380</v>
      </c>
      <c r="G244" s="107"/>
      <c r="H244" s="107">
        <v>478</v>
      </c>
      <c r="I244" s="125">
        <v>468</v>
      </c>
      <c r="J244" s="126" t="s">
        <v>682</v>
      </c>
      <c r="K244" s="127">
        <f>H244-F244</f>
        <v>98</v>
      </c>
      <c r="L244" s="128">
        <f>K244/F244</f>
        <v>0.25789473684210529</v>
      </c>
      <c r="M244" s="129" t="s">
        <v>599</v>
      </c>
      <c r="N244" s="130">
        <v>43025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79</v>
      </c>
      <c r="B245" s="105">
        <v>42734</v>
      </c>
      <c r="C245" s="105"/>
      <c r="D245" s="106" t="s">
        <v>248</v>
      </c>
      <c r="E245" s="107" t="s">
        <v>623</v>
      </c>
      <c r="F245" s="108">
        <v>305</v>
      </c>
      <c r="G245" s="107"/>
      <c r="H245" s="107">
        <v>375</v>
      </c>
      <c r="I245" s="125">
        <v>375</v>
      </c>
      <c r="J245" s="126" t="s">
        <v>682</v>
      </c>
      <c r="K245" s="127">
        <f>H245-F245</f>
        <v>70</v>
      </c>
      <c r="L245" s="128">
        <f>K245/F245</f>
        <v>0.22950819672131148</v>
      </c>
      <c r="M245" s="129" t="s">
        <v>599</v>
      </c>
      <c r="N245" s="130">
        <v>42768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80</v>
      </c>
      <c r="B246" s="105">
        <v>42739</v>
      </c>
      <c r="C246" s="105"/>
      <c r="D246" s="106" t="s">
        <v>351</v>
      </c>
      <c r="E246" s="107" t="s">
        <v>623</v>
      </c>
      <c r="F246" s="108">
        <v>99.5</v>
      </c>
      <c r="G246" s="107"/>
      <c r="H246" s="107">
        <v>158</v>
      </c>
      <c r="I246" s="125">
        <v>158</v>
      </c>
      <c r="J246" s="126" t="s">
        <v>682</v>
      </c>
      <c r="K246" s="127">
        <f>H246-F246</f>
        <v>58.5</v>
      </c>
      <c r="L246" s="128">
        <f>K246/F246</f>
        <v>0.5879396984924623</v>
      </c>
      <c r="M246" s="129" t="s">
        <v>599</v>
      </c>
      <c r="N246" s="130">
        <v>42898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2">
        <v>81</v>
      </c>
      <c r="B247" s="105">
        <v>42739</v>
      </c>
      <c r="C247" s="105"/>
      <c r="D247" s="106" t="s">
        <v>351</v>
      </c>
      <c r="E247" s="107" t="s">
        <v>623</v>
      </c>
      <c r="F247" s="108">
        <v>99.5</v>
      </c>
      <c r="G247" s="107"/>
      <c r="H247" s="107">
        <v>158</v>
      </c>
      <c r="I247" s="125">
        <v>158</v>
      </c>
      <c r="J247" s="126" t="s">
        <v>682</v>
      </c>
      <c r="K247" s="127">
        <v>58.5</v>
      </c>
      <c r="L247" s="128">
        <v>0.58793969849246197</v>
      </c>
      <c r="M247" s="129" t="s">
        <v>599</v>
      </c>
      <c r="N247" s="130">
        <v>42898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2">
        <v>82</v>
      </c>
      <c r="B248" s="105">
        <v>42786</v>
      </c>
      <c r="C248" s="105"/>
      <c r="D248" s="106" t="s">
        <v>169</v>
      </c>
      <c r="E248" s="107" t="s">
        <v>623</v>
      </c>
      <c r="F248" s="108">
        <v>140.5</v>
      </c>
      <c r="G248" s="107"/>
      <c r="H248" s="107">
        <v>220</v>
      </c>
      <c r="I248" s="125">
        <v>220</v>
      </c>
      <c r="J248" s="126" t="s">
        <v>682</v>
      </c>
      <c r="K248" s="127">
        <f>H248-F248</f>
        <v>79.5</v>
      </c>
      <c r="L248" s="128">
        <f>K248/F248</f>
        <v>0.5658362989323843</v>
      </c>
      <c r="M248" s="129" t="s">
        <v>599</v>
      </c>
      <c r="N248" s="130">
        <v>42864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2">
        <v>83</v>
      </c>
      <c r="B249" s="105">
        <v>42786</v>
      </c>
      <c r="C249" s="105"/>
      <c r="D249" s="106" t="s">
        <v>766</v>
      </c>
      <c r="E249" s="107" t="s">
        <v>623</v>
      </c>
      <c r="F249" s="108">
        <v>202.5</v>
      </c>
      <c r="G249" s="107"/>
      <c r="H249" s="107">
        <v>234</v>
      </c>
      <c r="I249" s="125">
        <v>234</v>
      </c>
      <c r="J249" s="126" t="s">
        <v>682</v>
      </c>
      <c r="K249" s="127">
        <v>31.5</v>
      </c>
      <c r="L249" s="128">
        <v>0.155555555555556</v>
      </c>
      <c r="M249" s="129" t="s">
        <v>599</v>
      </c>
      <c r="N249" s="130">
        <v>42836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84</v>
      </c>
      <c r="B250" s="105">
        <v>42818</v>
      </c>
      <c r="C250" s="105"/>
      <c r="D250" s="106" t="s">
        <v>557</v>
      </c>
      <c r="E250" s="107" t="s">
        <v>623</v>
      </c>
      <c r="F250" s="108">
        <v>300.5</v>
      </c>
      <c r="G250" s="107"/>
      <c r="H250" s="107">
        <v>417.5</v>
      </c>
      <c r="I250" s="125">
        <v>420</v>
      </c>
      <c r="J250" s="126" t="s">
        <v>724</v>
      </c>
      <c r="K250" s="127">
        <f>H250-F250</f>
        <v>117</v>
      </c>
      <c r="L250" s="128">
        <f>K250/F250</f>
        <v>0.38935108153078202</v>
      </c>
      <c r="M250" s="129" t="s">
        <v>599</v>
      </c>
      <c r="N250" s="130">
        <v>43070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2">
        <v>85</v>
      </c>
      <c r="B251" s="105">
        <v>42818</v>
      </c>
      <c r="C251" s="105"/>
      <c r="D251" s="106" t="s">
        <v>762</v>
      </c>
      <c r="E251" s="107" t="s">
        <v>623</v>
      </c>
      <c r="F251" s="108">
        <v>850</v>
      </c>
      <c r="G251" s="107"/>
      <c r="H251" s="107">
        <v>1042.5</v>
      </c>
      <c r="I251" s="125">
        <v>1023</v>
      </c>
      <c r="J251" s="126" t="s">
        <v>767</v>
      </c>
      <c r="K251" s="127">
        <v>192.5</v>
      </c>
      <c r="L251" s="128">
        <v>0.22647058823529401</v>
      </c>
      <c r="M251" s="129" t="s">
        <v>599</v>
      </c>
      <c r="N251" s="130">
        <v>42830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2">
        <v>86</v>
      </c>
      <c r="B252" s="105">
        <v>42830</v>
      </c>
      <c r="C252" s="105"/>
      <c r="D252" s="106" t="s">
        <v>501</v>
      </c>
      <c r="E252" s="107" t="s">
        <v>623</v>
      </c>
      <c r="F252" s="108">
        <v>785</v>
      </c>
      <c r="G252" s="107"/>
      <c r="H252" s="107">
        <v>930</v>
      </c>
      <c r="I252" s="125">
        <v>920</v>
      </c>
      <c r="J252" s="126" t="s">
        <v>725</v>
      </c>
      <c r="K252" s="127">
        <f>H252-F252</f>
        <v>145</v>
      </c>
      <c r="L252" s="128">
        <f>K252/F252</f>
        <v>0.18471337579617833</v>
      </c>
      <c r="M252" s="129" t="s">
        <v>599</v>
      </c>
      <c r="N252" s="130">
        <v>42976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3">
        <v>87</v>
      </c>
      <c r="B253" s="109">
        <v>42831</v>
      </c>
      <c r="C253" s="109"/>
      <c r="D253" s="110" t="s">
        <v>768</v>
      </c>
      <c r="E253" s="111" t="s">
        <v>623</v>
      </c>
      <c r="F253" s="112">
        <v>40</v>
      </c>
      <c r="G253" s="112"/>
      <c r="H253" s="113">
        <v>13.1</v>
      </c>
      <c r="I253" s="131">
        <v>60</v>
      </c>
      <c r="J253" s="137" t="s">
        <v>769</v>
      </c>
      <c r="K253" s="133">
        <v>-26.9</v>
      </c>
      <c r="L253" s="134">
        <v>-0.67249999999999999</v>
      </c>
      <c r="M253" s="135" t="s">
        <v>663</v>
      </c>
      <c r="N253" s="136">
        <v>43138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2">
        <v>88</v>
      </c>
      <c r="B254" s="105">
        <v>42837</v>
      </c>
      <c r="C254" s="105"/>
      <c r="D254" s="106" t="s">
        <v>88</v>
      </c>
      <c r="E254" s="107" t="s">
        <v>623</v>
      </c>
      <c r="F254" s="108">
        <v>289.5</v>
      </c>
      <c r="G254" s="107"/>
      <c r="H254" s="107">
        <v>354</v>
      </c>
      <c r="I254" s="125">
        <v>360</v>
      </c>
      <c r="J254" s="126" t="s">
        <v>726</v>
      </c>
      <c r="K254" s="127">
        <f t="shared" ref="K254:K262" si="147">H254-F254</f>
        <v>64.5</v>
      </c>
      <c r="L254" s="128">
        <f t="shared" ref="L254:L262" si="148">K254/F254</f>
        <v>0.22279792746113988</v>
      </c>
      <c r="M254" s="129" t="s">
        <v>599</v>
      </c>
      <c r="N254" s="130">
        <v>43040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2">
        <v>89</v>
      </c>
      <c r="B255" s="105">
        <v>42845</v>
      </c>
      <c r="C255" s="105"/>
      <c r="D255" s="106" t="s">
        <v>438</v>
      </c>
      <c r="E255" s="107" t="s">
        <v>623</v>
      </c>
      <c r="F255" s="108">
        <v>700</v>
      </c>
      <c r="G255" s="107"/>
      <c r="H255" s="107">
        <v>840</v>
      </c>
      <c r="I255" s="125">
        <v>840</v>
      </c>
      <c r="J255" s="126" t="s">
        <v>727</v>
      </c>
      <c r="K255" s="127">
        <f t="shared" si="147"/>
        <v>140</v>
      </c>
      <c r="L255" s="128">
        <f t="shared" si="148"/>
        <v>0.2</v>
      </c>
      <c r="M255" s="129" t="s">
        <v>599</v>
      </c>
      <c r="N255" s="130">
        <v>42893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2">
        <v>90</v>
      </c>
      <c r="B256" s="105">
        <v>42887</v>
      </c>
      <c r="C256" s="105"/>
      <c r="D256" s="147" t="s">
        <v>363</v>
      </c>
      <c r="E256" s="107" t="s">
        <v>623</v>
      </c>
      <c r="F256" s="108">
        <v>130</v>
      </c>
      <c r="G256" s="107"/>
      <c r="H256" s="107">
        <v>144.25</v>
      </c>
      <c r="I256" s="125">
        <v>170</v>
      </c>
      <c r="J256" s="126" t="s">
        <v>728</v>
      </c>
      <c r="K256" s="127">
        <f t="shared" si="147"/>
        <v>14.25</v>
      </c>
      <c r="L256" s="128">
        <f t="shared" si="148"/>
        <v>0.10961538461538461</v>
      </c>
      <c r="M256" s="129" t="s">
        <v>599</v>
      </c>
      <c r="N256" s="130">
        <v>43675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2">
        <v>91</v>
      </c>
      <c r="B257" s="105">
        <v>42901</v>
      </c>
      <c r="C257" s="105"/>
      <c r="D257" s="147" t="s">
        <v>729</v>
      </c>
      <c r="E257" s="107" t="s">
        <v>623</v>
      </c>
      <c r="F257" s="108">
        <v>214.5</v>
      </c>
      <c r="G257" s="107"/>
      <c r="H257" s="107">
        <v>262</v>
      </c>
      <c r="I257" s="125">
        <v>262</v>
      </c>
      <c r="J257" s="126" t="s">
        <v>730</v>
      </c>
      <c r="K257" s="127">
        <f t="shared" si="147"/>
        <v>47.5</v>
      </c>
      <c r="L257" s="128">
        <f t="shared" si="148"/>
        <v>0.22144522144522144</v>
      </c>
      <c r="M257" s="129" t="s">
        <v>599</v>
      </c>
      <c r="N257" s="130">
        <v>42977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92</v>
      </c>
      <c r="B258" s="153">
        <v>42933</v>
      </c>
      <c r="C258" s="153"/>
      <c r="D258" s="154" t="s">
        <v>731</v>
      </c>
      <c r="E258" s="155" t="s">
        <v>623</v>
      </c>
      <c r="F258" s="156">
        <v>370</v>
      </c>
      <c r="G258" s="155"/>
      <c r="H258" s="155">
        <v>447.5</v>
      </c>
      <c r="I258" s="177">
        <v>450</v>
      </c>
      <c r="J258" s="230" t="s">
        <v>682</v>
      </c>
      <c r="K258" s="127">
        <f t="shared" si="147"/>
        <v>77.5</v>
      </c>
      <c r="L258" s="179">
        <f t="shared" si="148"/>
        <v>0.20945945945945946</v>
      </c>
      <c r="M258" s="180" t="s">
        <v>599</v>
      </c>
      <c r="N258" s="181">
        <v>43035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93</v>
      </c>
      <c r="B259" s="153">
        <v>42943</v>
      </c>
      <c r="C259" s="153"/>
      <c r="D259" s="154" t="s">
        <v>167</v>
      </c>
      <c r="E259" s="155" t="s">
        <v>623</v>
      </c>
      <c r="F259" s="156">
        <v>657.5</v>
      </c>
      <c r="G259" s="155"/>
      <c r="H259" s="155">
        <v>825</v>
      </c>
      <c r="I259" s="177">
        <v>820</v>
      </c>
      <c r="J259" s="230" t="s">
        <v>682</v>
      </c>
      <c r="K259" s="127">
        <f t="shared" si="147"/>
        <v>167.5</v>
      </c>
      <c r="L259" s="179">
        <f t="shared" si="148"/>
        <v>0.25475285171102663</v>
      </c>
      <c r="M259" s="180" t="s">
        <v>599</v>
      </c>
      <c r="N259" s="181">
        <v>43090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2">
        <v>94</v>
      </c>
      <c r="B260" s="105">
        <v>42964</v>
      </c>
      <c r="C260" s="105"/>
      <c r="D260" s="106" t="s">
        <v>368</v>
      </c>
      <c r="E260" s="107" t="s">
        <v>623</v>
      </c>
      <c r="F260" s="108">
        <v>605</v>
      </c>
      <c r="G260" s="107"/>
      <c r="H260" s="107">
        <v>750</v>
      </c>
      <c r="I260" s="125">
        <v>750</v>
      </c>
      <c r="J260" s="126" t="s">
        <v>725</v>
      </c>
      <c r="K260" s="127">
        <f t="shared" si="147"/>
        <v>145</v>
      </c>
      <c r="L260" s="128">
        <f t="shared" si="148"/>
        <v>0.23966942148760331</v>
      </c>
      <c r="M260" s="129" t="s">
        <v>599</v>
      </c>
      <c r="N260" s="130">
        <v>43027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5">
        <v>95</v>
      </c>
      <c r="B261" s="148">
        <v>42979</v>
      </c>
      <c r="C261" s="148"/>
      <c r="D261" s="149" t="s">
        <v>509</v>
      </c>
      <c r="E261" s="150" t="s">
        <v>623</v>
      </c>
      <c r="F261" s="151">
        <v>255</v>
      </c>
      <c r="G261" s="152"/>
      <c r="H261" s="152">
        <v>217.25</v>
      </c>
      <c r="I261" s="152">
        <v>320</v>
      </c>
      <c r="J261" s="174" t="s">
        <v>732</v>
      </c>
      <c r="K261" s="133">
        <f t="shared" si="147"/>
        <v>-37.75</v>
      </c>
      <c r="L261" s="175">
        <f t="shared" si="148"/>
        <v>-0.14803921568627451</v>
      </c>
      <c r="M261" s="135" t="s">
        <v>663</v>
      </c>
      <c r="N261" s="176">
        <v>43661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2">
        <v>96</v>
      </c>
      <c r="B262" s="105">
        <v>42997</v>
      </c>
      <c r="C262" s="105"/>
      <c r="D262" s="106" t="s">
        <v>733</v>
      </c>
      <c r="E262" s="107" t="s">
        <v>623</v>
      </c>
      <c r="F262" s="108">
        <v>215</v>
      </c>
      <c r="G262" s="107"/>
      <c r="H262" s="107">
        <v>258</v>
      </c>
      <c r="I262" s="125">
        <v>258</v>
      </c>
      <c r="J262" s="126" t="s">
        <v>682</v>
      </c>
      <c r="K262" s="127">
        <f t="shared" si="147"/>
        <v>43</v>
      </c>
      <c r="L262" s="128">
        <f t="shared" si="148"/>
        <v>0.2</v>
      </c>
      <c r="M262" s="129" t="s">
        <v>599</v>
      </c>
      <c r="N262" s="130">
        <v>43040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2">
        <v>97</v>
      </c>
      <c r="B263" s="105">
        <v>42997</v>
      </c>
      <c r="C263" s="105"/>
      <c r="D263" s="106" t="s">
        <v>733</v>
      </c>
      <c r="E263" s="107" t="s">
        <v>623</v>
      </c>
      <c r="F263" s="108">
        <v>215</v>
      </c>
      <c r="G263" s="107"/>
      <c r="H263" s="107">
        <v>258</v>
      </c>
      <c r="I263" s="125">
        <v>258</v>
      </c>
      <c r="J263" s="230" t="s">
        <v>682</v>
      </c>
      <c r="K263" s="127">
        <v>43</v>
      </c>
      <c r="L263" s="128">
        <v>0.2</v>
      </c>
      <c r="M263" s="129" t="s">
        <v>599</v>
      </c>
      <c r="N263" s="130">
        <v>43040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5">
        <v>98</v>
      </c>
      <c r="B264" s="206">
        <v>42998</v>
      </c>
      <c r="C264" s="206"/>
      <c r="D264" s="374" t="s">
        <v>2979</v>
      </c>
      <c r="E264" s="207" t="s">
        <v>623</v>
      </c>
      <c r="F264" s="208">
        <v>75</v>
      </c>
      <c r="G264" s="207"/>
      <c r="H264" s="207">
        <v>90</v>
      </c>
      <c r="I264" s="231">
        <v>90</v>
      </c>
      <c r="J264" s="126" t="s">
        <v>734</v>
      </c>
      <c r="K264" s="127">
        <f t="shared" ref="K264:K269" si="149">H264-F264</f>
        <v>15</v>
      </c>
      <c r="L264" s="128">
        <f t="shared" ref="L264:L269" si="150">K264/F264</f>
        <v>0.2</v>
      </c>
      <c r="M264" s="129" t="s">
        <v>599</v>
      </c>
      <c r="N264" s="130">
        <v>43019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4">
        <v>99</v>
      </c>
      <c r="B265" s="153">
        <v>43011</v>
      </c>
      <c r="C265" s="153"/>
      <c r="D265" s="154" t="s">
        <v>735</v>
      </c>
      <c r="E265" s="155" t="s">
        <v>623</v>
      </c>
      <c r="F265" s="156">
        <v>315</v>
      </c>
      <c r="G265" s="155"/>
      <c r="H265" s="155">
        <v>392</v>
      </c>
      <c r="I265" s="177">
        <v>384</v>
      </c>
      <c r="J265" s="230" t="s">
        <v>736</v>
      </c>
      <c r="K265" s="127">
        <f t="shared" si="149"/>
        <v>77</v>
      </c>
      <c r="L265" s="179">
        <f t="shared" si="150"/>
        <v>0.24444444444444444</v>
      </c>
      <c r="M265" s="180" t="s">
        <v>599</v>
      </c>
      <c r="N265" s="181">
        <v>43017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4">
        <v>100</v>
      </c>
      <c r="B266" s="153">
        <v>43013</v>
      </c>
      <c r="C266" s="153"/>
      <c r="D266" s="154" t="s">
        <v>737</v>
      </c>
      <c r="E266" s="155" t="s">
        <v>623</v>
      </c>
      <c r="F266" s="156">
        <v>145</v>
      </c>
      <c r="G266" s="155"/>
      <c r="H266" s="155">
        <v>179</v>
      </c>
      <c r="I266" s="177">
        <v>180</v>
      </c>
      <c r="J266" s="230" t="s">
        <v>613</v>
      </c>
      <c r="K266" s="127">
        <f t="shared" si="149"/>
        <v>34</v>
      </c>
      <c r="L266" s="179">
        <f t="shared" si="150"/>
        <v>0.23448275862068965</v>
      </c>
      <c r="M266" s="180" t="s">
        <v>599</v>
      </c>
      <c r="N266" s="181">
        <v>43025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101</v>
      </c>
      <c r="B267" s="153">
        <v>43014</v>
      </c>
      <c r="C267" s="153"/>
      <c r="D267" s="154" t="s">
        <v>339</v>
      </c>
      <c r="E267" s="155" t="s">
        <v>623</v>
      </c>
      <c r="F267" s="156">
        <v>256</v>
      </c>
      <c r="G267" s="155"/>
      <c r="H267" s="155">
        <v>323</v>
      </c>
      <c r="I267" s="177">
        <v>320</v>
      </c>
      <c r="J267" s="230" t="s">
        <v>682</v>
      </c>
      <c r="K267" s="127">
        <f t="shared" si="149"/>
        <v>67</v>
      </c>
      <c r="L267" s="179">
        <f t="shared" si="150"/>
        <v>0.26171875</v>
      </c>
      <c r="M267" s="180" t="s">
        <v>599</v>
      </c>
      <c r="N267" s="181">
        <v>43067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4">
        <v>102</v>
      </c>
      <c r="B268" s="153">
        <v>43017</v>
      </c>
      <c r="C268" s="153"/>
      <c r="D268" s="154" t="s">
        <v>360</v>
      </c>
      <c r="E268" s="155" t="s">
        <v>623</v>
      </c>
      <c r="F268" s="156">
        <v>137.5</v>
      </c>
      <c r="G268" s="155"/>
      <c r="H268" s="155">
        <v>184</v>
      </c>
      <c r="I268" s="177">
        <v>183</v>
      </c>
      <c r="J268" s="178" t="s">
        <v>738</v>
      </c>
      <c r="K268" s="127">
        <f t="shared" si="149"/>
        <v>46.5</v>
      </c>
      <c r="L268" s="179">
        <f t="shared" si="150"/>
        <v>0.33818181818181819</v>
      </c>
      <c r="M268" s="180" t="s">
        <v>599</v>
      </c>
      <c r="N268" s="181">
        <v>43108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103</v>
      </c>
      <c r="B269" s="153">
        <v>43018</v>
      </c>
      <c r="C269" s="153"/>
      <c r="D269" s="154" t="s">
        <v>739</v>
      </c>
      <c r="E269" s="155" t="s">
        <v>623</v>
      </c>
      <c r="F269" s="156">
        <v>125.5</v>
      </c>
      <c r="G269" s="155"/>
      <c r="H269" s="155">
        <v>158</v>
      </c>
      <c r="I269" s="177">
        <v>155</v>
      </c>
      <c r="J269" s="178" t="s">
        <v>740</v>
      </c>
      <c r="K269" s="127">
        <f t="shared" si="149"/>
        <v>32.5</v>
      </c>
      <c r="L269" s="179">
        <f t="shared" si="150"/>
        <v>0.25896414342629481</v>
      </c>
      <c r="M269" s="180" t="s">
        <v>599</v>
      </c>
      <c r="N269" s="181">
        <v>43067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4">
        <v>104</v>
      </c>
      <c r="B270" s="153">
        <v>43018</v>
      </c>
      <c r="C270" s="153"/>
      <c r="D270" s="154" t="s">
        <v>770</v>
      </c>
      <c r="E270" s="155" t="s">
        <v>623</v>
      </c>
      <c r="F270" s="156">
        <v>895</v>
      </c>
      <c r="G270" s="155"/>
      <c r="H270" s="155">
        <v>1122.5</v>
      </c>
      <c r="I270" s="177">
        <v>1078</v>
      </c>
      <c r="J270" s="178" t="s">
        <v>771</v>
      </c>
      <c r="K270" s="127">
        <v>227.5</v>
      </c>
      <c r="L270" s="179">
        <v>0.25418994413407803</v>
      </c>
      <c r="M270" s="180" t="s">
        <v>599</v>
      </c>
      <c r="N270" s="181">
        <v>43117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4">
        <v>105</v>
      </c>
      <c r="B271" s="153">
        <v>43020</v>
      </c>
      <c r="C271" s="153"/>
      <c r="D271" s="154" t="s">
        <v>347</v>
      </c>
      <c r="E271" s="155" t="s">
        <v>623</v>
      </c>
      <c r="F271" s="156">
        <v>525</v>
      </c>
      <c r="G271" s="155"/>
      <c r="H271" s="155">
        <v>629</v>
      </c>
      <c r="I271" s="177">
        <v>629</v>
      </c>
      <c r="J271" s="230" t="s">
        <v>682</v>
      </c>
      <c r="K271" s="127">
        <v>104</v>
      </c>
      <c r="L271" s="179">
        <v>0.19809523809523799</v>
      </c>
      <c r="M271" s="180" t="s">
        <v>599</v>
      </c>
      <c r="N271" s="181">
        <v>43119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4">
        <v>106</v>
      </c>
      <c r="B272" s="153">
        <v>43046</v>
      </c>
      <c r="C272" s="153"/>
      <c r="D272" s="154" t="s">
        <v>393</v>
      </c>
      <c r="E272" s="155" t="s">
        <v>623</v>
      </c>
      <c r="F272" s="156">
        <v>740</v>
      </c>
      <c r="G272" s="155"/>
      <c r="H272" s="155">
        <v>892.5</v>
      </c>
      <c r="I272" s="177">
        <v>900</v>
      </c>
      <c r="J272" s="178" t="s">
        <v>741</v>
      </c>
      <c r="K272" s="127">
        <f>H272-F272</f>
        <v>152.5</v>
      </c>
      <c r="L272" s="179">
        <f>K272/F272</f>
        <v>0.20608108108108109</v>
      </c>
      <c r="M272" s="180" t="s">
        <v>599</v>
      </c>
      <c r="N272" s="181">
        <v>43052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2">
        <v>107</v>
      </c>
      <c r="B273" s="105">
        <v>43073</v>
      </c>
      <c r="C273" s="105"/>
      <c r="D273" s="106" t="s">
        <v>742</v>
      </c>
      <c r="E273" s="107" t="s">
        <v>623</v>
      </c>
      <c r="F273" s="108">
        <v>118.5</v>
      </c>
      <c r="G273" s="107"/>
      <c r="H273" s="107">
        <v>143.5</v>
      </c>
      <c r="I273" s="125">
        <v>145</v>
      </c>
      <c r="J273" s="140" t="s">
        <v>743</v>
      </c>
      <c r="K273" s="127">
        <f>H273-F273</f>
        <v>25</v>
      </c>
      <c r="L273" s="128">
        <f>K273/F273</f>
        <v>0.2109704641350211</v>
      </c>
      <c r="M273" s="129" t="s">
        <v>599</v>
      </c>
      <c r="N273" s="130">
        <v>43097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3">
        <v>108</v>
      </c>
      <c r="B274" s="109">
        <v>43090</v>
      </c>
      <c r="C274" s="109"/>
      <c r="D274" s="157" t="s">
        <v>443</v>
      </c>
      <c r="E274" s="111" t="s">
        <v>623</v>
      </c>
      <c r="F274" s="112">
        <v>715</v>
      </c>
      <c r="G274" s="112"/>
      <c r="H274" s="113">
        <v>500</v>
      </c>
      <c r="I274" s="131">
        <v>872</v>
      </c>
      <c r="J274" s="137" t="s">
        <v>744</v>
      </c>
      <c r="K274" s="133">
        <f>H274-F274</f>
        <v>-215</v>
      </c>
      <c r="L274" s="134">
        <f>K274/F274</f>
        <v>-0.30069930069930068</v>
      </c>
      <c r="M274" s="135" t="s">
        <v>663</v>
      </c>
      <c r="N274" s="136">
        <v>43670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2">
        <v>109</v>
      </c>
      <c r="B275" s="105">
        <v>43098</v>
      </c>
      <c r="C275" s="105"/>
      <c r="D275" s="106" t="s">
        <v>735</v>
      </c>
      <c r="E275" s="107" t="s">
        <v>623</v>
      </c>
      <c r="F275" s="108">
        <v>435</v>
      </c>
      <c r="G275" s="107"/>
      <c r="H275" s="107">
        <v>542.5</v>
      </c>
      <c r="I275" s="125">
        <v>539</v>
      </c>
      <c r="J275" s="140" t="s">
        <v>682</v>
      </c>
      <c r="K275" s="127">
        <v>107.5</v>
      </c>
      <c r="L275" s="128">
        <v>0.247126436781609</v>
      </c>
      <c r="M275" s="129" t="s">
        <v>599</v>
      </c>
      <c r="N275" s="130">
        <v>43206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2">
        <v>110</v>
      </c>
      <c r="B276" s="105">
        <v>43098</v>
      </c>
      <c r="C276" s="105"/>
      <c r="D276" s="106" t="s">
        <v>571</v>
      </c>
      <c r="E276" s="107" t="s">
        <v>623</v>
      </c>
      <c r="F276" s="108">
        <v>885</v>
      </c>
      <c r="G276" s="107"/>
      <c r="H276" s="107">
        <v>1090</v>
      </c>
      <c r="I276" s="125">
        <v>1084</v>
      </c>
      <c r="J276" s="140" t="s">
        <v>682</v>
      </c>
      <c r="K276" s="127">
        <v>205</v>
      </c>
      <c r="L276" s="128">
        <v>0.23163841807909599</v>
      </c>
      <c r="M276" s="129" t="s">
        <v>599</v>
      </c>
      <c r="N276" s="130">
        <v>43213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366">
        <v>111</v>
      </c>
      <c r="B277" s="347">
        <v>43192</v>
      </c>
      <c r="C277" s="347"/>
      <c r="D277" s="115" t="s">
        <v>752</v>
      </c>
      <c r="E277" s="350" t="s">
        <v>623</v>
      </c>
      <c r="F277" s="353">
        <v>478.5</v>
      </c>
      <c r="G277" s="350"/>
      <c r="H277" s="350">
        <v>442</v>
      </c>
      <c r="I277" s="356">
        <v>613</v>
      </c>
      <c r="J277" s="383" t="s">
        <v>3403</v>
      </c>
      <c r="K277" s="133">
        <f>H277-F277</f>
        <v>-36.5</v>
      </c>
      <c r="L277" s="134">
        <f>K277/F277</f>
        <v>-7.6280041797283177E-2</v>
      </c>
      <c r="M277" s="135" t="s">
        <v>663</v>
      </c>
      <c r="N277" s="136">
        <v>43762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3">
        <v>112</v>
      </c>
      <c r="B278" s="109">
        <v>43194</v>
      </c>
      <c r="C278" s="109"/>
      <c r="D278" s="373" t="s">
        <v>2978</v>
      </c>
      <c r="E278" s="111" t="s">
        <v>623</v>
      </c>
      <c r="F278" s="112">
        <f>141.5-7.3</f>
        <v>134.19999999999999</v>
      </c>
      <c r="G278" s="112"/>
      <c r="H278" s="113">
        <v>77</v>
      </c>
      <c r="I278" s="131">
        <v>180</v>
      </c>
      <c r="J278" s="383" t="s">
        <v>3402</v>
      </c>
      <c r="K278" s="133">
        <f>H278-F278</f>
        <v>-57.199999999999989</v>
      </c>
      <c r="L278" s="134">
        <f>K278/F278</f>
        <v>-0.42622950819672129</v>
      </c>
      <c r="M278" s="135" t="s">
        <v>663</v>
      </c>
      <c r="N278" s="136">
        <v>43522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3">
        <v>113</v>
      </c>
      <c r="B279" s="109">
        <v>43209</v>
      </c>
      <c r="C279" s="109"/>
      <c r="D279" s="110" t="s">
        <v>745</v>
      </c>
      <c r="E279" s="111" t="s">
        <v>623</v>
      </c>
      <c r="F279" s="112">
        <v>430</v>
      </c>
      <c r="G279" s="112"/>
      <c r="H279" s="113">
        <v>220</v>
      </c>
      <c r="I279" s="131">
        <v>537</v>
      </c>
      <c r="J279" s="137" t="s">
        <v>746</v>
      </c>
      <c r="K279" s="133">
        <f>H279-F279</f>
        <v>-210</v>
      </c>
      <c r="L279" s="134">
        <f>K279/F279</f>
        <v>-0.48837209302325579</v>
      </c>
      <c r="M279" s="135" t="s">
        <v>663</v>
      </c>
      <c r="N279" s="136">
        <v>43252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7">
        <v>114</v>
      </c>
      <c r="B280" s="158">
        <v>43220</v>
      </c>
      <c r="C280" s="158"/>
      <c r="D280" s="159" t="s">
        <v>394</v>
      </c>
      <c r="E280" s="160" t="s">
        <v>623</v>
      </c>
      <c r="F280" s="162">
        <v>153.5</v>
      </c>
      <c r="G280" s="162"/>
      <c r="H280" s="162">
        <v>196</v>
      </c>
      <c r="I280" s="162">
        <v>196</v>
      </c>
      <c r="J280" s="358" t="s">
        <v>3494</v>
      </c>
      <c r="K280" s="182">
        <f>H280-F280</f>
        <v>42.5</v>
      </c>
      <c r="L280" s="183">
        <f>K280/F280</f>
        <v>0.27687296416938112</v>
      </c>
      <c r="M280" s="161" t="s">
        <v>599</v>
      </c>
      <c r="N280" s="184">
        <v>43605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3">
        <v>115</v>
      </c>
      <c r="B281" s="109">
        <v>43306</v>
      </c>
      <c r="C281" s="109"/>
      <c r="D281" s="110" t="s">
        <v>768</v>
      </c>
      <c r="E281" s="111" t="s">
        <v>623</v>
      </c>
      <c r="F281" s="112">
        <v>27.5</v>
      </c>
      <c r="G281" s="112"/>
      <c r="H281" s="113">
        <v>13.1</v>
      </c>
      <c r="I281" s="131">
        <v>60</v>
      </c>
      <c r="J281" s="137" t="s">
        <v>772</v>
      </c>
      <c r="K281" s="133">
        <v>-14.4</v>
      </c>
      <c r="L281" s="134">
        <v>-0.52363636363636401</v>
      </c>
      <c r="M281" s="135" t="s">
        <v>663</v>
      </c>
      <c r="N281" s="136">
        <v>43138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366">
        <v>116</v>
      </c>
      <c r="B282" s="347">
        <v>43318</v>
      </c>
      <c r="C282" s="347"/>
      <c r="D282" s="115" t="s">
        <v>747</v>
      </c>
      <c r="E282" s="350" t="s">
        <v>623</v>
      </c>
      <c r="F282" s="350">
        <v>148.5</v>
      </c>
      <c r="G282" s="350"/>
      <c r="H282" s="350">
        <v>102</v>
      </c>
      <c r="I282" s="356">
        <v>182</v>
      </c>
      <c r="J282" s="137" t="s">
        <v>3493</v>
      </c>
      <c r="K282" s="133">
        <f>H282-F282</f>
        <v>-46.5</v>
      </c>
      <c r="L282" s="134">
        <f>K282/F282</f>
        <v>-0.31313131313131315</v>
      </c>
      <c r="M282" s="135" t="s">
        <v>663</v>
      </c>
      <c r="N282" s="136">
        <v>43661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2">
        <v>117</v>
      </c>
      <c r="B283" s="105">
        <v>43335</v>
      </c>
      <c r="C283" s="105"/>
      <c r="D283" s="106" t="s">
        <v>773</v>
      </c>
      <c r="E283" s="107" t="s">
        <v>623</v>
      </c>
      <c r="F283" s="155">
        <v>285</v>
      </c>
      <c r="G283" s="107"/>
      <c r="H283" s="107">
        <v>355</v>
      </c>
      <c r="I283" s="125">
        <v>364</v>
      </c>
      <c r="J283" s="140" t="s">
        <v>774</v>
      </c>
      <c r="K283" s="127">
        <v>70</v>
      </c>
      <c r="L283" s="128">
        <v>0.24561403508771901</v>
      </c>
      <c r="M283" s="129" t="s">
        <v>599</v>
      </c>
      <c r="N283" s="130">
        <v>43455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2">
        <v>118</v>
      </c>
      <c r="B284" s="105">
        <v>43341</v>
      </c>
      <c r="C284" s="105"/>
      <c r="D284" s="106" t="s">
        <v>384</v>
      </c>
      <c r="E284" s="107" t="s">
        <v>623</v>
      </c>
      <c r="F284" s="155">
        <v>525</v>
      </c>
      <c r="G284" s="107"/>
      <c r="H284" s="107">
        <v>585</v>
      </c>
      <c r="I284" s="125">
        <v>635</v>
      </c>
      <c r="J284" s="140" t="s">
        <v>748</v>
      </c>
      <c r="K284" s="127">
        <f t="shared" ref="K284:K296" si="151">H284-F284</f>
        <v>60</v>
      </c>
      <c r="L284" s="128">
        <f t="shared" ref="L284:L296" si="152">K284/F284</f>
        <v>0.11428571428571428</v>
      </c>
      <c r="M284" s="129" t="s">
        <v>599</v>
      </c>
      <c r="N284" s="130">
        <v>43662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2">
        <v>119</v>
      </c>
      <c r="B285" s="105">
        <v>43395</v>
      </c>
      <c r="C285" s="105"/>
      <c r="D285" s="106" t="s">
        <v>368</v>
      </c>
      <c r="E285" s="107" t="s">
        <v>623</v>
      </c>
      <c r="F285" s="155">
        <v>475</v>
      </c>
      <c r="G285" s="107"/>
      <c r="H285" s="107">
        <v>574</v>
      </c>
      <c r="I285" s="125">
        <v>570</v>
      </c>
      <c r="J285" s="140" t="s">
        <v>682</v>
      </c>
      <c r="K285" s="127">
        <f t="shared" si="151"/>
        <v>99</v>
      </c>
      <c r="L285" s="128">
        <f t="shared" si="152"/>
        <v>0.20842105263157895</v>
      </c>
      <c r="M285" s="129" t="s">
        <v>599</v>
      </c>
      <c r="N285" s="130">
        <v>43403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4">
        <v>120</v>
      </c>
      <c r="B286" s="153">
        <v>43397</v>
      </c>
      <c r="C286" s="153"/>
      <c r="D286" s="407" t="s">
        <v>391</v>
      </c>
      <c r="E286" s="155" t="s">
        <v>623</v>
      </c>
      <c r="F286" s="155">
        <v>707.5</v>
      </c>
      <c r="G286" s="155"/>
      <c r="H286" s="155">
        <v>872</v>
      </c>
      <c r="I286" s="177">
        <v>872</v>
      </c>
      <c r="J286" s="178" t="s">
        <v>682</v>
      </c>
      <c r="K286" s="127">
        <f t="shared" si="151"/>
        <v>164.5</v>
      </c>
      <c r="L286" s="179">
        <f t="shared" si="152"/>
        <v>0.23250883392226149</v>
      </c>
      <c r="M286" s="180" t="s">
        <v>599</v>
      </c>
      <c r="N286" s="181">
        <v>43482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4">
        <v>121</v>
      </c>
      <c r="B287" s="153">
        <v>43398</v>
      </c>
      <c r="C287" s="153"/>
      <c r="D287" s="407" t="s">
        <v>348</v>
      </c>
      <c r="E287" s="155" t="s">
        <v>623</v>
      </c>
      <c r="F287" s="155">
        <v>162</v>
      </c>
      <c r="G287" s="155"/>
      <c r="H287" s="155">
        <v>204</v>
      </c>
      <c r="I287" s="177">
        <v>209</v>
      </c>
      <c r="J287" s="178" t="s">
        <v>3492</v>
      </c>
      <c r="K287" s="127">
        <f t="shared" si="151"/>
        <v>42</v>
      </c>
      <c r="L287" s="179">
        <f t="shared" si="152"/>
        <v>0.25925925925925924</v>
      </c>
      <c r="M287" s="180" t="s">
        <v>599</v>
      </c>
      <c r="N287" s="181">
        <v>43539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5">
        <v>122</v>
      </c>
      <c r="B288" s="206">
        <v>43399</v>
      </c>
      <c r="C288" s="206"/>
      <c r="D288" s="154" t="s">
        <v>495</v>
      </c>
      <c r="E288" s="207" t="s">
        <v>623</v>
      </c>
      <c r="F288" s="207">
        <v>240</v>
      </c>
      <c r="G288" s="207"/>
      <c r="H288" s="207">
        <v>297</v>
      </c>
      <c r="I288" s="231">
        <v>297</v>
      </c>
      <c r="J288" s="178" t="s">
        <v>682</v>
      </c>
      <c r="K288" s="232">
        <f t="shared" si="151"/>
        <v>57</v>
      </c>
      <c r="L288" s="233">
        <f t="shared" si="152"/>
        <v>0.23749999999999999</v>
      </c>
      <c r="M288" s="234" t="s">
        <v>599</v>
      </c>
      <c r="N288" s="235">
        <v>43417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202">
        <v>123</v>
      </c>
      <c r="B289" s="105">
        <v>43439</v>
      </c>
      <c r="C289" s="105"/>
      <c r="D289" s="147" t="s">
        <v>749</v>
      </c>
      <c r="E289" s="107" t="s">
        <v>623</v>
      </c>
      <c r="F289" s="107">
        <v>202.5</v>
      </c>
      <c r="G289" s="107"/>
      <c r="H289" s="107">
        <v>255</v>
      </c>
      <c r="I289" s="125">
        <v>252</v>
      </c>
      <c r="J289" s="140" t="s">
        <v>682</v>
      </c>
      <c r="K289" s="127">
        <f t="shared" si="151"/>
        <v>52.5</v>
      </c>
      <c r="L289" s="128">
        <f t="shared" si="152"/>
        <v>0.25925925925925924</v>
      </c>
      <c r="M289" s="129" t="s">
        <v>599</v>
      </c>
      <c r="N289" s="130">
        <v>43542</v>
      </c>
      <c r="O289" s="57"/>
      <c r="P289" s="16"/>
      <c r="Q289" s="16"/>
      <c r="R289" s="93" t="s">
        <v>751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5">
        <v>124</v>
      </c>
      <c r="B290" s="206">
        <v>43465</v>
      </c>
      <c r="C290" s="105"/>
      <c r="D290" s="407" t="s">
        <v>423</v>
      </c>
      <c r="E290" s="207" t="s">
        <v>623</v>
      </c>
      <c r="F290" s="207">
        <v>710</v>
      </c>
      <c r="G290" s="207"/>
      <c r="H290" s="207">
        <v>866</v>
      </c>
      <c r="I290" s="231">
        <v>866</v>
      </c>
      <c r="J290" s="178" t="s">
        <v>682</v>
      </c>
      <c r="K290" s="127">
        <f t="shared" si="151"/>
        <v>156</v>
      </c>
      <c r="L290" s="128">
        <f t="shared" si="152"/>
        <v>0.21971830985915494</v>
      </c>
      <c r="M290" s="129" t="s">
        <v>599</v>
      </c>
      <c r="N290" s="361">
        <v>43553</v>
      </c>
      <c r="O290" s="57"/>
      <c r="P290" s="16"/>
      <c r="Q290" s="16"/>
      <c r="R290" s="17" t="s">
        <v>751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5">
        <v>125</v>
      </c>
      <c r="B291" s="206">
        <v>43522</v>
      </c>
      <c r="C291" s="206"/>
      <c r="D291" s="407" t="s">
        <v>141</v>
      </c>
      <c r="E291" s="207" t="s">
        <v>623</v>
      </c>
      <c r="F291" s="207">
        <v>337.25</v>
      </c>
      <c r="G291" s="207"/>
      <c r="H291" s="207">
        <v>398.5</v>
      </c>
      <c r="I291" s="231">
        <v>411</v>
      </c>
      <c r="J291" s="140" t="s">
        <v>3491</v>
      </c>
      <c r="K291" s="127">
        <f t="shared" si="151"/>
        <v>61.25</v>
      </c>
      <c r="L291" s="128">
        <f t="shared" si="152"/>
        <v>0.1816160118606375</v>
      </c>
      <c r="M291" s="129" t="s">
        <v>599</v>
      </c>
      <c r="N291" s="361">
        <v>43760</v>
      </c>
      <c r="O291" s="57"/>
      <c r="P291" s="16"/>
      <c r="Q291" s="16"/>
      <c r="R291" s="93" t="s">
        <v>751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68">
        <v>126</v>
      </c>
      <c r="B292" s="163">
        <v>43559</v>
      </c>
      <c r="C292" s="163"/>
      <c r="D292" s="164" t="s">
        <v>410</v>
      </c>
      <c r="E292" s="165" t="s">
        <v>623</v>
      </c>
      <c r="F292" s="165">
        <v>130</v>
      </c>
      <c r="G292" s="165"/>
      <c r="H292" s="165">
        <v>65</v>
      </c>
      <c r="I292" s="185">
        <v>158</v>
      </c>
      <c r="J292" s="137" t="s">
        <v>750</v>
      </c>
      <c r="K292" s="133">
        <f t="shared" si="151"/>
        <v>-65</v>
      </c>
      <c r="L292" s="134">
        <f t="shared" si="152"/>
        <v>-0.5</v>
      </c>
      <c r="M292" s="135" t="s">
        <v>663</v>
      </c>
      <c r="N292" s="136">
        <v>43726</v>
      </c>
      <c r="O292" s="57"/>
      <c r="P292" s="16"/>
      <c r="Q292" s="16"/>
      <c r="R292" s="17" t="s">
        <v>753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369">
        <v>127</v>
      </c>
      <c r="B293" s="186">
        <v>43017</v>
      </c>
      <c r="C293" s="186"/>
      <c r="D293" s="187" t="s">
        <v>169</v>
      </c>
      <c r="E293" s="188" t="s">
        <v>623</v>
      </c>
      <c r="F293" s="189">
        <v>141.5</v>
      </c>
      <c r="G293" s="190"/>
      <c r="H293" s="190">
        <v>183.5</v>
      </c>
      <c r="I293" s="190">
        <v>210</v>
      </c>
      <c r="J293" s="217" t="s">
        <v>3440</v>
      </c>
      <c r="K293" s="218">
        <f t="shared" si="151"/>
        <v>42</v>
      </c>
      <c r="L293" s="219">
        <f t="shared" si="152"/>
        <v>0.29681978798586572</v>
      </c>
      <c r="M293" s="189" t="s">
        <v>599</v>
      </c>
      <c r="N293" s="220">
        <v>43042</v>
      </c>
      <c r="O293" s="57"/>
      <c r="P293" s="16"/>
      <c r="Q293" s="16"/>
      <c r="R293" s="93" t="s">
        <v>753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368">
        <v>128</v>
      </c>
      <c r="B294" s="163">
        <v>43074</v>
      </c>
      <c r="C294" s="163"/>
      <c r="D294" s="164" t="s">
        <v>303</v>
      </c>
      <c r="E294" s="165" t="s">
        <v>623</v>
      </c>
      <c r="F294" s="166">
        <v>172</v>
      </c>
      <c r="G294" s="165"/>
      <c r="H294" s="165">
        <v>155.25</v>
      </c>
      <c r="I294" s="185">
        <v>230</v>
      </c>
      <c r="J294" s="383" t="s">
        <v>3400</v>
      </c>
      <c r="K294" s="133">
        <f t="shared" ref="K294" si="153">H294-F294</f>
        <v>-16.75</v>
      </c>
      <c r="L294" s="134">
        <f t="shared" ref="L294" si="154">K294/F294</f>
        <v>-9.7383720930232565E-2</v>
      </c>
      <c r="M294" s="135" t="s">
        <v>663</v>
      </c>
      <c r="N294" s="136">
        <v>43787</v>
      </c>
      <c r="O294" s="57"/>
      <c r="P294" s="16"/>
      <c r="Q294" s="16"/>
      <c r="R294" s="17" t="s">
        <v>753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369">
        <v>129</v>
      </c>
      <c r="B295" s="186">
        <v>43398</v>
      </c>
      <c r="C295" s="186"/>
      <c r="D295" s="187" t="s">
        <v>104</v>
      </c>
      <c r="E295" s="188" t="s">
        <v>623</v>
      </c>
      <c r="F295" s="190">
        <v>698.5</v>
      </c>
      <c r="G295" s="190"/>
      <c r="H295" s="190">
        <v>850</v>
      </c>
      <c r="I295" s="190">
        <v>890</v>
      </c>
      <c r="J295" s="221" t="s">
        <v>3488</v>
      </c>
      <c r="K295" s="218">
        <f t="shared" si="151"/>
        <v>151.5</v>
      </c>
      <c r="L295" s="219">
        <f t="shared" si="152"/>
        <v>0.21689334287759485</v>
      </c>
      <c r="M295" s="189" t="s">
        <v>599</v>
      </c>
      <c r="N295" s="220">
        <v>43453</v>
      </c>
      <c r="O295" s="57"/>
      <c r="P295" s="16"/>
      <c r="Q295" s="16"/>
      <c r="R295" s="17" t="s">
        <v>751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5">
        <v>130</v>
      </c>
      <c r="B296" s="158">
        <v>42877</v>
      </c>
      <c r="C296" s="158"/>
      <c r="D296" s="159" t="s">
        <v>383</v>
      </c>
      <c r="E296" s="160" t="s">
        <v>623</v>
      </c>
      <c r="F296" s="161">
        <v>127.6</v>
      </c>
      <c r="G296" s="162"/>
      <c r="H296" s="162">
        <v>138</v>
      </c>
      <c r="I296" s="162">
        <v>190</v>
      </c>
      <c r="J296" s="384" t="s">
        <v>3404</v>
      </c>
      <c r="K296" s="182">
        <f t="shared" si="151"/>
        <v>10.400000000000006</v>
      </c>
      <c r="L296" s="183">
        <f t="shared" si="152"/>
        <v>8.1504702194357417E-2</v>
      </c>
      <c r="M296" s="161" t="s">
        <v>599</v>
      </c>
      <c r="N296" s="184">
        <v>43774</v>
      </c>
      <c r="O296" s="57"/>
      <c r="P296" s="16"/>
      <c r="Q296" s="16"/>
      <c r="R296" s="93" t="s">
        <v>753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370">
        <v>131</v>
      </c>
      <c r="B297" s="194">
        <v>43158</v>
      </c>
      <c r="C297" s="194"/>
      <c r="D297" s="191" t="s">
        <v>754</v>
      </c>
      <c r="E297" s="195" t="s">
        <v>623</v>
      </c>
      <c r="F297" s="196">
        <v>317</v>
      </c>
      <c r="G297" s="195"/>
      <c r="H297" s="195"/>
      <c r="I297" s="224">
        <v>398</v>
      </c>
      <c r="J297" s="237" t="s">
        <v>601</v>
      </c>
      <c r="K297" s="193"/>
      <c r="L297" s="192"/>
      <c r="M297" s="223" t="s">
        <v>601</v>
      </c>
      <c r="N297" s="222"/>
      <c r="O297" s="57"/>
      <c r="P297" s="16"/>
      <c r="Q297" s="16"/>
      <c r="R297" s="341" t="s">
        <v>753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68">
        <v>132</v>
      </c>
      <c r="B298" s="163">
        <v>43164</v>
      </c>
      <c r="C298" s="163"/>
      <c r="D298" s="164" t="s">
        <v>135</v>
      </c>
      <c r="E298" s="165" t="s">
        <v>623</v>
      </c>
      <c r="F298" s="166">
        <f>510-14.4</f>
        <v>495.6</v>
      </c>
      <c r="G298" s="165"/>
      <c r="H298" s="165">
        <v>350</v>
      </c>
      <c r="I298" s="185">
        <v>672</v>
      </c>
      <c r="J298" s="383" t="s">
        <v>3461</v>
      </c>
      <c r="K298" s="133">
        <f t="shared" ref="K298" si="155">H298-F298</f>
        <v>-145.60000000000002</v>
      </c>
      <c r="L298" s="134">
        <f t="shared" ref="L298" si="156">K298/F298</f>
        <v>-0.29378531073446329</v>
      </c>
      <c r="M298" s="135" t="s">
        <v>663</v>
      </c>
      <c r="N298" s="136">
        <v>43887</v>
      </c>
      <c r="O298" s="57"/>
      <c r="P298" s="16"/>
      <c r="Q298" s="16"/>
      <c r="R298" s="17" t="s">
        <v>751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68">
        <v>133</v>
      </c>
      <c r="B299" s="163">
        <v>43237</v>
      </c>
      <c r="C299" s="163"/>
      <c r="D299" s="164" t="s">
        <v>489</v>
      </c>
      <c r="E299" s="165" t="s">
        <v>623</v>
      </c>
      <c r="F299" s="166">
        <v>230.3</v>
      </c>
      <c r="G299" s="165"/>
      <c r="H299" s="165">
        <v>102.5</v>
      </c>
      <c r="I299" s="185">
        <v>348</v>
      </c>
      <c r="J299" s="383" t="s">
        <v>3482</v>
      </c>
      <c r="K299" s="133">
        <f t="shared" ref="K299" si="157">H299-F299</f>
        <v>-127.80000000000001</v>
      </c>
      <c r="L299" s="134">
        <f t="shared" ref="L299" si="158">K299/F299</f>
        <v>-0.55492835432045162</v>
      </c>
      <c r="M299" s="135" t="s">
        <v>663</v>
      </c>
      <c r="N299" s="136">
        <v>43896</v>
      </c>
      <c r="O299" s="57"/>
      <c r="P299" s="16"/>
      <c r="Q299" s="16"/>
      <c r="R299" s="343" t="s">
        <v>751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14">
        <v>134</v>
      </c>
      <c r="B300" s="197">
        <v>43258</v>
      </c>
      <c r="C300" s="197"/>
      <c r="D300" s="200" t="s">
        <v>449</v>
      </c>
      <c r="E300" s="198" t="s">
        <v>623</v>
      </c>
      <c r="F300" s="196">
        <f>342.5-5.1</f>
        <v>337.4</v>
      </c>
      <c r="G300" s="198"/>
      <c r="H300" s="198"/>
      <c r="I300" s="225">
        <v>439</v>
      </c>
      <c r="J300" s="237" t="s">
        <v>601</v>
      </c>
      <c r="K300" s="227"/>
      <c r="L300" s="228"/>
      <c r="M300" s="226" t="s">
        <v>601</v>
      </c>
      <c r="N300" s="229"/>
      <c r="O300" s="57"/>
      <c r="P300" s="16"/>
      <c r="Q300" s="16"/>
      <c r="R300" s="341" t="s">
        <v>753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4">
        <v>135</v>
      </c>
      <c r="B301" s="197">
        <v>43285</v>
      </c>
      <c r="C301" s="197"/>
      <c r="D301" s="201" t="s">
        <v>49</v>
      </c>
      <c r="E301" s="198" t="s">
        <v>623</v>
      </c>
      <c r="F301" s="196">
        <f>127.5-5.53</f>
        <v>121.97</v>
      </c>
      <c r="G301" s="198"/>
      <c r="H301" s="198"/>
      <c r="I301" s="225">
        <v>170</v>
      </c>
      <c r="J301" s="237" t="s">
        <v>601</v>
      </c>
      <c r="K301" s="227"/>
      <c r="L301" s="228"/>
      <c r="M301" s="226" t="s">
        <v>601</v>
      </c>
      <c r="N301" s="229"/>
      <c r="O301" s="57"/>
      <c r="P301" s="16"/>
      <c r="Q301" s="16"/>
      <c r="R301" s="17" t="s">
        <v>751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68">
        <v>136</v>
      </c>
      <c r="B302" s="163">
        <v>43294</v>
      </c>
      <c r="C302" s="163"/>
      <c r="D302" s="164" t="s">
        <v>243</v>
      </c>
      <c r="E302" s="165" t="s">
        <v>623</v>
      </c>
      <c r="F302" s="166">
        <v>46.5</v>
      </c>
      <c r="G302" s="165"/>
      <c r="H302" s="165">
        <v>17</v>
      </c>
      <c r="I302" s="185">
        <v>59</v>
      </c>
      <c r="J302" s="383" t="s">
        <v>3460</v>
      </c>
      <c r="K302" s="133">
        <f t="shared" ref="K302" si="159">H302-F302</f>
        <v>-29.5</v>
      </c>
      <c r="L302" s="134">
        <f t="shared" ref="L302" si="160">K302/F302</f>
        <v>-0.63440860215053763</v>
      </c>
      <c r="M302" s="135" t="s">
        <v>663</v>
      </c>
      <c r="N302" s="136">
        <v>43887</v>
      </c>
      <c r="O302" s="57"/>
      <c r="P302" s="16"/>
      <c r="Q302" s="16"/>
      <c r="R302" s="17" t="s">
        <v>751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370">
        <v>137</v>
      </c>
      <c r="B303" s="194">
        <v>43396</v>
      </c>
      <c r="C303" s="194"/>
      <c r="D303" s="201" t="s">
        <v>425</v>
      </c>
      <c r="E303" s="198" t="s">
        <v>623</v>
      </c>
      <c r="F303" s="199">
        <v>156.5</v>
      </c>
      <c r="G303" s="198"/>
      <c r="H303" s="198"/>
      <c r="I303" s="225">
        <v>191</v>
      </c>
      <c r="J303" s="237" t="s">
        <v>601</v>
      </c>
      <c r="K303" s="227"/>
      <c r="L303" s="228"/>
      <c r="M303" s="226" t="s">
        <v>601</v>
      </c>
      <c r="N303" s="229"/>
      <c r="O303" s="57"/>
      <c r="P303" s="16"/>
      <c r="Q303" s="16"/>
      <c r="R303" s="17" t="s">
        <v>751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0">
        <v>138</v>
      </c>
      <c r="B304" s="194">
        <v>43439</v>
      </c>
      <c r="C304" s="194"/>
      <c r="D304" s="201" t="s">
        <v>330</v>
      </c>
      <c r="E304" s="198" t="s">
        <v>623</v>
      </c>
      <c r="F304" s="199">
        <v>259.5</v>
      </c>
      <c r="G304" s="198"/>
      <c r="H304" s="198"/>
      <c r="I304" s="225">
        <v>321</v>
      </c>
      <c r="J304" s="237" t="s">
        <v>601</v>
      </c>
      <c r="K304" s="227"/>
      <c r="L304" s="228"/>
      <c r="M304" s="226" t="s">
        <v>601</v>
      </c>
      <c r="N304" s="229"/>
      <c r="O304" s="16"/>
      <c r="P304" s="16"/>
      <c r="Q304" s="16"/>
      <c r="R304" s="17" t="s">
        <v>751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68">
        <v>139</v>
      </c>
      <c r="B305" s="163">
        <v>43439</v>
      </c>
      <c r="C305" s="163"/>
      <c r="D305" s="164" t="s">
        <v>775</v>
      </c>
      <c r="E305" s="165" t="s">
        <v>623</v>
      </c>
      <c r="F305" s="165">
        <v>715</v>
      </c>
      <c r="G305" s="165"/>
      <c r="H305" s="165">
        <v>445</v>
      </c>
      <c r="I305" s="185">
        <v>840</v>
      </c>
      <c r="J305" s="137" t="s">
        <v>2994</v>
      </c>
      <c r="K305" s="133">
        <f t="shared" ref="K305:K308" si="161">H305-F305</f>
        <v>-270</v>
      </c>
      <c r="L305" s="134">
        <f t="shared" ref="L305:L308" si="162">K305/F305</f>
        <v>-0.3776223776223776</v>
      </c>
      <c r="M305" s="135" t="s">
        <v>663</v>
      </c>
      <c r="N305" s="136">
        <v>43800</v>
      </c>
      <c r="O305" s="57"/>
      <c r="P305" s="16"/>
      <c r="Q305" s="16"/>
      <c r="R305" s="17" t="s">
        <v>751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05">
        <v>140</v>
      </c>
      <c r="B306" s="206">
        <v>43469</v>
      </c>
      <c r="C306" s="206"/>
      <c r="D306" s="154" t="s">
        <v>145</v>
      </c>
      <c r="E306" s="207" t="s">
        <v>623</v>
      </c>
      <c r="F306" s="207">
        <v>875</v>
      </c>
      <c r="G306" s="207"/>
      <c r="H306" s="207">
        <v>1165</v>
      </c>
      <c r="I306" s="231">
        <v>1185</v>
      </c>
      <c r="J306" s="140" t="s">
        <v>3489</v>
      </c>
      <c r="K306" s="127">
        <f t="shared" si="161"/>
        <v>290</v>
      </c>
      <c r="L306" s="128">
        <f t="shared" si="162"/>
        <v>0.33142857142857141</v>
      </c>
      <c r="M306" s="129" t="s">
        <v>599</v>
      </c>
      <c r="N306" s="361">
        <v>43847</v>
      </c>
      <c r="O306" s="57"/>
      <c r="P306" s="16"/>
      <c r="Q306" s="16"/>
      <c r="R306" s="343" t="s">
        <v>751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05">
        <v>141</v>
      </c>
      <c r="B307" s="206">
        <v>43559</v>
      </c>
      <c r="C307" s="206"/>
      <c r="D307" s="407" t="s">
        <v>345</v>
      </c>
      <c r="E307" s="207" t="s">
        <v>623</v>
      </c>
      <c r="F307" s="207">
        <f>387-14.63</f>
        <v>372.37</v>
      </c>
      <c r="G307" s="207"/>
      <c r="H307" s="207">
        <v>490</v>
      </c>
      <c r="I307" s="231">
        <v>490</v>
      </c>
      <c r="J307" s="140" t="s">
        <v>682</v>
      </c>
      <c r="K307" s="127">
        <f t="shared" si="161"/>
        <v>117.63</v>
      </c>
      <c r="L307" s="128">
        <f t="shared" si="162"/>
        <v>0.31589548030185027</v>
      </c>
      <c r="M307" s="129" t="s">
        <v>599</v>
      </c>
      <c r="N307" s="361">
        <v>43850</v>
      </c>
      <c r="O307" s="57"/>
      <c r="P307" s="16"/>
      <c r="Q307" s="16"/>
      <c r="R307" s="343" t="s">
        <v>751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368">
        <v>142</v>
      </c>
      <c r="B308" s="163">
        <v>43578</v>
      </c>
      <c r="C308" s="163"/>
      <c r="D308" s="164" t="s">
        <v>776</v>
      </c>
      <c r="E308" s="165" t="s">
        <v>600</v>
      </c>
      <c r="F308" s="165">
        <v>220</v>
      </c>
      <c r="G308" s="165"/>
      <c r="H308" s="165">
        <v>127.5</v>
      </c>
      <c r="I308" s="185">
        <v>284</v>
      </c>
      <c r="J308" s="383" t="s">
        <v>3483</v>
      </c>
      <c r="K308" s="133">
        <f t="shared" si="161"/>
        <v>-92.5</v>
      </c>
      <c r="L308" s="134">
        <f t="shared" si="162"/>
        <v>-0.42045454545454547</v>
      </c>
      <c r="M308" s="135" t="s">
        <v>663</v>
      </c>
      <c r="N308" s="136">
        <v>43896</v>
      </c>
      <c r="O308" s="57"/>
      <c r="P308" s="16"/>
      <c r="Q308" s="16"/>
      <c r="R308" s="17" t="s">
        <v>751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05">
        <v>143</v>
      </c>
      <c r="B309" s="206">
        <v>43622</v>
      </c>
      <c r="C309" s="206"/>
      <c r="D309" s="407" t="s">
        <v>496</v>
      </c>
      <c r="E309" s="207" t="s">
        <v>600</v>
      </c>
      <c r="F309" s="207">
        <v>332.8</v>
      </c>
      <c r="G309" s="207"/>
      <c r="H309" s="207">
        <v>405</v>
      </c>
      <c r="I309" s="231">
        <v>419</v>
      </c>
      <c r="J309" s="140" t="s">
        <v>3490</v>
      </c>
      <c r="K309" s="127">
        <f t="shared" ref="K309" si="163">H309-F309</f>
        <v>72.199999999999989</v>
      </c>
      <c r="L309" s="128">
        <f t="shared" ref="L309" si="164">K309/F309</f>
        <v>0.21694711538461534</v>
      </c>
      <c r="M309" s="129" t="s">
        <v>599</v>
      </c>
      <c r="N309" s="361">
        <v>43860</v>
      </c>
      <c r="O309" s="57"/>
      <c r="P309" s="16"/>
      <c r="Q309" s="16"/>
      <c r="R309" s="17" t="s">
        <v>753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143">
        <v>144</v>
      </c>
      <c r="B310" s="142">
        <v>43641</v>
      </c>
      <c r="C310" s="142"/>
      <c r="D310" s="143" t="s">
        <v>139</v>
      </c>
      <c r="E310" s="144" t="s">
        <v>623</v>
      </c>
      <c r="F310" s="145">
        <v>386</v>
      </c>
      <c r="G310" s="146"/>
      <c r="H310" s="146">
        <v>395</v>
      </c>
      <c r="I310" s="146">
        <v>452</v>
      </c>
      <c r="J310" s="169" t="s">
        <v>3405</v>
      </c>
      <c r="K310" s="170">
        <f t="shared" ref="K310" si="165">H310-F310</f>
        <v>9</v>
      </c>
      <c r="L310" s="171">
        <f t="shared" ref="L310" si="166">K310/F310</f>
        <v>2.3316062176165803E-2</v>
      </c>
      <c r="M310" s="172" t="s">
        <v>708</v>
      </c>
      <c r="N310" s="173">
        <v>43868</v>
      </c>
      <c r="O310" s="16"/>
      <c r="P310" s="16"/>
      <c r="Q310" s="16"/>
      <c r="R310" s="17" t="s">
        <v>753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71">
        <v>145</v>
      </c>
      <c r="B311" s="194">
        <v>43707</v>
      </c>
      <c r="C311" s="194"/>
      <c r="D311" s="201" t="s">
        <v>260</v>
      </c>
      <c r="E311" s="198" t="s">
        <v>623</v>
      </c>
      <c r="F311" s="198" t="s">
        <v>755</v>
      </c>
      <c r="G311" s="198"/>
      <c r="H311" s="198"/>
      <c r="I311" s="225">
        <v>190</v>
      </c>
      <c r="J311" s="237" t="s">
        <v>601</v>
      </c>
      <c r="K311" s="227"/>
      <c r="L311" s="228"/>
      <c r="M311" s="357" t="s">
        <v>601</v>
      </c>
      <c r="N311" s="229"/>
      <c r="O311" s="16"/>
      <c r="P311" s="16"/>
      <c r="Q311" s="16"/>
      <c r="R311" s="343" t="s">
        <v>751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205">
        <v>146</v>
      </c>
      <c r="B312" s="206">
        <v>43731</v>
      </c>
      <c r="C312" s="206"/>
      <c r="D312" s="154" t="s">
        <v>440</v>
      </c>
      <c r="E312" s="207" t="s">
        <v>623</v>
      </c>
      <c r="F312" s="207">
        <v>235</v>
      </c>
      <c r="G312" s="207"/>
      <c r="H312" s="207">
        <v>295</v>
      </c>
      <c r="I312" s="231">
        <v>296</v>
      </c>
      <c r="J312" s="140" t="s">
        <v>3147</v>
      </c>
      <c r="K312" s="127">
        <f t="shared" ref="K312" si="167">H312-F312</f>
        <v>60</v>
      </c>
      <c r="L312" s="128">
        <f t="shared" ref="L312" si="168">K312/F312</f>
        <v>0.25531914893617019</v>
      </c>
      <c r="M312" s="129" t="s">
        <v>599</v>
      </c>
      <c r="N312" s="361">
        <v>43844</v>
      </c>
      <c r="O312" s="57"/>
      <c r="P312" s="16"/>
      <c r="Q312" s="16"/>
      <c r="R312" s="17" t="s">
        <v>753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5">
        <v>147</v>
      </c>
      <c r="B313" s="206">
        <v>43752</v>
      </c>
      <c r="C313" s="206"/>
      <c r="D313" s="154" t="s">
        <v>2977</v>
      </c>
      <c r="E313" s="207" t="s">
        <v>623</v>
      </c>
      <c r="F313" s="207">
        <v>277.5</v>
      </c>
      <c r="G313" s="207"/>
      <c r="H313" s="207">
        <v>333</v>
      </c>
      <c r="I313" s="231">
        <v>333</v>
      </c>
      <c r="J313" s="140" t="s">
        <v>3148</v>
      </c>
      <c r="K313" s="127">
        <f t="shared" ref="K313" si="169">H313-F313</f>
        <v>55.5</v>
      </c>
      <c r="L313" s="128">
        <f t="shared" ref="L313" si="170">K313/F313</f>
        <v>0.2</v>
      </c>
      <c r="M313" s="129" t="s">
        <v>599</v>
      </c>
      <c r="N313" s="361">
        <v>43846</v>
      </c>
      <c r="O313" s="57"/>
      <c r="P313" s="16"/>
      <c r="Q313" s="16"/>
      <c r="R313" s="343" t="s">
        <v>751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5">
        <v>148</v>
      </c>
      <c r="B314" s="206">
        <v>43752</v>
      </c>
      <c r="C314" s="206"/>
      <c r="D314" s="154" t="s">
        <v>2976</v>
      </c>
      <c r="E314" s="207" t="s">
        <v>623</v>
      </c>
      <c r="F314" s="207">
        <v>930</v>
      </c>
      <c r="G314" s="207"/>
      <c r="H314" s="207">
        <v>1165</v>
      </c>
      <c r="I314" s="231">
        <v>1200</v>
      </c>
      <c r="J314" s="140" t="s">
        <v>3150</v>
      </c>
      <c r="K314" s="127">
        <f t="shared" ref="K314" si="171">H314-F314</f>
        <v>235</v>
      </c>
      <c r="L314" s="128">
        <f t="shared" ref="L314" si="172">K314/F314</f>
        <v>0.25268817204301075</v>
      </c>
      <c r="M314" s="129" t="s">
        <v>599</v>
      </c>
      <c r="N314" s="361">
        <v>43847</v>
      </c>
      <c r="O314" s="57"/>
      <c r="P314" s="16"/>
      <c r="Q314" s="16"/>
      <c r="R314" s="343" t="s">
        <v>753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70">
        <v>149</v>
      </c>
      <c r="B315" s="346">
        <v>43753</v>
      </c>
      <c r="C315" s="211"/>
      <c r="D315" s="372" t="s">
        <v>2975</v>
      </c>
      <c r="E315" s="349" t="s">
        <v>623</v>
      </c>
      <c r="F315" s="352">
        <v>111</v>
      </c>
      <c r="G315" s="349"/>
      <c r="H315" s="349"/>
      <c r="I315" s="355">
        <v>141</v>
      </c>
      <c r="J315" s="237" t="s">
        <v>601</v>
      </c>
      <c r="K315" s="237"/>
      <c r="L315" s="122"/>
      <c r="M315" s="360" t="s">
        <v>601</v>
      </c>
      <c r="N315" s="239"/>
      <c r="O315" s="16"/>
      <c r="P315" s="16"/>
      <c r="Q315" s="16"/>
      <c r="R315" s="17"/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5">
        <v>150</v>
      </c>
      <c r="B316" s="206">
        <v>43753</v>
      </c>
      <c r="C316" s="206"/>
      <c r="D316" s="154" t="s">
        <v>2974</v>
      </c>
      <c r="E316" s="207" t="s">
        <v>623</v>
      </c>
      <c r="F316" s="208">
        <v>296</v>
      </c>
      <c r="G316" s="207"/>
      <c r="H316" s="207">
        <v>370</v>
      </c>
      <c r="I316" s="231">
        <v>370</v>
      </c>
      <c r="J316" s="140" t="s">
        <v>682</v>
      </c>
      <c r="K316" s="127">
        <f t="shared" ref="K316" si="173">H316-F316</f>
        <v>74</v>
      </c>
      <c r="L316" s="128">
        <f t="shared" ref="L316" si="174">K316/F316</f>
        <v>0.25</v>
      </c>
      <c r="M316" s="129" t="s">
        <v>599</v>
      </c>
      <c r="N316" s="361">
        <v>43853</v>
      </c>
      <c r="O316" s="57"/>
      <c r="P316" s="16"/>
      <c r="Q316" s="16"/>
      <c r="R316" s="343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371">
        <v>151</v>
      </c>
      <c r="B317" s="210">
        <v>43754</v>
      </c>
      <c r="C317" s="210"/>
      <c r="D317" s="191" t="s">
        <v>2973</v>
      </c>
      <c r="E317" s="348" t="s">
        <v>623</v>
      </c>
      <c r="F317" s="351" t="s">
        <v>2939</v>
      </c>
      <c r="G317" s="348"/>
      <c r="H317" s="348"/>
      <c r="I317" s="354">
        <v>344</v>
      </c>
      <c r="J317" s="237" t="s">
        <v>601</v>
      </c>
      <c r="K317" s="240"/>
      <c r="L317" s="359"/>
      <c r="M317" s="342" t="s">
        <v>601</v>
      </c>
      <c r="N317" s="362"/>
      <c r="O317" s="16"/>
      <c r="P317" s="16"/>
      <c r="Q317" s="16"/>
      <c r="R317" s="343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45">
        <v>152</v>
      </c>
      <c r="B318" s="211">
        <v>43832</v>
      </c>
      <c r="C318" s="211"/>
      <c r="D318" s="215" t="s">
        <v>2253</v>
      </c>
      <c r="E318" s="212" t="s">
        <v>623</v>
      </c>
      <c r="F318" s="213" t="s">
        <v>3135</v>
      </c>
      <c r="G318" s="212"/>
      <c r="H318" s="212"/>
      <c r="I318" s="236">
        <v>590</v>
      </c>
      <c r="J318" s="237" t="s">
        <v>601</v>
      </c>
      <c r="K318" s="237"/>
      <c r="L318" s="122"/>
      <c r="M318" s="342" t="s">
        <v>601</v>
      </c>
      <c r="N318" s="239"/>
      <c r="O318" s="16"/>
      <c r="P318" s="16"/>
      <c r="Q318" s="16"/>
      <c r="R318" s="343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5">
        <v>153</v>
      </c>
      <c r="B319" s="206">
        <v>43966</v>
      </c>
      <c r="C319" s="206"/>
      <c r="D319" s="154" t="s">
        <v>65</v>
      </c>
      <c r="E319" s="207" t="s">
        <v>623</v>
      </c>
      <c r="F319" s="208">
        <v>67.5</v>
      </c>
      <c r="G319" s="207"/>
      <c r="H319" s="207">
        <v>86</v>
      </c>
      <c r="I319" s="231">
        <v>86</v>
      </c>
      <c r="J319" s="140" t="s">
        <v>3628</v>
      </c>
      <c r="K319" s="127">
        <f t="shared" ref="K319" si="175">H319-F319</f>
        <v>18.5</v>
      </c>
      <c r="L319" s="128">
        <f t="shared" ref="L319" si="176">K319/F319</f>
        <v>0.27407407407407408</v>
      </c>
      <c r="M319" s="129" t="s">
        <v>599</v>
      </c>
      <c r="N319" s="361">
        <v>44008</v>
      </c>
      <c r="O319" s="57"/>
      <c r="P319" s="16"/>
      <c r="Q319" s="16"/>
      <c r="R319" s="343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9">
        <v>154</v>
      </c>
      <c r="B320" s="211">
        <v>44035</v>
      </c>
      <c r="C320" s="211"/>
      <c r="D320" s="215" t="s">
        <v>495</v>
      </c>
      <c r="E320" s="212" t="s">
        <v>623</v>
      </c>
      <c r="F320" s="213" t="s">
        <v>3631</v>
      </c>
      <c r="G320" s="212"/>
      <c r="H320" s="212"/>
      <c r="I320" s="236">
        <v>296</v>
      </c>
      <c r="J320" s="237" t="s">
        <v>601</v>
      </c>
      <c r="K320" s="237"/>
      <c r="L320" s="122"/>
      <c r="M320" s="238"/>
      <c r="N320" s="239"/>
      <c r="O320" s="16"/>
      <c r="P320" s="16"/>
      <c r="Q320" s="16"/>
      <c r="R320" s="343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9">
        <v>155</v>
      </c>
      <c r="B321" s="211">
        <v>44092</v>
      </c>
      <c r="C321" s="211"/>
      <c r="D321" s="215" t="s">
        <v>416</v>
      </c>
      <c r="E321" s="212" t="s">
        <v>623</v>
      </c>
      <c r="F321" s="213" t="s">
        <v>3636</v>
      </c>
      <c r="G321" s="212"/>
      <c r="H321" s="212"/>
      <c r="I321" s="236">
        <v>248</v>
      </c>
      <c r="J321" s="237" t="s">
        <v>601</v>
      </c>
      <c r="K321" s="237"/>
      <c r="L321" s="122"/>
      <c r="M321" s="238"/>
      <c r="N321" s="239"/>
      <c r="O321" s="16"/>
      <c r="P321" s="16"/>
      <c r="Q321" s="16"/>
      <c r="R321" s="343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09">
        <v>156</v>
      </c>
      <c r="B322" s="211">
        <v>44140</v>
      </c>
      <c r="C322" s="211"/>
      <c r="D322" s="215" t="s">
        <v>416</v>
      </c>
      <c r="E322" s="212" t="s">
        <v>623</v>
      </c>
      <c r="F322" s="213" t="s">
        <v>3697</v>
      </c>
      <c r="G322" s="212"/>
      <c r="H322" s="212"/>
      <c r="I322" s="236">
        <v>248</v>
      </c>
      <c r="J322" s="237" t="s">
        <v>601</v>
      </c>
      <c r="K322" s="237"/>
      <c r="L322" s="122"/>
      <c r="M322" s="238"/>
      <c r="N322" s="239"/>
      <c r="O322" s="16"/>
      <c r="P322" s="16"/>
      <c r="Q322" s="16"/>
      <c r="R322" s="343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9">
        <v>157</v>
      </c>
      <c r="B323" s="211">
        <v>44140</v>
      </c>
      <c r="C323" s="211"/>
      <c r="D323" s="215" t="s">
        <v>330</v>
      </c>
      <c r="E323" s="212" t="s">
        <v>623</v>
      </c>
      <c r="F323" s="213" t="s">
        <v>3698</v>
      </c>
      <c r="G323" s="212"/>
      <c r="H323" s="212"/>
      <c r="I323" s="236">
        <v>320</v>
      </c>
      <c r="J323" s="237" t="s">
        <v>601</v>
      </c>
      <c r="K323" s="237"/>
      <c r="L323" s="122"/>
      <c r="M323" s="238"/>
      <c r="N323" s="239"/>
      <c r="O323" s="16"/>
      <c r="P323" s="16"/>
      <c r="Q323" s="16"/>
      <c r="R323" s="343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09">
        <v>158</v>
      </c>
      <c r="B324" s="211">
        <v>44140</v>
      </c>
      <c r="C324" s="211"/>
      <c r="D324" s="215" t="s">
        <v>491</v>
      </c>
      <c r="E324" s="212" t="s">
        <v>623</v>
      </c>
      <c r="F324" s="213" t="s">
        <v>3703</v>
      </c>
      <c r="G324" s="212"/>
      <c r="H324" s="212"/>
      <c r="I324" s="236">
        <v>1093</v>
      </c>
      <c r="J324" s="237" t="s">
        <v>601</v>
      </c>
      <c r="K324" s="237"/>
      <c r="L324" s="122"/>
      <c r="M324" s="238"/>
      <c r="N324" s="239"/>
      <c r="O324" s="16"/>
      <c r="P324" s="16"/>
      <c r="R324" s="343"/>
    </row>
    <row r="325" spans="1:26">
      <c r="A325" s="209">
        <v>159</v>
      </c>
      <c r="B325" s="211">
        <v>44140</v>
      </c>
      <c r="C325" s="211"/>
      <c r="D325" s="215" t="s">
        <v>345</v>
      </c>
      <c r="E325" s="549" t="s">
        <v>623</v>
      </c>
      <c r="F325" s="550" t="s">
        <v>3705</v>
      </c>
      <c r="G325" s="212"/>
      <c r="H325" s="212"/>
      <c r="I325" s="236">
        <v>406</v>
      </c>
      <c r="J325" s="551" t="s">
        <v>601</v>
      </c>
      <c r="K325" s="237"/>
      <c r="L325" s="122"/>
      <c r="M325" s="238"/>
      <c r="N325" s="239"/>
      <c r="O325" s="16"/>
      <c r="P325" s="16"/>
      <c r="R325" s="343"/>
    </row>
    <row r="326" spans="1:26">
      <c r="A326" s="209">
        <v>160</v>
      </c>
      <c r="B326" s="211">
        <v>44141</v>
      </c>
      <c r="C326" s="211"/>
      <c r="D326" s="215" t="s">
        <v>495</v>
      </c>
      <c r="E326" s="549" t="s">
        <v>623</v>
      </c>
      <c r="F326" s="550" t="s">
        <v>3714</v>
      </c>
      <c r="G326" s="212"/>
      <c r="H326" s="212"/>
      <c r="I326" s="236">
        <v>290</v>
      </c>
      <c r="J326" s="551" t="s">
        <v>601</v>
      </c>
      <c r="K326" s="237"/>
      <c r="L326" s="122"/>
      <c r="M326" s="238"/>
      <c r="N326" s="239"/>
      <c r="O326" s="16"/>
      <c r="P326" s="16"/>
      <c r="R326" s="343"/>
    </row>
    <row r="327" spans="1:26">
      <c r="A327" s="209"/>
      <c r="B327" s="211"/>
      <c r="C327" s="211"/>
      <c r="D327" s="215"/>
      <c r="E327" s="212"/>
      <c r="F327" s="213"/>
      <c r="G327" s="212"/>
      <c r="H327" s="212"/>
      <c r="I327" s="236"/>
      <c r="J327" s="237"/>
      <c r="K327" s="237"/>
      <c r="L327" s="122"/>
      <c r="M327" s="238"/>
      <c r="N327" s="239"/>
      <c r="O327" s="16"/>
      <c r="P327" s="16"/>
      <c r="R327" s="343"/>
    </row>
    <row r="328" spans="1:26">
      <c r="A328" s="209"/>
      <c r="B328" s="211"/>
      <c r="C328" s="211"/>
      <c r="D328" s="215"/>
      <c r="E328" s="212"/>
      <c r="F328" s="213"/>
      <c r="G328" s="212"/>
      <c r="H328" s="212"/>
      <c r="I328" s="236"/>
      <c r="J328" s="237"/>
      <c r="K328" s="237"/>
      <c r="L328" s="122"/>
      <c r="M328" s="238"/>
      <c r="N328" s="239"/>
      <c r="O328" s="16"/>
      <c r="P328" s="16"/>
      <c r="R328" s="343"/>
    </row>
    <row r="329" spans="1:26">
      <c r="A329" s="209"/>
      <c r="B329" s="211"/>
      <c r="C329" s="211"/>
      <c r="D329" s="215"/>
      <c r="E329" s="212"/>
      <c r="F329" s="213"/>
      <c r="G329" s="212"/>
      <c r="H329" s="212"/>
      <c r="I329" s="236"/>
      <c r="J329" s="237"/>
      <c r="K329" s="237"/>
      <c r="L329" s="122"/>
      <c r="M329" s="238"/>
      <c r="N329" s="239"/>
      <c r="O329" s="16"/>
      <c r="R329" s="241"/>
    </row>
    <row r="330" spans="1:26">
      <c r="A330" s="209"/>
      <c r="B330" s="211"/>
      <c r="C330" s="211"/>
      <c r="D330" s="215"/>
      <c r="E330" s="212"/>
      <c r="F330" s="213"/>
      <c r="G330" s="212"/>
      <c r="H330" s="212"/>
      <c r="I330" s="236"/>
      <c r="J330" s="237"/>
      <c r="K330" s="237"/>
      <c r="L330" s="122"/>
      <c r="M330" s="238"/>
      <c r="N330" s="239"/>
      <c r="O330" s="16"/>
      <c r="R330" s="241"/>
    </row>
    <row r="331" spans="1:26">
      <c r="A331" s="209"/>
      <c r="B331" s="211"/>
      <c r="C331" s="211"/>
      <c r="D331" s="215"/>
      <c r="E331" s="212"/>
      <c r="F331" s="213"/>
      <c r="G331" s="212"/>
      <c r="H331" s="212"/>
      <c r="I331" s="236"/>
      <c r="J331" s="237"/>
      <c r="K331" s="237"/>
      <c r="L331" s="122"/>
      <c r="M331" s="238"/>
      <c r="N331" s="239"/>
      <c r="O331" s="16"/>
      <c r="R331" s="241"/>
    </row>
    <row r="332" spans="1:26">
      <c r="A332" s="209"/>
      <c r="B332" s="199" t="s">
        <v>2980</v>
      </c>
      <c r="O332" s="16"/>
      <c r="R332" s="241"/>
    </row>
    <row r="333" spans="1:26">
      <c r="R333" s="241"/>
    </row>
    <row r="334" spans="1:26">
      <c r="R334" s="241"/>
    </row>
    <row r="335" spans="1:26">
      <c r="R335" s="241"/>
    </row>
    <row r="336" spans="1:26">
      <c r="R336" s="241"/>
    </row>
    <row r="337" spans="1:18">
      <c r="R337" s="241"/>
    </row>
    <row r="338" spans="1:18">
      <c r="R338" s="241"/>
    </row>
    <row r="339" spans="1:18">
      <c r="R339" s="241"/>
    </row>
    <row r="349" spans="1:18">
      <c r="A349" s="216"/>
    </row>
    <row r="350" spans="1:18">
      <c r="A350" s="216"/>
    </row>
    <row r="351" spans="1:18">
      <c r="A351" s="212"/>
    </row>
  </sheetData>
  <autoFilter ref="R1:R347"/>
  <mergeCells count="7">
    <mergeCell ref="P91:P92"/>
    <mergeCell ref="M91:M92"/>
    <mergeCell ref="J91:J92"/>
    <mergeCell ref="B91:B92"/>
    <mergeCell ref="A91:A92"/>
    <mergeCell ref="N91:N92"/>
    <mergeCell ref="O91:O9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2020-11-19T02:30:57Z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