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4EFB6672-D95D-4ED6-8783-485E1A407A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F&amp;O)'!$R$1:$R$309</definedName>
  </definedNames>
  <calcPr calcId="191029"/>
</workbook>
</file>

<file path=xl/calcChain.xml><?xml version="1.0" encoding="utf-8"?>
<calcChain xmlns="http://schemas.openxmlformats.org/spreadsheetml/2006/main">
  <c r="K89" i="6" l="1"/>
  <c r="M89" i="6" s="1"/>
  <c r="K88" i="6"/>
  <c r="M88" i="6" s="1"/>
  <c r="L57" i="6" l="1"/>
  <c r="K57" i="6"/>
  <c r="M57" i="6" l="1"/>
  <c r="L10" i="6"/>
  <c r="K10" i="6"/>
  <c r="M10" i="6" s="1"/>
  <c r="L52" i="6"/>
  <c r="K52" i="6"/>
  <c r="L54" i="6"/>
  <c r="K54" i="6"/>
  <c r="M54" i="6" s="1"/>
  <c r="L55" i="6"/>
  <c r="K55" i="6"/>
  <c r="M52" i="6" l="1"/>
  <c r="M55" i="6"/>
  <c r="L12" i="6"/>
  <c r="K12" i="6"/>
  <c r="P23" i="6"/>
  <c r="L53" i="6"/>
  <c r="K53" i="6"/>
  <c r="M53" i="6" s="1"/>
  <c r="M12" i="6" l="1"/>
  <c r="K85" i="6"/>
  <c r="M85" i="6" s="1"/>
  <c r="K84" i="6" l="1"/>
  <c r="K83" i="6"/>
  <c r="L51" i="6"/>
  <c r="K51" i="6"/>
  <c r="L50" i="6"/>
  <c r="K50" i="6"/>
  <c r="M51" i="6" l="1"/>
  <c r="M50" i="6"/>
  <c r="K82" i="6" l="1"/>
  <c r="K81" i="6"/>
  <c r="K49" i="6"/>
  <c r="L49" i="6"/>
  <c r="L43" i="6"/>
  <c r="K43" i="6"/>
  <c r="L48" i="6"/>
  <c r="K48" i="6"/>
  <c r="K79" i="6"/>
  <c r="K78" i="6"/>
  <c r="K80" i="6"/>
  <c r="M80" i="6" s="1"/>
  <c r="P22" i="6"/>
  <c r="P21" i="6"/>
  <c r="K77" i="6"/>
  <c r="K76" i="6"/>
  <c r="K75" i="6"/>
  <c r="K74" i="6"/>
  <c r="L46" i="6"/>
  <c r="K46" i="6"/>
  <c r="L47" i="6"/>
  <c r="K47" i="6"/>
  <c r="M47" i="6" s="1"/>
  <c r="M49" i="6" l="1"/>
  <c r="M48" i="6"/>
  <c r="M43" i="6"/>
  <c r="M46" i="6"/>
  <c r="L44" i="6"/>
  <c r="K44" i="6" l="1"/>
  <c r="L42" i="6"/>
  <c r="K42" i="6"/>
  <c r="L39" i="6"/>
  <c r="K39" i="6"/>
  <c r="M42" i="6" l="1"/>
  <c r="M44" i="6"/>
  <c r="M39" i="6"/>
  <c r="L45" i="6" l="1"/>
  <c r="K45" i="6"/>
  <c r="M45" i="6" l="1"/>
  <c r="L41" i="6"/>
  <c r="K41" i="6"/>
  <c r="L40" i="6"/>
  <c r="K40" i="6"/>
  <c r="L13" i="6"/>
  <c r="K13" i="6"/>
  <c r="L38" i="6"/>
  <c r="K38" i="6"/>
  <c r="L37" i="6"/>
  <c r="K37" i="6"/>
  <c r="M41" i="6" l="1"/>
  <c r="M40" i="6"/>
  <c r="M13" i="6"/>
  <c r="M38" i="6"/>
  <c r="M37" i="6"/>
  <c r="K70" i="6"/>
  <c r="K71" i="6"/>
  <c r="K69" i="6" l="1"/>
  <c r="K67" i="6"/>
  <c r="K66" i="6"/>
  <c r="K73" i="6"/>
  <c r="K72" i="6"/>
  <c r="K68" i="6"/>
  <c r="L19" i="6"/>
  <c r="K19" i="6"/>
  <c r="M19" i="6" l="1"/>
  <c r="P18" i="6"/>
  <c r="P17" i="6" l="1"/>
  <c r="P16" i="6" l="1"/>
  <c r="P14" i="6" l="1"/>
  <c r="P15" i="6"/>
  <c r="P11" i="6" l="1"/>
  <c r="K300" i="6" l="1"/>
  <c r="L300" i="6" s="1"/>
  <c r="K294" i="6"/>
  <c r="L294" i="6" s="1"/>
  <c r="L36" i="6" l="1"/>
  <c r="K36" i="6"/>
  <c r="M36" i="6" l="1"/>
  <c r="K302" i="6" l="1"/>
  <c r="L302" i="6" s="1"/>
  <c r="K290" i="6" l="1"/>
  <c r="L290" i="6" s="1"/>
  <c r="K291" i="6" l="1"/>
  <c r="L291" i="6" s="1"/>
  <c r="K284" i="6"/>
  <c r="L284" i="6" s="1"/>
  <c r="K301" i="6" l="1"/>
  <c r="L301" i="6" s="1"/>
  <c r="K295" i="6"/>
  <c r="L295" i="6" s="1"/>
  <c r="K297" i="6" l="1"/>
  <c r="L297" i="6" s="1"/>
  <c r="L6" i="2" l="1"/>
  <c r="K6" i="3"/>
  <c r="D7" i="5" l="1"/>
  <c r="M7" i="6"/>
  <c r="K292" i="6" l="1"/>
  <c r="L292" i="6" s="1"/>
  <c r="K289" i="6" l="1"/>
  <c r="L289" i="6" s="1"/>
  <c r="K293" i="6" l="1"/>
  <c r="L293" i="6" s="1"/>
  <c r="K288" i="6"/>
  <c r="L288" i="6" s="1"/>
  <c r="K287" i="6"/>
  <c r="L287" i="6" s="1"/>
  <c r="K285" i="6"/>
  <c r="L285" i="6" s="1"/>
  <c r="H283" i="6"/>
  <c r="K283" i="6" s="1"/>
  <c r="L283" i="6" s="1"/>
  <c r="K282" i="6"/>
  <c r="L282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F251" i="6"/>
  <c r="K251" i="6" s="1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F245" i="6"/>
  <c r="K245" i="6" s="1"/>
  <c r="L245" i="6" s="1"/>
  <c r="F244" i="6"/>
  <c r="K244" i="6" s="1"/>
  <c r="L244" i="6" s="1"/>
  <c r="K243" i="6"/>
  <c r="L243" i="6" s="1"/>
  <c r="F242" i="6"/>
  <c r="K242" i="6" s="1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4" i="6"/>
  <c r="L224" i="6" s="1"/>
  <c r="K223" i="6"/>
  <c r="L223" i="6" s="1"/>
  <c r="F222" i="6"/>
  <c r="K222" i="6" s="1"/>
  <c r="L222" i="6" s="1"/>
  <c r="K221" i="6"/>
  <c r="L221" i="6" s="1"/>
  <c r="K218" i="6"/>
  <c r="L218" i="6" s="1"/>
  <c r="K217" i="6"/>
  <c r="L217" i="6" s="1"/>
  <c r="K216" i="6"/>
  <c r="L216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6" i="6"/>
  <c r="L196" i="6" s="1"/>
  <c r="K194" i="6"/>
  <c r="L194" i="6" s="1"/>
  <c r="K192" i="6"/>
  <c r="L192" i="6" s="1"/>
  <c r="K190" i="6"/>
  <c r="L190" i="6" s="1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L176" i="6" s="1"/>
  <c r="K175" i="6"/>
  <c r="L175" i="6" s="1"/>
  <c r="F174" i="6"/>
  <c r="K174" i="6" s="1"/>
  <c r="L174" i="6" s="1"/>
  <c r="H173" i="6"/>
  <c r="K173" i="6" s="1"/>
  <c r="L173" i="6" s="1"/>
  <c r="K170" i="6"/>
  <c r="L170" i="6" s="1"/>
  <c r="K169" i="6"/>
  <c r="L169" i="6" s="1"/>
  <c r="K168" i="6"/>
  <c r="L168" i="6" s="1"/>
  <c r="K167" i="6"/>
  <c r="L167" i="6" s="1"/>
  <c r="K166" i="6"/>
  <c r="L166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H139" i="6"/>
  <c r="K139" i="6" s="1"/>
  <c r="L139" i="6" s="1"/>
  <c r="F138" i="6"/>
  <c r="K138" i="6" s="1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6" i="4"/>
</calcChain>
</file>

<file path=xl/sharedStrings.xml><?xml version="1.0" encoding="utf-8"?>
<sst xmlns="http://schemas.openxmlformats.org/spreadsheetml/2006/main" count="3463" uniqueCount="1264">
  <si>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</si>
  <si>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</si>
  <si>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</si>
  <si>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</si>
  <si>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</si>
  <si>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</si>
  <si>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</si>
  <si>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</si>
  <si>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</si>
  <si>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</si>
  <si>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</si>
  <si>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</si>
  <si>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</si>
  <si>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</si>
  <si>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</si>
  <si>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</si>
  <si>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</si>
  <si>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</si>
  <si>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</si>
  <si>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</si>
  <si>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</si>
  <si>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</si>
  <si>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</si>
  <si>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</si>
  <si>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</si>
  <si>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</si>
  <si>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</si>
  <si>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</si>
  <si>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</si>
  <si>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</si>
  <si>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</si>
  <si>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</si>
  <si>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</si>
  <si>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</si>
  <si>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</si>
  <si>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</si>
  <si>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</si>
  <si>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</si>
  <si>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</si>
  <si>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</si>
  <si>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</si>
  <si>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</si>
  <si>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</si>
  <si>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</si>
  <si>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</si>
  <si>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</si>
  <si>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</si>
  <si>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</si>
  <si>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</si>
  <si>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</si>
  <si>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</si>
  <si>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</si>
  <si>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</si>
  <si>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</si>
  <si>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</si>
  <si>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</si>
  <si>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</si>
  <si>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</si>
  <si>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</si>
  <si>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</si>
  <si>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</si>
  <si>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</si>
  <si>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</si>
  <si>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</si>
  <si>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</si>
  <si>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</si>
  <si>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</si>
  <si>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</si>
  <si>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</si>
  <si>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</si>
  <si>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</si>
  <si>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</si>
  <si>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</si>
  <si>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</si>
  <si>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</si>
  <si>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</si>
  <si>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</si>
  <si>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</si>
  <si>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</si>
  <si>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</si>
  <si>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</si>
  <si>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</si>
  <si>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</si>
  <si>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</si>
  <si>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</si>
  <si>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</si>
  <si>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</si>
  <si>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</si>
  <si>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</si>
  <si>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</si>
  <si>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</si>
  <si>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</si>
  <si>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</si>
  <si>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</si>
  <si>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</si>
  <si>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</si>
  <si>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</si>
  <si>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</si>
  <si>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</si>
  <si>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</si>
  <si>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</si>
  <si>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</si>
  <si>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</si>
  <si>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</si>
  <si>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</si>
  <si>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</si>
  <si>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</si>
  <si>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</si>
  <si>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</si>
  <si>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</si>
  <si>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</si>
  <si>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</si>
  <si>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</si>
  <si>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</si>
  <si>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</si>
  <si>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</si>
  <si>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</si>
  <si>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</si>
  <si>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</si>
  <si>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</si>
  <si>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</si>
  <si>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</si>
  <si>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</si>
  <si>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</si>
  <si>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</si>
  <si>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</si>
  <si>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</si>
  <si>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</si>
  <si>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</si>
  <si>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</si>
  <si>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</si>
  <si>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</si>
  <si>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</si>
  <si>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</si>
  <si>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</si>
  <si>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</si>
  <si>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</si>
  <si>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</si>
  <si>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</si>
  <si>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</si>
  <si>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</si>
  <si>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</si>
  <si>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</si>
  <si>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</si>
  <si>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</si>
  <si>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</si>
  <si>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</si>
  <si>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</si>
  <si>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</si>
  <si>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</si>
  <si>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</si>
  <si>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</si>
  <si>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</si>
  <si>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</si>
  <si>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</si>
  <si>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</si>
  <si>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</si>
  <si>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</si>
  <si>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</si>
  <si>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</si>
  <si>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</si>
  <si>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</si>
  <si>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</si>
  <si>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</si>
  <si>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</si>
  <si>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</si>
  <si>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</si>
  <si>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</si>
  <si>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</si>
  <si>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</si>
  <si>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</si>
  <si>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</si>
  <si>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</si>
  <si>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</si>
  <si>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</si>
  <si>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</si>
  <si>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</si>
  <si>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</si>
  <si>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</si>
  <si>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</si>
  <si>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</si>
  <si>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</si>
  <si>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</si>
  <si>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</si>
  <si>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</si>
  <si>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</si>
  <si>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</si>
  <si>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</si>
  <si>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</si>
  <si>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</si>
  <si>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</si>
  <si>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</si>
  <si>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</si>
  <si>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</si>
  <si>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</si>
  <si>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</si>
  <si>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</si>
  <si>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</si>
  <si>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</si>
  <si>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</si>
  <si>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</si>
  <si>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</si>
  <si>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</si>
  <si>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</si>
  <si>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</si>
  <si>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</si>
  <si>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</si>
  <si>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</si>
  <si>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</si>
  <si>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</si>
  <si>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</si>
  <si>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</si>
  <si>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</si>
  <si>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</si>
  <si>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</si>
  <si>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</si>
  <si>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</si>
  <si>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</si>
  <si>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</si>
  <si>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</si>
  <si>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</si>
  <si>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</si>
  <si>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</si>
  <si>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</si>
  <si>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</si>
  <si>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</si>
  <si>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</si>
  <si>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</si>
  <si>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</si>
  <si>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</si>
  <si>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</si>
  <si>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</si>
  <si>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</si>
  <si>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</si>
  <si>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</si>
  <si>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</si>
  <si>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</si>
  <si>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</si>
  <si>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</si>
  <si>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</si>
  <si>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</si>
  <si>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</si>
  <si>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</si>
  <si>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</si>
  <si>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</si>
  <si>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</si>
  <si>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</si>
  <si>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</si>
  <si>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</si>
  <si>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</si>
  <si>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</si>
  <si>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</si>
  <si>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</si>
  <si>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</si>
  <si>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</si>
  <si>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</si>
  <si>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</si>
  <si>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</si>
  <si>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</si>
  <si>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</si>
  <si>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</si>
  <si>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</si>
  <si>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</si>
  <si>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</si>
  <si>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</si>
  <si>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</si>
  <si>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</si>
  <si>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</si>
  <si>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</si>
  <si>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</si>
  <si>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</si>
  <si>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</si>
  <si>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</si>
  <si>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</si>
  <si>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</si>
  <si>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</si>
  <si>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</si>
  <si>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</si>
  <si>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</si>
  <si>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</si>
  <si>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</si>
  <si>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</si>
  <si>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</si>
  <si>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</si>
  <si>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</si>
  <si>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</si>
  <si>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</si>
  <si>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</si>
  <si>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</si>
  <si>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</si>
  <si>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</si>
  <si>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</si>
  <si>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</si>
  <si>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</si>
  <si>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</si>
  <si>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</si>
  <si>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</si>
  <si>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</si>
  <si>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</si>
  <si>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</si>
  <si>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</si>
  <si>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</si>
  <si>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</si>
  <si>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</si>
  <si>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</si>
  <si>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</si>
  <si>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</si>
  <si>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</si>
  <si>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</si>
  <si>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</si>
  <si>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</si>
  <si>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</si>
  <si>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</si>
  <si>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</si>
  <si>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</si>
  <si>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</si>
  <si>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</si>
  <si>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</si>
  <si>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</si>
  <si>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</si>
  <si>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</si>
  <si>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</si>
  <si>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</si>
  <si>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</si>
  <si>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</si>
  <si>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</si>
  <si>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</si>
  <si>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</si>
  <si>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</si>
  <si>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</si>
  <si>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</si>
  <si>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</si>
  <si>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</si>
  <si>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</si>
  <si>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</si>
  <si>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</si>
  <si>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</si>
  <si>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</si>
  <si>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</si>
  <si>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</si>
  <si>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</si>
  <si>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</si>
  <si>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</si>
  <si>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</si>
  <si>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</si>
  <si>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</si>
  <si>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</si>
  <si>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</si>
  <si>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</si>
  <si>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</si>
  <si>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</si>
  <si>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</si>
  <si>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</si>
  <si>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</si>
  <si>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</si>
  <si>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</si>
  <si>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</si>
  <si>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</si>
  <si>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</si>
  <si>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</si>
  <si>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</si>
  <si>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</si>
  <si>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</si>
  <si>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</si>
  <si>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</si>
  <si>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</si>
  <si>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</si>
  <si>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</si>
  <si>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</si>
  <si>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</si>
  <si>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</si>
  <si>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</si>
  <si>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</si>
  <si>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</si>
  <si>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</si>
  <si>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</si>
  <si>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</si>
  <si>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</si>
  <si>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</si>
  <si>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</si>
  <si>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</si>
  <si>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</si>
  <si>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</si>
  <si>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</si>
  <si>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</si>
  <si>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</si>
  <si>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</si>
  <si>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</si>
  <si>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</si>
  <si>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</si>
  <si>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</si>
  <si>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</si>
  <si>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</si>
  <si>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</si>
  <si>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</si>
  <si>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</si>
  <si>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</si>
  <si>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</si>
  <si>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</si>
  <si>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</si>
  <si>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</si>
  <si>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</si>
  <si>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</si>
  <si>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</si>
  <si>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</si>
  <si>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</si>
  <si>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</si>
  <si>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</si>
  <si>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</si>
  <si>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</si>
  <si>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</si>
  <si>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</si>
  <si>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</si>
  <si>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</si>
  <si>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</si>
  <si>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</si>
  <si>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</si>
  <si>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</si>
  <si>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</si>
  <si>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</si>
  <si>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</si>
  <si>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</si>
  <si>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</si>
  <si>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</si>
  <si>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</si>
  <si>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</si>
  <si>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</si>
  <si>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</si>
  <si>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</si>
  <si>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</si>
  <si>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</si>
  <si>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</si>
  <si>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</si>
  <si>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</si>
  <si>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</si>
  <si>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</si>
  <si>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</si>
  <si>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</si>
  <si>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</si>
  <si>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</si>
  <si>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</si>
  <si>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</si>
  <si>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</si>
  <si>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</si>
  <si>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</si>
  <si>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</si>
  <si>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</si>
  <si>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</si>
  <si>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</si>
  <si>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</si>
  <si>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</si>
  <si>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</si>
  <si>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</si>
  <si>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</si>
  <si>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</si>
  <si>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</si>
  <si>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</si>
  <si>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</si>
  <si>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</si>
  <si>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</si>
  <si>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</si>
  <si>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</si>
  <si>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</si>
  <si>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</si>
  <si>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</si>
  <si>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</si>
  <si>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</si>
  <si>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</si>
  <si>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</si>
  <si>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</si>
  <si>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</si>
  <si>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</si>
  <si>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</si>
  <si>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</si>
  <si>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</si>
  <si>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</si>
  <si>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</si>
  <si>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</si>
  <si>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</si>
  <si>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</si>
  <si>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</si>
  <si>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</si>
  <si>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</si>
  <si>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</si>
  <si>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</si>
  <si>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</si>
  <si>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</si>
  <si>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</si>
  <si>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</si>
  <si>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</si>
  <si>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</si>
  <si>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</si>
  <si>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</si>
  <si>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</si>
  <si>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</si>
  <si>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</si>
  <si>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</si>
  <si>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</si>
  <si>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</si>
  <si>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</si>
  <si>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</si>
  <si>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</si>
  <si>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</si>
  <si>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</si>
  <si>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</si>
  <si>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</si>
  <si>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</si>
  <si>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</si>
  <si>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</si>
  <si>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</si>
  <si>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</si>
  <si>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</si>
  <si>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</si>
  <si>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</si>
  <si>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</si>
  <si>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</si>
  <si>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</si>
  <si>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</si>
  <si>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</si>
  <si>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</si>
  <si>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</si>
  <si>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</si>
  <si>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</si>
  <si>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</si>
  <si>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</si>
  <si>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</si>
  <si>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</si>
  <si>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</si>
  <si>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</si>
  <si>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</si>
  <si>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</si>
  <si>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</si>
  <si>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</si>
  <si>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</si>
  <si>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</si>
  <si>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</si>
  <si>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</si>
  <si>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</si>
  <si>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</si>
  <si>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</si>
  <si>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</si>
  <si>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</si>
  <si>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</si>
  <si>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</si>
  <si>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</si>
  <si>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</si>
  <si>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</si>
  <si>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</si>
  <si>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</si>
  <si>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</si>
  <si>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</si>
  <si>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</si>
  <si>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</si>
  <si>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</si>
  <si>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</si>
  <si>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</si>
  <si>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</si>
  <si>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</si>
  <si>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</si>
  <si>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</si>
  <si>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</si>
  <si>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</si>
  <si>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</si>
  <si>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</si>
  <si>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</si>
  <si>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</si>
  <si>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</si>
  <si>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</si>
  <si>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</si>
  <si>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</si>
  <si>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</si>
  <si>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</si>
  <si>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</si>
  <si>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</si>
  <si>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</si>
  <si>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</si>
  <si>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</si>
  <si>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</si>
  <si>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</si>
  <si>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</si>
  <si>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</si>
  <si>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</si>
  <si>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</si>
  <si>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</si>
  <si>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</si>
  <si>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</si>
  <si>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</si>
  <si>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</si>
  <si>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</si>
  <si>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</si>
  <si>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</si>
  <si>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</si>
  <si>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</si>
  <si>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</si>
  <si>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</si>
  <si>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</si>
  <si>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</si>
  <si>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</si>
  <si>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</si>
  <si>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</si>
  <si>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</si>
  <si>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</si>
  <si>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</si>
  <si>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</si>
  <si>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</si>
  <si>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</si>
  <si>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</si>
  <si>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</si>
  <si>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</si>
  <si>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</si>
  <si>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</si>
  <si>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</si>
  <si>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</si>
  <si>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</si>
  <si>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</si>
  <si>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</si>
  <si>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</si>
  <si>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</si>
  <si>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</si>
  <si>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</si>
  <si>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</si>
  <si>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</si>
  <si>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</si>
  <si>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</si>
  <si>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</si>
  <si>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</si>
  <si>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</si>
  <si>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</si>
  <si>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</si>
  <si>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</si>
  <si>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</si>
  <si>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</si>
  <si>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</si>
  <si>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</si>
  <si>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</si>
  <si>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</si>
  <si>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</si>
  <si>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</si>
  <si>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</si>
  <si>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</si>
  <si>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</si>
  <si>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</si>
  <si>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</si>
  <si>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</si>
  <si>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</si>
  <si>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</si>
  <si>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</si>
  <si>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</si>
  <si>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</si>
  <si>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</si>
  <si>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</si>
  <si>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</si>
  <si>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</si>
  <si>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</si>
  <si>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</si>
  <si>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</si>
  <si>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</si>
  <si>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</si>
  <si>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</si>
  <si>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</si>
  <si>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</si>
  <si>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</si>
  <si>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</si>
  <si>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</si>
  <si>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</si>
  <si>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</si>
  <si>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</si>
  <si>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</si>
  <si>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</si>
  <si>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</si>
  <si>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</si>
  <si>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</si>
  <si>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</si>
  <si>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</si>
  <si>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</si>
  <si>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</si>
  <si>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</si>
  <si>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</si>
  <si>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</si>
  <si>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</si>
  <si>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</si>
  <si>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</si>
  <si>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</si>
  <si>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</si>
  <si>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</si>
  <si>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</si>
  <si>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</si>
  <si>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</si>
  <si>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</si>
  <si>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</si>
  <si>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</si>
  <si>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</si>
  <si>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</si>
  <si>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</si>
  <si>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</si>
  <si>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</si>
  <si>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</si>
  <si>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</si>
  <si>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</si>
  <si>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</si>
  <si>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</si>
  <si>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</si>
  <si>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</si>
  <si>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</si>
  <si>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</si>
  <si>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</si>
  <si>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</si>
  <si>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</si>
  <si>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</si>
  <si>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</si>
  <si>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</si>
  <si>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</si>
  <si>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</si>
  <si>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</si>
  <si>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</si>
  <si>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</si>
  <si>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</si>
  <si>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</si>
  <si>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</si>
  <si>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</si>
  <si>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</si>
  <si>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</si>
  <si>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</si>
  <si>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</si>
  <si>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</si>
  <si>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</si>
  <si>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</si>
  <si>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</si>
  <si>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</si>
  <si>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</si>
  <si>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</si>
  <si>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</si>
  <si>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</si>
  <si>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</si>
  <si>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</si>
  <si>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</si>
  <si>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</si>
  <si>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</si>
  <si>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</si>
  <si>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</si>
  <si>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</si>
  <si>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</si>
  <si>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</si>
  <si>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</si>
  <si>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</si>
  <si>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</si>
  <si>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</si>
  <si>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</si>
  <si>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</si>
  <si>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</si>
  <si>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</si>
  <si>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</si>
  <si>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</si>
  <si>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</si>
  <si>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</si>
  <si>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</si>
  <si>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</si>
  <si>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</si>
  <si>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</si>
  <si>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</si>
  <si>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</si>
  <si>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</si>
  <si>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</si>
  <si>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</si>
  <si>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</si>
  <si>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</si>
  <si>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</si>
  <si>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</si>
  <si>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</si>
  <si>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</si>
  <si>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</si>
  <si>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</si>
  <si>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</si>
  <si>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</si>
  <si>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</si>
  <si>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</si>
  <si>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</si>
  <si>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</si>
  <si>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</si>
  <si>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</si>
  <si>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</si>
  <si>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</si>
  <si>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</si>
  <si>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</si>
  <si>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</si>
  <si>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</si>
  <si>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</si>
  <si>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</si>
  <si>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</si>
  <si>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</si>
  <si>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</si>
  <si>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</si>
  <si>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</si>
  <si>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</si>
  <si>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</si>
  <si>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</si>
  <si>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</si>
  <si>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</si>
  <si>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</si>
  <si>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</si>
  <si>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</si>
  <si>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</si>
  <si>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</si>
  <si>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</si>
  <si>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</si>
  <si>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</si>
  <si>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</si>
  <si>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</si>
  <si>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</si>
  <si>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</si>
  <si>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</si>
  <si>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</si>
  <si>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</si>
  <si>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</si>
  <si>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</si>
  <si>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</si>
  <si>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</si>
  <si>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</si>
  <si>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</si>
  <si>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</si>
  <si>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</si>
  <si>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</si>
  <si>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</si>
  <si>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</si>
  <si>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</si>
  <si>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</si>
  <si>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</si>
  <si>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</si>
  <si>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</si>
  <si>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</si>
  <si>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</si>
  <si>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</si>
  <si>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</si>
  <si>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</si>
  <si>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</si>
  <si>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</si>
  <si>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</si>
  <si>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</si>
  <si>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</si>
  <si>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</si>
  <si>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</si>
  <si>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</si>
  <si>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</si>
  <si>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</si>
  <si>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</si>
  <si>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</si>
  <si>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</si>
  <si>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</si>
  <si>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</si>
  <si>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</si>
  <si>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</si>
  <si>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</si>
  <si>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</si>
  <si>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</si>
  <si>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</si>
  <si>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</si>
  <si>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</si>
  <si>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</si>
  <si>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</si>
  <si>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</si>
  <si>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</si>
  <si>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</si>
  <si>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</si>
  <si>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</si>
  <si>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</si>
  <si>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</si>
  <si>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</si>
  <si>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</si>
  <si>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</si>
  <si>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</si>
  <si>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</si>
  <si>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</si>
  <si>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</si>
  <si>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</si>
  <si>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</si>
  <si>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</si>
  <si>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</si>
  <si>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</si>
  <si>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</si>
  <si>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</si>
  <si>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</si>
  <si>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</si>
  <si>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</si>
  <si>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</si>
  <si>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</si>
  <si>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</si>
  <si>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</si>
  <si>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</si>
  <si>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</si>
  <si>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</si>
  <si>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</si>
  <si>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</si>
  <si>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</si>
  <si>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</si>
  <si>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</si>
  <si>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</si>
  <si>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</si>
  <si>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</si>
  <si>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</si>
  <si>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</si>
  <si>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</si>
  <si>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</si>
  <si>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</si>
  <si>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</si>
  <si>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</si>
  <si>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</si>
  <si>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</si>
  <si>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</si>
  <si>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</si>
  <si>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</si>
  <si>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</si>
  <si>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</si>
  <si>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</si>
  <si>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</si>
  <si>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</si>
  <si>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</si>
  <si>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</si>
  <si>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</si>
  <si>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</si>
  <si>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</si>
  <si>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</si>
  <si>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</si>
  <si>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</si>
  <si>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</si>
  <si>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</si>
  <si>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</si>
  <si>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</si>
  <si>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</si>
  <si>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</si>
  <si>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</si>
  <si>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</si>
  <si>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</si>
  <si>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</si>
  <si>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</si>
  <si>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</si>
  <si>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</si>
  <si>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</si>
  <si>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</si>
  <si>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</si>
  <si>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</si>
  <si>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</si>
  <si>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</si>
  <si>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</si>
  <si>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</si>
  <si>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</si>
  <si>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</si>
  <si>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</si>
  <si>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</si>
  <si>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</si>
  <si>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</si>
  <si>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</si>
  <si>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</si>
  <si>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</si>
  <si>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</si>
  <si>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</si>
  <si>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</si>
  <si>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</si>
  <si>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</si>
  <si>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</si>
  <si>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</si>
  <si>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</si>
  <si>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</si>
  <si>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</si>
  <si>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</si>
  <si>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</si>
  <si>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</si>
  <si>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</si>
  <si>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</si>
  <si>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</si>
  <si>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</si>
  <si>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</si>
  <si>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</si>
  <si>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</si>
  <si>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</si>
  <si>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</si>
  <si>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</si>
  <si>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</si>
  <si>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</si>
  <si>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</si>
  <si>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</si>
  <si>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</si>
  <si>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495-505</t>
  </si>
  <si>
    <t>BAJFINANCE OCT FUT</t>
  </si>
  <si>
    <t>8174-8258</t>
  </si>
  <si>
    <t>UBL OCT FUT</t>
  </si>
  <si>
    <t>1616-1643</t>
  </si>
  <si>
    <t>Loss of Rs.18/-</t>
  </si>
  <si>
    <t>BP EQUITIES PVT. LTD.</t>
  </si>
  <si>
    <t>HRTI PRIVATE LIMITED</t>
  </si>
  <si>
    <t>Loss of Rs 82.5/-</t>
  </si>
  <si>
    <t>3450-3550</t>
  </si>
  <si>
    <t>3800-4000</t>
  </si>
  <si>
    <t>LAURUSLABS OCT FUT</t>
  </si>
  <si>
    <t>407-413</t>
  </si>
  <si>
    <t>TATAMOTORS 670 CE OCT</t>
  </si>
  <si>
    <t>TATAMOTORS 680 CE OCT</t>
  </si>
  <si>
    <t>IFL</t>
  </si>
  <si>
    <t>CHANDAN CHAURASIYA</t>
  </si>
  <si>
    <t>HITECH</t>
  </si>
  <si>
    <t>Hi-Tech Pipes Limited</t>
  </si>
  <si>
    <t>CITADEL SECURITIES INDIA MARKETS PRIVATE LIMITED</t>
  </si>
  <si>
    <t>Loss of Rs 22/-</t>
  </si>
  <si>
    <t>397-398</t>
  </si>
  <si>
    <t>Profit of Rs.1.25/-</t>
  </si>
  <si>
    <t>Profit of Rs.10.5/-</t>
  </si>
  <si>
    <t>Loss of Rs.178/-</t>
  </si>
  <si>
    <t>Accu &lt;&gt;</t>
  </si>
  <si>
    <t>IPCALAB OCT FUT</t>
  </si>
  <si>
    <t>974-990</t>
  </si>
  <si>
    <t>AKM</t>
  </si>
  <si>
    <t>GCMSECU</t>
  </si>
  <si>
    <t>SKSE SECURITIES LIMITED CORP CM/TM PROP A/C</t>
  </si>
  <si>
    <t>SBLI</t>
  </si>
  <si>
    <t>MANSI SHARE AND STOCK ADVISORS PVT LTD</t>
  </si>
  <si>
    <t>SAHASTRAA ADVISORS PRIVATE LIMITED</t>
  </si>
  <si>
    <t>EVERMORE SHARE BROKING PRIVATE LIMITED</t>
  </si>
  <si>
    <t>VAKRANGEE</t>
  </si>
  <si>
    <t>Vakrangee Limited</t>
  </si>
  <si>
    <t>5400-5450</t>
  </si>
  <si>
    <t>CAPLIPOINT</t>
  </si>
  <si>
    <t>1085-1095</t>
  </si>
  <si>
    <t>AFEL</t>
  </si>
  <si>
    <t>RISHAN SINGH KEER</t>
  </si>
  <si>
    <t>DARSHANORNA</t>
  </si>
  <si>
    <t>NITIN BAKSHI</t>
  </si>
  <si>
    <t>INDRAWATI ENTERPRISES PRIVATE LIMITED</t>
  </si>
  <si>
    <t>GGL</t>
  </si>
  <si>
    <t>KAMLESH WASAN</t>
  </si>
  <si>
    <t>HAZOOR</t>
  </si>
  <si>
    <t>PARNIKA AGARWAL</t>
  </si>
  <si>
    <t>HINDBIO</t>
  </si>
  <si>
    <t>JAI VINAYAK SECURITIES</t>
  </si>
  <si>
    <t>INNOVTEC</t>
  </si>
  <si>
    <t>RAPICUT</t>
  </si>
  <si>
    <t>SARAS INVESTMENT</t>
  </si>
  <si>
    <t>YARNSYN</t>
  </si>
  <si>
    <t>YASHKUMAR GAJJAR</t>
  </si>
  <si>
    <t>ASHOKBHAI MADHUBHAI KORAT</t>
  </si>
  <si>
    <t>DEVENDR SINGH</t>
  </si>
  <si>
    <t>ALEMBICLTD</t>
  </si>
  <si>
    <t>Alembic Limited</t>
  </si>
  <si>
    <t>CRONY VYAPAR PVT LTD</t>
  </si>
  <si>
    <t>ARCHIDPLY</t>
  </si>
  <si>
    <t>Archidply Industries Limi</t>
  </si>
  <si>
    <t>JAINAM BROKING LIMITED</t>
  </si>
  <si>
    <t>GULFPETRO</t>
  </si>
  <si>
    <t>GP Petroleums Limited</t>
  </si>
  <si>
    <t>NK SECURITIES RESEARCH PRIVATE LIMITED</t>
  </si>
  <si>
    <t>YUGA STOCKS AND COMMODITIES PRIVATE LIMITED  .</t>
  </si>
  <si>
    <t>MTNL</t>
  </si>
  <si>
    <t>Maha Tel Nigam Ltd.</t>
  </si>
  <si>
    <t>PLADAINFO</t>
  </si>
  <si>
    <t>Plada Infotech Services L</t>
  </si>
  <si>
    <t>SIGIND</t>
  </si>
  <si>
    <t>Signet Industries Limited</t>
  </si>
  <si>
    <t>TRF</t>
  </si>
  <si>
    <t>TRF Limited</t>
  </si>
  <si>
    <t>VIKASLIFE</t>
  </si>
  <si>
    <t>Vikas Lifecare Limited</t>
  </si>
  <si>
    <t>VISHWAS FINCAP SERVICES PRIVATE LIMITED</t>
  </si>
  <si>
    <t>EXCEL</t>
  </si>
  <si>
    <t>Excel Realty N Infra Ltd</t>
  </si>
  <si>
    <t>GARGI KHURANA</t>
  </si>
  <si>
    <t>NIKUNJ STOCK BROKERS LTD</t>
  </si>
  <si>
    <t>BANKNIFTY 44300 CE 18-OCT</t>
  </si>
  <si>
    <t>120-160</t>
  </si>
  <si>
    <t>Profit of Rs.57.5/-</t>
  </si>
  <si>
    <t>IRCTC OCT FUT</t>
  </si>
  <si>
    <t>707.50-708.50</t>
  </si>
  <si>
    <t>720-732</t>
  </si>
  <si>
    <t>TATAPOWER OCT FUT</t>
  </si>
  <si>
    <t>254-254.5</t>
  </si>
  <si>
    <t>258-261</t>
  </si>
  <si>
    <t>BANKNIFTY 43900 CE 18-OCT</t>
  </si>
  <si>
    <t>120-180</t>
  </si>
  <si>
    <t>Loss of Rs.35/-</t>
  </si>
  <si>
    <t>AAPLUSTRAD</t>
  </si>
  <si>
    <t>PREETI TIWARI</t>
  </si>
  <si>
    <t>ADISHAKTI</t>
  </si>
  <si>
    <t>SANNAREDDY SUJATAMMA</t>
  </si>
  <si>
    <t>NIRAJ HIRACHAND GULECHA</t>
  </si>
  <si>
    <t>SAURABH RAJESH MEHTA</t>
  </si>
  <si>
    <t>KHUSHBUNIRAJGULECHA</t>
  </si>
  <si>
    <t>ASHISH PANCHAL</t>
  </si>
  <si>
    <t>DINESH KUMAR GHANCHI</t>
  </si>
  <si>
    <t>KIRITKUMAR SENDHABHAI PARMAR</t>
  </si>
  <si>
    <t>RAMESHKUMAR HEMRAJ PARMAR</t>
  </si>
  <si>
    <t>MONEYSTAR TRADELINK PRIVATE LIMITED</t>
  </si>
  <si>
    <t>RAMESHKUMAR MOHANLALJI SONI</t>
  </si>
  <si>
    <t>AMITINT</t>
  </si>
  <si>
    <t>NAMAN RAJU SHAH</t>
  </si>
  <si>
    <t>BALGOPAL</t>
  </si>
  <si>
    <t>SANJAY AGRAWAL</t>
  </si>
  <si>
    <t>SHALINI NALIN GUPTA</t>
  </si>
  <si>
    <t>SONAL KAMAL GUPTA</t>
  </si>
  <si>
    <t>MAYANK AGRAWAL</t>
  </si>
  <si>
    <t>ANKIT AGRAWAL</t>
  </si>
  <si>
    <t>PRANESH DEALMARK PRIVATE LIMITED</t>
  </si>
  <si>
    <t>BNL</t>
  </si>
  <si>
    <t>NIMISHABEN ASHVINBHAI PARMAR</t>
  </si>
  <si>
    <t>VARSHABEN PARMAR</t>
  </si>
  <si>
    <t>RANJANBEN RAMESHBHAI SONARA</t>
  </si>
  <si>
    <t>ARVIND KRISHNA CHANDURKAR</t>
  </si>
  <si>
    <t>CHARMS</t>
  </si>
  <si>
    <t>GIRIDHAR GUPTA SOMISETTY</t>
  </si>
  <si>
    <t>COMSYN</t>
  </si>
  <si>
    <t>NISHA JIGNESH MEHTA</t>
  </si>
  <si>
    <t>B.W.TRADERS</t>
  </si>
  <si>
    <t>ECONO TRADING &amp; INVESTMENT PRIVATE LIMITED</t>
  </si>
  <si>
    <t>EPBIO</t>
  </si>
  <si>
    <t>RAJIV MEHTA</t>
  </si>
  <si>
    <t>XTENDED BUSINESS REPORTING LIMITED</t>
  </si>
  <si>
    <t>SUMANA SAHA</t>
  </si>
  <si>
    <t>ISHA RASTOGI .</t>
  </si>
  <si>
    <t>HINDHARD</t>
  </si>
  <si>
    <t>ICM FINANCE PRIVATE LIMITED</t>
  </si>
  <si>
    <t>POOJA VISHAL SHETH</t>
  </si>
  <si>
    <t>PARTH KIRANBHAI SHETH</t>
  </si>
  <si>
    <t>BANKE TRADELINK PRIVATE LIMITED</t>
  </si>
  <si>
    <t>VAISHALI ANILKUMAR</t>
  </si>
  <si>
    <t>JUPITERIN</t>
  </si>
  <si>
    <t>SUMANCHEPURI</t>
  </si>
  <si>
    <t>KIRANSY-B</t>
  </si>
  <si>
    <t>RAJAN MALHOTRA</t>
  </si>
  <si>
    <t>MACH</t>
  </si>
  <si>
    <t>NEIL ALOYSIUS DSOUZA</t>
  </si>
  <si>
    <t>MRP</t>
  </si>
  <si>
    <t>MAHESHKUMAR GORDHANBHAI PATEL</t>
  </si>
  <si>
    <t>RIDHI SIDHI DISTRIBUTORS PVT. LTD.</t>
  </si>
  <si>
    <t>RAMZANBHAI RAUMA</t>
  </si>
  <si>
    <t>JARINABEN RAUMA</t>
  </si>
  <si>
    <t>TARA HARSHADBHAI GOHIL</t>
  </si>
  <si>
    <t>HIRAL VAGHELA</t>
  </si>
  <si>
    <t>SELLWIN</t>
  </si>
  <si>
    <t>ASHABEN ANKITKUMAR PATEL</t>
  </si>
  <si>
    <t>SMGOLD</t>
  </si>
  <si>
    <t>SPECFOOD</t>
  </si>
  <si>
    <t>ARCHANA DEVI SABOO</t>
  </si>
  <si>
    <t>NAWA SALTS PRIVATE LIMITED</t>
  </si>
  <si>
    <t>BIPIN BHANUDAS CHARHOLIKAR</t>
  </si>
  <si>
    <t>SSPNFIN</t>
  </si>
  <si>
    <t>KRANTI PRABHAKAR SHANBHAG</t>
  </si>
  <si>
    <t>KAMLESH GUPTA</t>
  </si>
  <si>
    <t>SUNITATOOL</t>
  </si>
  <si>
    <t>BLUESKY INFRA DEVELOPERS PRIVATE LIMITED</t>
  </si>
  <si>
    <t>TARINI</t>
  </si>
  <si>
    <t>BONANZA PORTFOLIO LIMITED</t>
  </si>
  <si>
    <t>Aarti Drugs Ltd.</t>
  </si>
  <si>
    <t>AHL</t>
  </si>
  <si>
    <t>Abans Holdings Limited</t>
  </si>
  <si>
    <t>SCOUTBIT GENERAL TRADING LLC</t>
  </si>
  <si>
    <t>APOLLO</t>
  </si>
  <si>
    <t>Apollo Micro Systems Ltd</t>
  </si>
  <si>
    <t>ASIANENE</t>
  </si>
  <si>
    <t>Asian Energy Services Ltd</t>
  </si>
  <si>
    <t>APT REAL ESTATES PVT LTD.</t>
  </si>
  <si>
    <t>ASTRAMICRO</t>
  </si>
  <si>
    <t>Astra Microwave Products</t>
  </si>
  <si>
    <t>COFFEEDAY</t>
  </si>
  <si>
    <t>Coffee Day Enterprise Ltd</t>
  </si>
  <si>
    <t>COMMITTED</t>
  </si>
  <si>
    <t>Committed Cargo Care Ltd</t>
  </si>
  <si>
    <t>PRITI SHAH</t>
  </si>
  <si>
    <t>RAJUL DEVIDAS SHAH</t>
  </si>
  <si>
    <t>ROHAN GUPTA</t>
  </si>
  <si>
    <t>DHANBANK</t>
  </si>
  <si>
    <t>Dhanlaxmi Bank Limited</t>
  </si>
  <si>
    <t>NANDI CYLINDERS PVT LTD</t>
  </si>
  <si>
    <t>DIVGIITTS</t>
  </si>
  <si>
    <t>Divgi Torqtransfer Syst L</t>
  </si>
  <si>
    <t>ICICI PRUDENTIAL MUTUAL FUND</t>
  </si>
  <si>
    <t>EUROBOND</t>
  </si>
  <si>
    <t>Euro Panel Products Ltd</t>
  </si>
  <si>
    <t>AURUM SME TRUST I</t>
  </si>
  <si>
    <t>NX BLOCK TRADES PRIVATE LIMITED</t>
  </si>
  <si>
    <t>Gujarat Pipavav Port Ltd</t>
  </si>
  <si>
    <t>WISDOMTREE INDIA INVESTMENT PORTFOLIO  INC.</t>
  </si>
  <si>
    <t>SANTOSH INDUSTRIES LTD</t>
  </si>
  <si>
    <t>HEADSUP</t>
  </si>
  <si>
    <t>Heads UP Ventures Limited</t>
  </si>
  <si>
    <t>PUNEET MITTAL HUF</t>
  </si>
  <si>
    <t>Huhtamaki India Limited</t>
  </si>
  <si>
    <t>IIFLSEC</t>
  </si>
  <si>
    <t>IIFL Securities Limited</t>
  </si>
  <si>
    <t>IPL</t>
  </si>
  <si>
    <t>India Pesticides Limited</t>
  </si>
  <si>
    <t>VT CAPITAL MARKET PVT LTD</t>
  </si>
  <si>
    <t>JAIPURKURT</t>
  </si>
  <si>
    <t>Nandani Creation Limited</t>
  </si>
  <si>
    <t>COMPANY SHIVAAY TRADING</t>
  </si>
  <si>
    <t>JALAN</t>
  </si>
  <si>
    <t>Jalan Transolu. India Ltd</t>
  </si>
  <si>
    <t>AGRAWAL NIKUNJ</t>
  </si>
  <si>
    <t>JPASSOCIAT</t>
  </si>
  <si>
    <t>Jaiprakash Associates Lim</t>
  </si>
  <si>
    <t>HI GROWTH CORPORATE SERVICES PVT LTD</t>
  </si>
  <si>
    <t>MITTAL</t>
  </si>
  <si>
    <t>Mittal Life Style Limited</t>
  </si>
  <si>
    <t>COMFORT CAPITAL PRIVATE LIMITED</t>
  </si>
  <si>
    <t>MOS</t>
  </si>
  <si>
    <t>Mos Utility Limited</t>
  </si>
  <si>
    <t>SW CAPITAL PRIVATE LIMITED</t>
  </si>
  <si>
    <t>NBIFIN</t>
  </si>
  <si>
    <t>N.B.I. Ind. Fin. Co. Ltd</t>
  </si>
  <si>
    <t>TANUSHREE LOGISTICS PRIVATE LIMITED</t>
  </si>
  <si>
    <t>Orient Cement Ltd.</t>
  </si>
  <si>
    <t>PENIND</t>
  </si>
  <si>
    <t>PODDARHOUS</t>
  </si>
  <si>
    <t>Poddar House &amp; Dvpt Ltd</t>
  </si>
  <si>
    <t>VIJAY KUMAR DOCHANIA</t>
  </si>
  <si>
    <t>PRICOLLTD</t>
  </si>
  <si>
    <t>Pricol Limited</t>
  </si>
  <si>
    <t>RADHIKAJWE</t>
  </si>
  <si>
    <t>Radhika Jeweltech Limited</t>
  </si>
  <si>
    <t>RICOAUTO</t>
  </si>
  <si>
    <t>Rico Auto Industries Ltd</t>
  </si>
  <si>
    <t>SAH</t>
  </si>
  <si>
    <t>Sah Polymers Limited</t>
  </si>
  <si>
    <t>MERU INVESTMENT FUND PCC- CELL 1</t>
  </si>
  <si>
    <t>SECURCRED</t>
  </si>
  <si>
    <t>SecUR Credentials Limited</t>
  </si>
  <si>
    <t>KRISHNA AWTAR KABRA</t>
  </si>
  <si>
    <t>SHREYAS</t>
  </si>
  <si>
    <t>Shreyas Shipping &amp; Logist</t>
  </si>
  <si>
    <t>SANTOSH KUMAR GARG</t>
  </si>
  <si>
    <t>SKYGOLD</t>
  </si>
  <si>
    <t>Sky Gold Limited</t>
  </si>
  <si>
    <t>Suzlon Energy Limited</t>
  </si>
  <si>
    <t>BNP PARIBAS ARBITRAGE</t>
  </si>
  <si>
    <t>TITAGARH</t>
  </si>
  <si>
    <t>TITAGARH RAIL SYSTEMS LTD</t>
  </si>
  <si>
    <t>PRRSAAR COMMODITIES PVT LTD</t>
  </si>
  <si>
    <t>URBAN</t>
  </si>
  <si>
    <t>Urban Enviro Waste Mgmt L</t>
  </si>
  <si>
    <t>PRIYANKA DATTA</t>
  </si>
  <si>
    <t>SHASHI SHARMA</t>
  </si>
  <si>
    <t>LIESHA CORPORATION PRIVATE LIMITED .</t>
  </si>
  <si>
    <t>SUNIL KUMAR SHARMA</t>
  </si>
  <si>
    <t>NIRMAL  AGGARWAL</t>
  </si>
  <si>
    <t>APT AGROTECH INDUSTRIES PVT LTD</t>
  </si>
  <si>
    <t>CANARYS</t>
  </si>
  <si>
    <t>Canarys Automations Ltd</t>
  </si>
  <si>
    <t>SAURABH TRIPATHI</t>
  </si>
  <si>
    <t>MOTILAL OSWAL MUTUAL FUND</t>
  </si>
  <si>
    <t>EFACTOR</t>
  </si>
  <si>
    <t>E Factor Experiences Ltd</t>
  </si>
  <si>
    <t>GSS</t>
  </si>
  <si>
    <t>GSS Infotech Limited</t>
  </si>
  <si>
    <t>TOPGAIN FINANCE PRIVATE LIMITED</t>
  </si>
  <si>
    <t>KANANIIND</t>
  </si>
  <si>
    <t>Kanani Industries Ltd</t>
  </si>
  <si>
    <t>ANILKUMAR BHIKHABHAI VIRANI</t>
  </si>
  <si>
    <t>ADITYA KUMAR HALWASIYA</t>
  </si>
  <si>
    <t>DORITE TRACON PRIVATE LIMITED</t>
  </si>
  <si>
    <t>OLIL</t>
  </si>
  <si>
    <t>Oneclick Logistics Ind L</t>
  </si>
  <si>
    <t>QFIL</t>
  </si>
  <si>
    <t>Quality Foils (India) Ltd</t>
  </si>
  <si>
    <t>JAIN SANJAY POPATLAL</t>
  </si>
  <si>
    <t>TARMAT</t>
  </si>
  <si>
    <t>Tarmat Limited</t>
  </si>
  <si>
    <t>JITA CHETAN SHETH</t>
  </si>
  <si>
    <t>SHARMIN NASSER</t>
  </si>
  <si>
    <t>PARAG BHARAT MEHTA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</si>
</sst>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2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2" fontId="37" fillId="0" borderId="42" xfId="0" applyNumberFormat="1" applyFont="1" applyBorder="1" applyAlignment="1">
      <alignment horizontal="center" vertical="center"/>
    </xf>
    <xf numFmtId="10" fontId="37" fillId="0" borderId="42" xfId="0" applyNumberFormat="1" applyFont="1" applyBorder="1" applyAlignment="1">
      <alignment horizontal="center" vertical="center" wrapText="1"/>
    </xf>
    <xf numFmtId="16" fontId="37" fillId="0" borderId="42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7" borderId="30" xfId="0" applyFont="1" applyFill="1" applyBorder="1" applyAlignment="1">
      <alignment horizontal="center" vertical="center"/>
    </xf>
    <xf numFmtId="2" fontId="37" fillId="47" borderId="30" xfId="0" applyNumberFormat="1" applyFont="1" applyFill="1" applyBorder="1" applyAlignment="1">
      <alignment horizontal="center" vertical="center"/>
    </xf>
    <xf numFmtId="10" fontId="37" fillId="47" borderId="30" xfId="0" applyNumberFormat="1" applyFont="1" applyFill="1" applyBorder="1" applyAlignment="1">
      <alignment horizontal="center" vertical="center" wrapText="1"/>
    </xf>
    <xf numFmtId="16" fontId="37" fillId="47" borderId="30" xfId="0" applyNumberFormat="1" applyFont="1" applyFill="1" applyBorder="1" applyAlignment="1">
      <alignment horizontal="center" vertical="center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2" borderId="31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45218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45218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2" t="s">
        <v>16</v>
      </c>
      <c r="B9" s="374" t="s">
        <v>17</v>
      </c>
      <c r="C9" s="374" t="s">
        <v>18</v>
      </c>
      <c r="D9" s="374" t="s">
        <v>19</v>
      </c>
      <c r="E9" s="26" t="s">
        <v>20</v>
      </c>
      <c r="F9" s="26" t="s">
        <v>21</v>
      </c>
      <c r="G9" s="369" t="s">
        <v>22</v>
      </c>
      <c r="H9" s="370"/>
      <c r="I9" s="371"/>
      <c r="J9" s="369" t="s">
        <v>23</v>
      </c>
      <c r="K9" s="370"/>
      <c r="L9" s="371"/>
      <c r="M9" s="26"/>
      <c r="N9" s="27"/>
      <c r="O9" s="27"/>
      <c r="P9" s="27"/>
    </row>
    <row r="10" spans="1:16" ht="40.200000000000003">
      <c r="A10" s="373"/>
      <c r="B10" s="375"/>
      <c r="C10" s="375"/>
      <c r="D10" s="375"/>
      <c r="E10" s="28" t="s">
        <v>24</v>
      </c>
      <c r="F10" s="28" t="s">
        <v>24</v>
      </c>
      <c r="G10" s="266" t="s">
        <v>25</v>
      </c>
      <c r="H10" s="266" t="s">
        <v>26</v>
      </c>
      <c r="I10" s="266" t="s">
        <v>27</v>
      </c>
      <c r="J10" s="266" t="s">
        <v>28</v>
      </c>
      <c r="K10" s="266" t="s">
        <v>29</v>
      </c>
      <c r="L10" s="266" t="s">
        <v>30</v>
      </c>
      <c r="M10" s="266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3">
        <v>1</v>
      </c>
      <c r="B11" s="287" t="s">
        <v>34</v>
      </c>
      <c r="C11" s="260" t="s">
        <v>35</v>
      </c>
      <c r="D11" s="278">
        <v>45225</v>
      </c>
      <c r="E11" s="260">
        <v>19683.349999999999</v>
      </c>
      <c r="F11" s="260">
        <v>19731.149999999998</v>
      </c>
      <c r="G11" s="259">
        <v>19617.299999999996</v>
      </c>
      <c r="H11" s="259">
        <v>19551.249999999996</v>
      </c>
      <c r="I11" s="259">
        <v>19437.399999999994</v>
      </c>
      <c r="J11" s="259">
        <v>19797.199999999997</v>
      </c>
      <c r="K11" s="259">
        <v>19911.049999999996</v>
      </c>
      <c r="L11" s="259">
        <v>19977.099999999999</v>
      </c>
      <c r="M11" s="258">
        <v>19845</v>
      </c>
      <c r="N11" s="258">
        <v>19665.099999999999</v>
      </c>
      <c r="O11" s="258">
        <v>11214600</v>
      </c>
      <c r="P11" s="261">
        <v>-3.2662747137010228E-3</v>
      </c>
    </row>
    <row r="12" spans="1:16" ht="12.75" customHeight="1">
      <c r="A12" s="273">
        <v>2</v>
      </c>
      <c r="B12" s="287" t="s">
        <v>34</v>
      </c>
      <c r="C12" s="260" t="s">
        <v>36</v>
      </c>
      <c r="D12" s="278">
        <v>45225</v>
      </c>
      <c r="E12" s="260">
        <v>44053.4</v>
      </c>
      <c r="F12" s="260">
        <v>44187.799999999996</v>
      </c>
      <c r="G12" s="259">
        <v>43865.599999999991</v>
      </c>
      <c r="H12" s="259">
        <v>43677.799999999996</v>
      </c>
      <c r="I12" s="259">
        <v>43355.599999999991</v>
      </c>
      <c r="J12" s="259">
        <v>44375.599999999991</v>
      </c>
      <c r="K12" s="259">
        <v>44697.799999999988</v>
      </c>
      <c r="L12" s="259">
        <v>44885.599999999991</v>
      </c>
      <c r="M12" s="258">
        <v>44510</v>
      </c>
      <c r="N12" s="258">
        <v>44000</v>
      </c>
      <c r="O12" s="258">
        <v>3141465</v>
      </c>
      <c r="P12" s="261">
        <v>0.32304242079661394</v>
      </c>
    </row>
    <row r="13" spans="1:16" ht="12.75" customHeight="1">
      <c r="A13" s="273">
        <v>3</v>
      </c>
      <c r="B13" s="287" t="s">
        <v>34</v>
      </c>
      <c r="C13" s="286" t="s">
        <v>37</v>
      </c>
      <c r="D13" s="280">
        <v>45230</v>
      </c>
      <c r="E13" s="279">
        <v>19784.900000000001</v>
      </c>
      <c r="F13" s="279">
        <v>19824.933333333334</v>
      </c>
      <c r="G13" s="281">
        <v>19699.51666666667</v>
      </c>
      <c r="H13" s="281">
        <v>19614.133333333335</v>
      </c>
      <c r="I13" s="281">
        <v>19488.716666666671</v>
      </c>
      <c r="J13" s="281">
        <v>19910.316666666669</v>
      </c>
      <c r="K13" s="281">
        <v>20035.733333333334</v>
      </c>
      <c r="L13" s="281">
        <v>20121.116666666669</v>
      </c>
      <c r="M13" s="282">
        <v>19950.349999999999</v>
      </c>
      <c r="N13" s="282">
        <v>19739.55</v>
      </c>
      <c r="O13" s="282">
        <v>88960</v>
      </c>
      <c r="P13" s="283">
        <v>0.17921527041357371</v>
      </c>
    </row>
    <row r="14" spans="1:16" ht="12.75" customHeight="1">
      <c r="A14" s="273">
        <v>4</v>
      </c>
      <c r="B14" s="287" t="s">
        <v>34</v>
      </c>
      <c r="C14" s="286" t="s">
        <v>38</v>
      </c>
      <c r="D14" s="280">
        <v>45229</v>
      </c>
      <c r="E14" s="279">
        <v>9062.25</v>
      </c>
      <c r="F14" s="279">
        <v>9098.75</v>
      </c>
      <c r="G14" s="281">
        <v>9013.5</v>
      </c>
      <c r="H14" s="281">
        <v>8964.75</v>
      </c>
      <c r="I14" s="281">
        <v>8879.5</v>
      </c>
      <c r="J14" s="281">
        <v>9147.5</v>
      </c>
      <c r="K14" s="281">
        <v>9232.75</v>
      </c>
      <c r="L14" s="281">
        <v>9281.5</v>
      </c>
      <c r="M14" s="282">
        <v>9184</v>
      </c>
      <c r="N14" s="282">
        <v>9050</v>
      </c>
      <c r="O14" s="282">
        <v>466200</v>
      </c>
      <c r="P14" s="283">
        <v>0.10369318181818182</v>
      </c>
    </row>
    <row r="15" spans="1:16" ht="12.75" customHeight="1">
      <c r="A15" s="273">
        <v>5</v>
      </c>
      <c r="B15" s="287" t="s">
        <v>39</v>
      </c>
      <c r="C15" s="279" t="s">
        <v>40</v>
      </c>
      <c r="D15" s="280">
        <v>45225</v>
      </c>
      <c r="E15" s="279">
        <v>485.4</v>
      </c>
      <c r="F15" s="279">
        <v>486.95</v>
      </c>
      <c r="G15" s="281">
        <v>481.95</v>
      </c>
      <c r="H15" s="281">
        <v>478.5</v>
      </c>
      <c r="I15" s="281">
        <v>473.5</v>
      </c>
      <c r="J15" s="281">
        <v>490.4</v>
      </c>
      <c r="K15" s="281">
        <v>495.4</v>
      </c>
      <c r="L15" s="281">
        <v>498.84999999999997</v>
      </c>
      <c r="M15" s="282">
        <v>491.95</v>
      </c>
      <c r="N15" s="282">
        <v>483.5</v>
      </c>
      <c r="O15" s="282">
        <v>16291000</v>
      </c>
      <c r="P15" s="283">
        <v>1.1926206596683024E-2</v>
      </c>
    </row>
    <row r="16" spans="1:16" ht="12.75" customHeight="1">
      <c r="A16" s="273">
        <v>6</v>
      </c>
      <c r="B16" s="287" t="s">
        <v>41</v>
      </c>
      <c r="C16" s="284" t="s">
        <v>42</v>
      </c>
      <c r="D16" s="280">
        <v>45225</v>
      </c>
      <c r="E16" s="279">
        <v>4110.75</v>
      </c>
      <c r="F16" s="279">
        <v>4181.9333333333334</v>
      </c>
      <c r="G16" s="281">
        <v>4024.8666666666668</v>
      </c>
      <c r="H16" s="281">
        <v>3938.9833333333336</v>
      </c>
      <c r="I16" s="281">
        <v>3781.916666666667</v>
      </c>
      <c r="J16" s="281">
        <v>4267.8166666666666</v>
      </c>
      <c r="K16" s="281">
        <v>4424.8833333333341</v>
      </c>
      <c r="L16" s="281">
        <v>4510.7666666666664</v>
      </c>
      <c r="M16" s="282">
        <v>4339</v>
      </c>
      <c r="N16" s="282">
        <v>4096.05</v>
      </c>
      <c r="O16" s="282">
        <v>1341250</v>
      </c>
      <c r="P16" s="283">
        <v>0.21931818181818183</v>
      </c>
    </row>
    <row r="17" spans="1:16" ht="12.75" customHeight="1">
      <c r="A17" s="273">
        <v>7</v>
      </c>
      <c r="B17" s="287" t="s">
        <v>43</v>
      </c>
      <c r="C17" s="284" t="s">
        <v>44</v>
      </c>
      <c r="D17" s="280">
        <v>45225</v>
      </c>
      <c r="E17" s="279">
        <v>22426.400000000001</v>
      </c>
      <c r="F17" s="279">
        <v>22464.95</v>
      </c>
      <c r="G17" s="281">
        <v>22286.45</v>
      </c>
      <c r="H17" s="281">
        <v>22146.5</v>
      </c>
      <c r="I17" s="281">
        <v>21968</v>
      </c>
      <c r="J17" s="281">
        <v>22604.9</v>
      </c>
      <c r="K17" s="281">
        <v>22783.4</v>
      </c>
      <c r="L17" s="281">
        <v>22923.350000000002</v>
      </c>
      <c r="M17" s="282">
        <v>22643.45</v>
      </c>
      <c r="N17" s="282">
        <v>22325</v>
      </c>
      <c r="O17" s="282">
        <v>79120</v>
      </c>
      <c r="P17" s="283">
        <v>-3.3235581622678395E-2</v>
      </c>
    </row>
    <row r="18" spans="1:16" ht="12.75" customHeight="1">
      <c r="A18" s="273">
        <v>8</v>
      </c>
      <c r="B18" s="287" t="s">
        <v>45</v>
      </c>
      <c r="C18" s="285" t="s">
        <v>46</v>
      </c>
      <c r="D18" s="280">
        <v>45225</v>
      </c>
      <c r="E18" s="279">
        <v>180.7</v>
      </c>
      <c r="F18" s="279">
        <v>181.70000000000002</v>
      </c>
      <c r="G18" s="281">
        <v>178.90000000000003</v>
      </c>
      <c r="H18" s="281">
        <v>177.10000000000002</v>
      </c>
      <c r="I18" s="281">
        <v>174.30000000000004</v>
      </c>
      <c r="J18" s="281">
        <v>183.50000000000003</v>
      </c>
      <c r="K18" s="281">
        <v>186.30000000000004</v>
      </c>
      <c r="L18" s="281">
        <v>188.10000000000002</v>
      </c>
      <c r="M18" s="282">
        <v>184.5</v>
      </c>
      <c r="N18" s="282">
        <v>179.9</v>
      </c>
      <c r="O18" s="282">
        <v>41391000</v>
      </c>
      <c r="P18" s="283">
        <v>-1.4274691358024691E-2</v>
      </c>
    </row>
    <row r="19" spans="1:16" ht="12.75" customHeight="1">
      <c r="A19" s="273">
        <v>9</v>
      </c>
      <c r="B19" s="287" t="s">
        <v>47</v>
      </c>
      <c r="C19" s="282" t="s">
        <v>48</v>
      </c>
      <c r="D19" s="280">
        <v>45225</v>
      </c>
      <c r="E19" s="279">
        <v>230.4</v>
      </c>
      <c r="F19" s="279">
        <v>230.68333333333331</v>
      </c>
      <c r="G19" s="281">
        <v>228.01666666666662</v>
      </c>
      <c r="H19" s="281">
        <v>225.63333333333333</v>
      </c>
      <c r="I19" s="281">
        <v>222.96666666666664</v>
      </c>
      <c r="J19" s="281">
        <v>233.06666666666661</v>
      </c>
      <c r="K19" s="281">
        <v>235.73333333333329</v>
      </c>
      <c r="L19" s="281">
        <v>238.11666666666659</v>
      </c>
      <c r="M19" s="282">
        <v>233.35</v>
      </c>
      <c r="N19" s="282">
        <v>228.3</v>
      </c>
      <c r="O19" s="282">
        <v>32630000</v>
      </c>
      <c r="P19" s="283">
        <v>-5.2314521242866202E-3</v>
      </c>
    </row>
    <row r="20" spans="1:16" ht="12.75" customHeight="1">
      <c r="A20" s="273">
        <v>10</v>
      </c>
      <c r="B20" s="287" t="s">
        <v>49</v>
      </c>
      <c r="C20" s="279" t="s">
        <v>50</v>
      </c>
      <c r="D20" s="280">
        <v>45225</v>
      </c>
      <c r="E20" s="279">
        <v>2016.15</v>
      </c>
      <c r="F20" s="279">
        <v>2023.25</v>
      </c>
      <c r="G20" s="281">
        <v>2003</v>
      </c>
      <c r="H20" s="281">
        <v>1989.85</v>
      </c>
      <c r="I20" s="281">
        <v>1969.6</v>
      </c>
      <c r="J20" s="281">
        <v>2036.4</v>
      </c>
      <c r="K20" s="281">
        <v>2056.65</v>
      </c>
      <c r="L20" s="281">
        <v>2069.8000000000002</v>
      </c>
      <c r="M20" s="282">
        <v>2043.5</v>
      </c>
      <c r="N20" s="282">
        <v>2010.1</v>
      </c>
      <c r="O20" s="282">
        <v>5878800</v>
      </c>
      <c r="P20" s="283">
        <v>4.6139649338665023E-3</v>
      </c>
    </row>
    <row r="21" spans="1:16" ht="12.75" customHeight="1">
      <c r="A21" s="273">
        <v>11</v>
      </c>
      <c r="B21" s="287" t="s">
        <v>45</v>
      </c>
      <c r="C21" s="279" t="s">
        <v>51</v>
      </c>
      <c r="D21" s="280">
        <v>45225</v>
      </c>
      <c r="E21" s="279">
        <v>2410.4</v>
      </c>
      <c r="F21" s="279">
        <v>2419.9833333333331</v>
      </c>
      <c r="G21" s="281">
        <v>2395.9666666666662</v>
      </c>
      <c r="H21" s="281">
        <v>2381.5333333333333</v>
      </c>
      <c r="I21" s="281">
        <v>2357.5166666666664</v>
      </c>
      <c r="J21" s="281">
        <v>2434.4166666666661</v>
      </c>
      <c r="K21" s="281">
        <v>2458.4333333333334</v>
      </c>
      <c r="L21" s="281">
        <v>2472.8666666666659</v>
      </c>
      <c r="M21" s="282">
        <v>2444</v>
      </c>
      <c r="N21" s="282">
        <v>2405.5500000000002</v>
      </c>
      <c r="O21" s="282">
        <v>9936900</v>
      </c>
      <c r="P21" s="283">
        <v>1.4815262744149484E-3</v>
      </c>
    </row>
    <row r="22" spans="1:16" ht="12.75" customHeight="1">
      <c r="A22" s="273">
        <v>12</v>
      </c>
      <c r="B22" s="287" t="s">
        <v>45</v>
      </c>
      <c r="C22" s="279" t="s">
        <v>52</v>
      </c>
      <c r="D22" s="280">
        <v>45225</v>
      </c>
      <c r="E22" s="279">
        <v>799.2</v>
      </c>
      <c r="F22" s="279">
        <v>802.06666666666661</v>
      </c>
      <c r="G22" s="281">
        <v>794.13333333333321</v>
      </c>
      <c r="H22" s="281">
        <v>789.06666666666661</v>
      </c>
      <c r="I22" s="281">
        <v>781.13333333333321</v>
      </c>
      <c r="J22" s="281">
        <v>807.13333333333321</v>
      </c>
      <c r="K22" s="281">
        <v>815.06666666666661</v>
      </c>
      <c r="L22" s="281">
        <v>820.13333333333321</v>
      </c>
      <c r="M22" s="282">
        <v>810</v>
      </c>
      <c r="N22" s="282">
        <v>797</v>
      </c>
      <c r="O22" s="282">
        <v>55253600</v>
      </c>
      <c r="P22" s="283">
        <v>1.0460557116104869E-2</v>
      </c>
    </row>
    <row r="23" spans="1:16" ht="12.75" customHeight="1">
      <c r="A23" s="273">
        <v>13</v>
      </c>
      <c r="B23" s="287" t="s">
        <v>43</v>
      </c>
      <c r="C23" s="279" t="s">
        <v>53</v>
      </c>
      <c r="D23" s="280">
        <v>45225</v>
      </c>
      <c r="E23" s="279">
        <v>3636.4</v>
      </c>
      <c r="F23" s="279">
        <v>3634.35</v>
      </c>
      <c r="G23" s="281">
        <v>3608.7</v>
      </c>
      <c r="H23" s="281">
        <v>3581</v>
      </c>
      <c r="I23" s="281">
        <v>3555.35</v>
      </c>
      <c r="J23" s="281">
        <v>3662.0499999999997</v>
      </c>
      <c r="K23" s="281">
        <v>3687.7000000000003</v>
      </c>
      <c r="L23" s="281">
        <v>3715.3999999999996</v>
      </c>
      <c r="M23" s="282">
        <v>3660</v>
      </c>
      <c r="N23" s="282">
        <v>3606.65</v>
      </c>
      <c r="O23" s="282">
        <v>694400</v>
      </c>
      <c r="P23" s="283">
        <v>-6.1367937280346042E-2</v>
      </c>
    </row>
    <row r="24" spans="1:16" ht="12.75" customHeight="1">
      <c r="A24" s="273">
        <v>14</v>
      </c>
      <c r="B24" s="287" t="s">
        <v>49</v>
      </c>
      <c r="C24" s="279" t="s">
        <v>54</v>
      </c>
      <c r="D24" s="280">
        <v>45225</v>
      </c>
      <c r="E24" s="279">
        <v>433.45</v>
      </c>
      <c r="F24" s="279">
        <v>436.71666666666664</v>
      </c>
      <c r="G24" s="281">
        <v>429.2833333333333</v>
      </c>
      <c r="H24" s="281">
        <v>425.11666666666667</v>
      </c>
      <c r="I24" s="281">
        <v>417.68333333333334</v>
      </c>
      <c r="J24" s="281">
        <v>440.88333333333327</v>
      </c>
      <c r="K24" s="281">
        <v>448.31666666666655</v>
      </c>
      <c r="L24" s="281">
        <v>452.48333333333323</v>
      </c>
      <c r="M24" s="282">
        <v>444.15</v>
      </c>
      <c r="N24" s="282">
        <v>432.55</v>
      </c>
      <c r="O24" s="282">
        <v>61891200</v>
      </c>
      <c r="P24" s="283">
        <v>-8.7242271788757383E-5</v>
      </c>
    </row>
    <row r="25" spans="1:16" ht="12.75" customHeight="1">
      <c r="A25" s="273">
        <v>15</v>
      </c>
      <c r="B25" s="287" t="s">
        <v>45</v>
      </c>
      <c r="C25" s="279" t="s">
        <v>55</v>
      </c>
      <c r="D25" s="280">
        <v>45225</v>
      </c>
      <c r="E25" s="279">
        <v>4978.8</v>
      </c>
      <c r="F25" s="279">
        <v>4986.8499999999995</v>
      </c>
      <c r="G25" s="281">
        <v>4938.3999999999987</v>
      </c>
      <c r="H25" s="281">
        <v>4897.9999999999991</v>
      </c>
      <c r="I25" s="281">
        <v>4849.5499999999984</v>
      </c>
      <c r="J25" s="281">
        <v>5027.2499999999991</v>
      </c>
      <c r="K25" s="281">
        <v>5075.7</v>
      </c>
      <c r="L25" s="281">
        <v>5116.0999999999995</v>
      </c>
      <c r="M25" s="282">
        <v>5035.3</v>
      </c>
      <c r="N25" s="282">
        <v>4946.45</v>
      </c>
      <c r="O25" s="282">
        <v>2586625</v>
      </c>
      <c r="P25" s="283">
        <v>5.7351154313487239E-3</v>
      </c>
    </row>
    <row r="26" spans="1:16" ht="12.75" customHeight="1">
      <c r="A26" s="273">
        <v>16</v>
      </c>
      <c r="B26" s="287" t="s">
        <v>56</v>
      </c>
      <c r="C26" s="279" t="s">
        <v>57</v>
      </c>
      <c r="D26" s="280">
        <v>45225</v>
      </c>
      <c r="E26" s="279">
        <v>379.85</v>
      </c>
      <c r="F26" s="279">
        <v>382.41666666666669</v>
      </c>
      <c r="G26" s="281">
        <v>375.48333333333335</v>
      </c>
      <c r="H26" s="281">
        <v>371.11666666666667</v>
      </c>
      <c r="I26" s="281">
        <v>364.18333333333334</v>
      </c>
      <c r="J26" s="281">
        <v>386.78333333333336</v>
      </c>
      <c r="K26" s="281">
        <v>393.71666666666664</v>
      </c>
      <c r="L26" s="281">
        <v>398.08333333333337</v>
      </c>
      <c r="M26" s="282">
        <v>389.35</v>
      </c>
      <c r="N26" s="282">
        <v>378.05</v>
      </c>
      <c r="O26" s="282">
        <v>16615800</v>
      </c>
      <c r="P26" s="283">
        <v>0.13125000000000001</v>
      </c>
    </row>
    <row r="27" spans="1:16" ht="12.75" customHeight="1">
      <c r="A27" s="273">
        <v>17</v>
      </c>
      <c r="B27" s="287" t="s">
        <v>56</v>
      </c>
      <c r="C27" s="279" t="s">
        <v>58</v>
      </c>
      <c r="D27" s="280">
        <v>45225</v>
      </c>
      <c r="E27" s="279">
        <v>175.8</v>
      </c>
      <c r="F27" s="279">
        <v>177.01666666666665</v>
      </c>
      <c r="G27" s="281">
        <v>174.18333333333331</v>
      </c>
      <c r="H27" s="281">
        <v>172.56666666666666</v>
      </c>
      <c r="I27" s="281">
        <v>169.73333333333332</v>
      </c>
      <c r="J27" s="281">
        <v>178.6333333333333</v>
      </c>
      <c r="K27" s="281">
        <v>181.46666666666667</v>
      </c>
      <c r="L27" s="281">
        <v>183.08333333333329</v>
      </c>
      <c r="M27" s="282">
        <v>179.85</v>
      </c>
      <c r="N27" s="282">
        <v>175.4</v>
      </c>
      <c r="O27" s="282">
        <v>81125000</v>
      </c>
      <c r="P27" s="283">
        <v>-2.0998008809509444E-2</v>
      </c>
    </row>
    <row r="28" spans="1:16" ht="12.75" customHeight="1">
      <c r="A28" s="273">
        <v>18</v>
      </c>
      <c r="B28" s="287" t="s">
        <v>59</v>
      </c>
      <c r="C28" s="279" t="s">
        <v>60</v>
      </c>
      <c r="D28" s="280">
        <v>45225</v>
      </c>
      <c r="E28" s="279">
        <v>3100.35</v>
      </c>
      <c r="F28" s="279">
        <v>3105</v>
      </c>
      <c r="G28" s="281">
        <v>3092</v>
      </c>
      <c r="H28" s="281">
        <v>3083.65</v>
      </c>
      <c r="I28" s="281">
        <v>3070.65</v>
      </c>
      <c r="J28" s="281">
        <v>3113.35</v>
      </c>
      <c r="K28" s="281">
        <v>3126.35</v>
      </c>
      <c r="L28" s="281">
        <v>3134.7</v>
      </c>
      <c r="M28" s="282">
        <v>3118</v>
      </c>
      <c r="N28" s="282">
        <v>3096.65</v>
      </c>
      <c r="O28" s="282">
        <v>6313800</v>
      </c>
      <c r="P28" s="283">
        <v>1.6944238636729697E-2</v>
      </c>
    </row>
    <row r="29" spans="1:16" ht="12.75" customHeight="1">
      <c r="A29" s="273">
        <v>19</v>
      </c>
      <c r="B29" s="287" t="s">
        <v>45</v>
      </c>
      <c r="C29" s="279" t="s">
        <v>61</v>
      </c>
      <c r="D29" s="280">
        <v>45225</v>
      </c>
      <c r="E29" s="279">
        <v>1960.85</v>
      </c>
      <c r="F29" s="279">
        <v>1962.9166666666667</v>
      </c>
      <c r="G29" s="281">
        <v>1945.9333333333334</v>
      </c>
      <c r="H29" s="281">
        <v>1931.0166666666667</v>
      </c>
      <c r="I29" s="281">
        <v>1914.0333333333333</v>
      </c>
      <c r="J29" s="281">
        <v>1977.8333333333335</v>
      </c>
      <c r="K29" s="281">
        <v>1994.8166666666666</v>
      </c>
      <c r="L29" s="281">
        <v>2009.7333333333336</v>
      </c>
      <c r="M29" s="282">
        <v>1979.9</v>
      </c>
      <c r="N29" s="282">
        <v>1948</v>
      </c>
      <c r="O29" s="282">
        <v>3369794</v>
      </c>
      <c r="P29" s="283">
        <v>5.145046524356869E-3</v>
      </c>
    </row>
    <row r="30" spans="1:16" ht="12.75" customHeight="1">
      <c r="A30" s="273">
        <v>20</v>
      </c>
      <c r="B30" s="287" t="s">
        <v>45</v>
      </c>
      <c r="C30" s="284" t="s">
        <v>62</v>
      </c>
      <c r="D30" s="280">
        <v>45225</v>
      </c>
      <c r="E30" s="279">
        <v>6804.6</v>
      </c>
      <c r="F30" s="279">
        <v>6831.666666666667</v>
      </c>
      <c r="G30" s="281">
        <v>6753.6833333333343</v>
      </c>
      <c r="H30" s="281">
        <v>6702.7666666666673</v>
      </c>
      <c r="I30" s="281">
        <v>6624.7833333333347</v>
      </c>
      <c r="J30" s="281">
        <v>6882.5833333333339</v>
      </c>
      <c r="K30" s="281">
        <v>6960.5666666666657</v>
      </c>
      <c r="L30" s="281">
        <v>7011.4833333333336</v>
      </c>
      <c r="M30" s="282">
        <v>6909.65</v>
      </c>
      <c r="N30" s="282">
        <v>6780.75</v>
      </c>
      <c r="O30" s="282">
        <v>598875</v>
      </c>
      <c r="P30" s="283">
        <v>4.1612314114270806E-2</v>
      </c>
    </row>
    <row r="31" spans="1:16" ht="12.75" customHeight="1">
      <c r="A31" s="273">
        <v>21</v>
      </c>
      <c r="B31" s="287" t="s">
        <v>63</v>
      </c>
      <c r="C31" s="279" t="s">
        <v>64</v>
      </c>
      <c r="D31" s="280">
        <v>45225</v>
      </c>
      <c r="E31" s="279">
        <v>706.35</v>
      </c>
      <c r="F31" s="279">
        <v>708.88333333333321</v>
      </c>
      <c r="G31" s="281">
        <v>702.01666666666642</v>
      </c>
      <c r="H31" s="281">
        <v>697.68333333333317</v>
      </c>
      <c r="I31" s="281">
        <v>690.81666666666638</v>
      </c>
      <c r="J31" s="281">
        <v>713.21666666666647</v>
      </c>
      <c r="K31" s="281">
        <v>720.08333333333326</v>
      </c>
      <c r="L31" s="281">
        <v>724.41666666666652</v>
      </c>
      <c r="M31" s="282">
        <v>715.75</v>
      </c>
      <c r="N31" s="282">
        <v>704.55</v>
      </c>
      <c r="O31" s="282">
        <v>15301000</v>
      </c>
      <c r="P31" s="283">
        <v>3.9470108695652172E-2</v>
      </c>
    </row>
    <row r="32" spans="1:16" ht="12.75" customHeight="1">
      <c r="A32" s="273">
        <v>22</v>
      </c>
      <c r="B32" s="287" t="s">
        <v>43</v>
      </c>
      <c r="C32" s="279" t="s">
        <v>65</v>
      </c>
      <c r="D32" s="280">
        <v>45225</v>
      </c>
      <c r="E32" s="279">
        <v>900.05</v>
      </c>
      <c r="F32" s="279">
        <v>902.26666666666677</v>
      </c>
      <c r="G32" s="281">
        <v>890.48333333333358</v>
      </c>
      <c r="H32" s="281">
        <v>880.91666666666686</v>
      </c>
      <c r="I32" s="281">
        <v>869.13333333333367</v>
      </c>
      <c r="J32" s="281">
        <v>911.83333333333348</v>
      </c>
      <c r="K32" s="281">
        <v>923.61666666666656</v>
      </c>
      <c r="L32" s="281">
        <v>933.18333333333339</v>
      </c>
      <c r="M32" s="282">
        <v>914.05</v>
      </c>
      <c r="N32" s="282">
        <v>892.7</v>
      </c>
      <c r="O32" s="282">
        <v>17375600</v>
      </c>
      <c r="P32" s="283">
        <v>-3.8468815034369678E-3</v>
      </c>
    </row>
    <row r="33" spans="1:16" ht="12.75" customHeight="1">
      <c r="A33" s="273">
        <v>23</v>
      </c>
      <c r="B33" s="287" t="s">
        <v>63</v>
      </c>
      <c r="C33" s="279" t="s">
        <v>66</v>
      </c>
      <c r="D33" s="280">
        <v>45225</v>
      </c>
      <c r="E33" s="279">
        <v>995.85</v>
      </c>
      <c r="F33" s="279">
        <v>1001.1999999999999</v>
      </c>
      <c r="G33" s="281">
        <v>986.74999999999989</v>
      </c>
      <c r="H33" s="281">
        <v>977.65</v>
      </c>
      <c r="I33" s="281">
        <v>963.19999999999993</v>
      </c>
      <c r="J33" s="281">
        <v>1010.2999999999998</v>
      </c>
      <c r="K33" s="281">
        <v>1024.75</v>
      </c>
      <c r="L33" s="281">
        <v>1033.8499999999999</v>
      </c>
      <c r="M33" s="282">
        <v>1015.65</v>
      </c>
      <c r="N33" s="282">
        <v>992.1</v>
      </c>
      <c r="O33" s="282">
        <v>51908125</v>
      </c>
      <c r="P33" s="283">
        <v>4.6178845402899717E-2</v>
      </c>
    </row>
    <row r="34" spans="1:16" ht="12.75" customHeight="1">
      <c r="A34" s="273">
        <v>24</v>
      </c>
      <c r="B34" s="287" t="s">
        <v>56</v>
      </c>
      <c r="C34" s="279" t="s">
        <v>67</v>
      </c>
      <c r="D34" s="280">
        <v>45225</v>
      </c>
      <c r="E34" s="279">
        <v>5148.45</v>
      </c>
      <c r="F34" s="279">
        <v>5166.3833333333332</v>
      </c>
      <c r="G34" s="281">
        <v>5121.0666666666666</v>
      </c>
      <c r="H34" s="281">
        <v>5093.6833333333334</v>
      </c>
      <c r="I34" s="281">
        <v>5048.3666666666668</v>
      </c>
      <c r="J34" s="281">
        <v>5193.7666666666664</v>
      </c>
      <c r="K34" s="281">
        <v>5239.0833333333321</v>
      </c>
      <c r="L34" s="281">
        <v>5266.4666666666662</v>
      </c>
      <c r="M34" s="282">
        <v>5211.7</v>
      </c>
      <c r="N34" s="282">
        <v>5139</v>
      </c>
      <c r="O34" s="282">
        <v>2447250</v>
      </c>
      <c r="P34" s="283">
        <v>2.2990908140871565E-2</v>
      </c>
    </row>
    <row r="35" spans="1:16" ht="12.75" customHeight="1">
      <c r="A35" s="273">
        <v>25</v>
      </c>
      <c r="B35" s="287" t="s">
        <v>68</v>
      </c>
      <c r="C35" s="279" t="s">
        <v>69</v>
      </c>
      <c r="D35" s="280">
        <v>45225</v>
      </c>
      <c r="E35" s="279">
        <v>1628.6</v>
      </c>
      <c r="F35" s="279">
        <v>1640.3833333333332</v>
      </c>
      <c r="G35" s="281">
        <v>1614.3166666666664</v>
      </c>
      <c r="H35" s="281">
        <v>1600.0333333333331</v>
      </c>
      <c r="I35" s="281">
        <v>1573.9666666666662</v>
      </c>
      <c r="J35" s="281">
        <v>1654.6666666666665</v>
      </c>
      <c r="K35" s="281">
        <v>1680.7333333333331</v>
      </c>
      <c r="L35" s="281">
        <v>1695.0166666666667</v>
      </c>
      <c r="M35" s="282">
        <v>1666.45</v>
      </c>
      <c r="N35" s="282">
        <v>1626.1</v>
      </c>
      <c r="O35" s="282">
        <v>9527500</v>
      </c>
      <c r="P35" s="283">
        <v>-3.3133752790744875E-2</v>
      </c>
    </row>
    <row r="36" spans="1:16" ht="12.75" customHeight="1">
      <c r="A36" s="273">
        <v>26</v>
      </c>
      <c r="B36" s="287" t="s">
        <v>68</v>
      </c>
      <c r="C36" s="279" t="s">
        <v>70</v>
      </c>
      <c r="D36" s="280">
        <v>45225</v>
      </c>
      <c r="E36" s="279">
        <v>7873.55</v>
      </c>
      <c r="F36" s="279">
        <v>7941.1833333333334</v>
      </c>
      <c r="G36" s="281">
        <v>7787.3666666666668</v>
      </c>
      <c r="H36" s="281">
        <v>7701.1833333333334</v>
      </c>
      <c r="I36" s="281">
        <v>7547.3666666666668</v>
      </c>
      <c r="J36" s="281">
        <v>8027.3666666666668</v>
      </c>
      <c r="K36" s="281">
        <v>8181.1833333333343</v>
      </c>
      <c r="L36" s="281">
        <v>8267.3666666666668</v>
      </c>
      <c r="M36" s="282">
        <v>8095</v>
      </c>
      <c r="N36" s="282">
        <v>7855</v>
      </c>
      <c r="O36" s="282">
        <v>4970375</v>
      </c>
      <c r="P36" s="283">
        <v>7.4211151934298683E-2</v>
      </c>
    </row>
    <row r="37" spans="1:16" ht="12.75" customHeight="1">
      <c r="A37" s="273">
        <v>27</v>
      </c>
      <c r="B37" s="287" t="s">
        <v>56</v>
      </c>
      <c r="C37" s="279" t="s">
        <v>71</v>
      </c>
      <c r="D37" s="280">
        <v>45225</v>
      </c>
      <c r="E37" s="279">
        <v>2586.8000000000002</v>
      </c>
      <c r="F37" s="279">
        <v>2595.3166666666671</v>
      </c>
      <c r="G37" s="281">
        <v>2564.6333333333341</v>
      </c>
      <c r="H37" s="281">
        <v>2542.4666666666672</v>
      </c>
      <c r="I37" s="281">
        <v>2511.7833333333342</v>
      </c>
      <c r="J37" s="281">
        <v>2617.483333333334</v>
      </c>
      <c r="K37" s="281">
        <v>2648.1666666666674</v>
      </c>
      <c r="L37" s="281">
        <v>2670.3333333333339</v>
      </c>
      <c r="M37" s="282">
        <v>2626</v>
      </c>
      <c r="N37" s="282">
        <v>2573.15</v>
      </c>
      <c r="O37" s="282">
        <v>2046300</v>
      </c>
      <c r="P37" s="283">
        <v>2.9584905660377359E-2</v>
      </c>
    </row>
    <row r="38" spans="1:16" ht="12.75" customHeight="1">
      <c r="A38" s="273">
        <v>28</v>
      </c>
      <c r="B38" s="287" t="s">
        <v>45</v>
      </c>
      <c r="C38" s="285" t="s">
        <v>72</v>
      </c>
      <c r="D38" s="280">
        <v>45225</v>
      </c>
      <c r="E38" s="279">
        <v>423.85</v>
      </c>
      <c r="F38" s="279">
        <v>423.84999999999997</v>
      </c>
      <c r="G38" s="281">
        <v>419.19999999999993</v>
      </c>
      <c r="H38" s="281">
        <v>414.54999999999995</v>
      </c>
      <c r="I38" s="281">
        <v>409.89999999999992</v>
      </c>
      <c r="J38" s="281">
        <v>428.49999999999994</v>
      </c>
      <c r="K38" s="281">
        <v>433.14999999999992</v>
      </c>
      <c r="L38" s="281">
        <v>437.79999999999995</v>
      </c>
      <c r="M38" s="282">
        <v>428.5</v>
      </c>
      <c r="N38" s="282">
        <v>419.2</v>
      </c>
      <c r="O38" s="282">
        <v>11665600</v>
      </c>
      <c r="P38" s="283">
        <v>-2.9677934522225179E-2</v>
      </c>
    </row>
    <row r="39" spans="1:16" ht="12.75" customHeight="1">
      <c r="A39" s="273">
        <v>29</v>
      </c>
      <c r="B39" s="287" t="s">
        <v>63</v>
      </c>
      <c r="C39" s="279" t="s">
        <v>73</v>
      </c>
      <c r="D39" s="280">
        <v>45225</v>
      </c>
      <c r="E39" s="279">
        <v>238.85</v>
      </c>
      <c r="F39" s="279">
        <v>240.45000000000002</v>
      </c>
      <c r="G39" s="281">
        <v>236.40000000000003</v>
      </c>
      <c r="H39" s="281">
        <v>233.95000000000002</v>
      </c>
      <c r="I39" s="281">
        <v>229.90000000000003</v>
      </c>
      <c r="J39" s="281">
        <v>242.90000000000003</v>
      </c>
      <c r="K39" s="281">
        <v>246.95000000000005</v>
      </c>
      <c r="L39" s="281">
        <v>249.40000000000003</v>
      </c>
      <c r="M39" s="282">
        <v>244.5</v>
      </c>
      <c r="N39" s="282">
        <v>238</v>
      </c>
      <c r="O39" s="282">
        <v>66527500</v>
      </c>
      <c r="P39" s="283">
        <v>2.0333622020559552E-3</v>
      </c>
    </row>
    <row r="40" spans="1:16" ht="12.75" customHeight="1">
      <c r="A40" s="273">
        <v>30</v>
      </c>
      <c r="B40" s="287" t="s">
        <v>63</v>
      </c>
      <c r="C40" s="279" t="s">
        <v>74</v>
      </c>
      <c r="D40" s="280">
        <v>45225</v>
      </c>
      <c r="E40" s="279">
        <v>204.15</v>
      </c>
      <c r="F40" s="279">
        <v>205.4666666666667</v>
      </c>
      <c r="G40" s="281">
        <v>202.23333333333341</v>
      </c>
      <c r="H40" s="281">
        <v>200.31666666666672</v>
      </c>
      <c r="I40" s="281">
        <v>197.08333333333343</v>
      </c>
      <c r="J40" s="281">
        <v>207.38333333333338</v>
      </c>
      <c r="K40" s="281">
        <v>210.61666666666667</v>
      </c>
      <c r="L40" s="281">
        <v>212.53333333333336</v>
      </c>
      <c r="M40" s="282">
        <v>208.7</v>
      </c>
      <c r="N40" s="282">
        <v>203.55</v>
      </c>
      <c r="O40" s="282">
        <v>134842500</v>
      </c>
      <c r="P40" s="283">
        <v>2.851278390076302E-2</v>
      </c>
    </row>
    <row r="41" spans="1:16" ht="12.75" customHeight="1">
      <c r="A41" s="273">
        <v>31</v>
      </c>
      <c r="B41" s="287" t="s">
        <v>59</v>
      </c>
      <c r="C41" s="279" t="s">
        <v>75</v>
      </c>
      <c r="D41" s="280">
        <v>45225</v>
      </c>
      <c r="E41" s="279">
        <v>1628.25</v>
      </c>
      <c r="F41" s="279">
        <v>1624.8</v>
      </c>
      <c r="G41" s="281">
        <v>1614.6499999999999</v>
      </c>
      <c r="H41" s="281">
        <v>1601.05</v>
      </c>
      <c r="I41" s="281">
        <v>1590.8999999999999</v>
      </c>
      <c r="J41" s="281">
        <v>1638.3999999999999</v>
      </c>
      <c r="K41" s="281">
        <v>1648.55</v>
      </c>
      <c r="L41" s="281">
        <v>1662.1499999999999</v>
      </c>
      <c r="M41" s="282">
        <v>1634.95</v>
      </c>
      <c r="N41" s="282">
        <v>1611.2</v>
      </c>
      <c r="O41" s="282">
        <v>1485375</v>
      </c>
      <c r="P41" s="283">
        <v>-2.4384236453201969E-2</v>
      </c>
    </row>
    <row r="42" spans="1:16" ht="12.75" customHeight="1">
      <c r="A42" s="273">
        <v>32</v>
      </c>
      <c r="B42" s="287" t="s">
        <v>41</v>
      </c>
      <c r="C42" s="279" t="s">
        <v>76</v>
      </c>
      <c r="D42" s="280">
        <v>45225</v>
      </c>
      <c r="E42" s="279">
        <v>137.15</v>
      </c>
      <c r="F42" s="279">
        <v>137.71666666666667</v>
      </c>
      <c r="G42" s="281">
        <v>135.93333333333334</v>
      </c>
      <c r="H42" s="281">
        <v>134.71666666666667</v>
      </c>
      <c r="I42" s="281">
        <v>132.93333333333334</v>
      </c>
      <c r="J42" s="281">
        <v>138.93333333333334</v>
      </c>
      <c r="K42" s="281">
        <v>140.7166666666667</v>
      </c>
      <c r="L42" s="281">
        <v>141.93333333333334</v>
      </c>
      <c r="M42" s="282">
        <v>139.5</v>
      </c>
      <c r="N42" s="282">
        <v>136.5</v>
      </c>
      <c r="O42" s="282">
        <v>70725600</v>
      </c>
      <c r="P42" s="283">
        <v>5.755045797195428E-3</v>
      </c>
    </row>
    <row r="43" spans="1:16" ht="12.75" customHeight="1">
      <c r="A43" s="273">
        <v>33</v>
      </c>
      <c r="B43" s="287" t="s">
        <v>59</v>
      </c>
      <c r="C43" s="279" t="s">
        <v>77</v>
      </c>
      <c r="D43" s="280">
        <v>45225</v>
      </c>
      <c r="E43" s="279">
        <v>572.20000000000005</v>
      </c>
      <c r="F43" s="279">
        <v>572.80000000000007</v>
      </c>
      <c r="G43" s="281">
        <v>569.75000000000011</v>
      </c>
      <c r="H43" s="281">
        <v>567.30000000000007</v>
      </c>
      <c r="I43" s="281">
        <v>564.25000000000011</v>
      </c>
      <c r="J43" s="281">
        <v>575.25000000000011</v>
      </c>
      <c r="K43" s="281">
        <v>578.30000000000007</v>
      </c>
      <c r="L43" s="281">
        <v>580.75000000000011</v>
      </c>
      <c r="M43" s="282">
        <v>575.85</v>
      </c>
      <c r="N43" s="282">
        <v>570.35</v>
      </c>
      <c r="O43" s="282">
        <v>13489080</v>
      </c>
      <c r="P43" s="283">
        <v>1.9453312051077414E-2</v>
      </c>
    </row>
    <row r="44" spans="1:16" ht="12.75" customHeight="1">
      <c r="A44" s="273">
        <v>34</v>
      </c>
      <c r="B44" s="287" t="s">
        <v>56</v>
      </c>
      <c r="C44" s="279" t="s">
        <v>78</v>
      </c>
      <c r="D44" s="280">
        <v>45225</v>
      </c>
      <c r="E44" s="279">
        <v>1109.9000000000001</v>
      </c>
      <c r="F44" s="279">
        <v>1115.4166666666667</v>
      </c>
      <c r="G44" s="281">
        <v>1102.6333333333334</v>
      </c>
      <c r="H44" s="281">
        <v>1095.3666666666668</v>
      </c>
      <c r="I44" s="281">
        <v>1082.5833333333335</v>
      </c>
      <c r="J44" s="281">
        <v>1122.6833333333334</v>
      </c>
      <c r="K44" s="281">
        <v>1135.4666666666667</v>
      </c>
      <c r="L44" s="281">
        <v>1142.7333333333333</v>
      </c>
      <c r="M44" s="282">
        <v>1128.2</v>
      </c>
      <c r="N44" s="282">
        <v>1108.1500000000001</v>
      </c>
      <c r="O44" s="282">
        <v>8699000</v>
      </c>
      <c r="P44" s="283">
        <v>-1.8359150889271372E-3</v>
      </c>
    </row>
    <row r="45" spans="1:16" ht="12.75" customHeight="1">
      <c r="A45" s="273">
        <v>35</v>
      </c>
      <c r="B45" s="287" t="s">
        <v>79</v>
      </c>
      <c r="C45" s="279" t="s">
        <v>80</v>
      </c>
      <c r="D45" s="280">
        <v>45225</v>
      </c>
      <c r="E45" s="279">
        <v>955.3</v>
      </c>
      <c r="F45" s="279">
        <v>956.19999999999993</v>
      </c>
      <c r="G45" s="281">
        <v>952.14999999999986</v>
      </c>
      <c r="H45" s="281">
        <v>948.99999999999989</v>
      </c>
      <c r="I45" s="281">
        <v>944.94999999999982</v>
      </c>
      <c r="J45" s="281">
        <v>959.34999999999991</v>
      </c>
      <c r="K45" s="281">
        <v>963.39999999999986</v>
      </c>
      <c r="L45" s="281">
        <v>966.55</v>
      </c>
      <c r="M45" s="282">
        <v>960.25</v>
      </c>
      <c r="N45" s="282">
        <v>953.05</v>
      </c>
      <c r="O45" s="282">
        <v>40410150</v>
      </c>
      <c r="P45" s="283">
        <v>-6.4698463119540334E-3</v>
      </c>
    </row>
    <row r="46" spans="1:16" ht="12.75" customHeight="1">
      <c r="A46" s="273">
        <v>36</v>
      </c>
      <c r="B46" s="287" t="s">
        <v>41</v>
      </c>
      <c r="C46" s="279" t="s">
        <v>81</v>
      </c>
      <c r="D46" s="280">
        <v>45225</v>
      </c>
      <c r="E46" s="279">
        <v>129.1</v>
      </c>
      <c r="F46" s="279">
        <v>130.33333333333334</v>
      </c>
      <c r="G46" s="281">
        <v>127.06666666666669</v>
      </c>
      <c r="H46" s="281">
        <v>125.03333333333336</v>
      </c>
      <c r="I46" s="281">
        <v>121.76666666666671</v>
      </c>
      <c r="J46" s="281">
        <v>132.36666666666667</v>
      </c>
      <c r="K46" s="281">
        <v>135.63333333333333</v>
      </c>
      <c r="L46" s="281">
        <v>137.66666666666666</v>
      </c>
      <c r="M46" s="282">
        <v>133.6</v>
      </c>
      <c r="N46" s="282">
        <v>128.30000000000001</v>
      </c>
      <c r="O46" s="282">
        <v>102574500</v>
      </c>
      <c r="P46" s="283">
        <v>-5.2013585638039789E-2</v>
      </c>
    </row>
    <row r="47" spans="1:16" ht="12.75" customHeight="1">
      <c r="A47" s="273">
        <v>37</v>
      </c>
      <c r="B47" s="287" t="s">
        <v>43</v>
      </c>
      <c r="C47" s="279" t="s">
        <v>82</v>
      </c>
      <c r="D47" s="280">
        <v>45225</v>
      </c>
      <c r="E47" s="279">
        <v>239</v>
      </c>
      <c r="F47" s="279">
        <v>242.23333333333335</v>
      </c>
      <c r="G47" s="281">
        <v>234.06666666666669</v>
      </c>
      <c r="H47" s="281">
        <v>229.13333333333335</v>
      </c>
      <c r="I47" s="281">
        <v>220.9666666666667</v>
      </c>
      <c r="J47" s="281">
        <v>247.16666666666669</v>
      </c>
      <c r="K47" s="281">
        <v>255.33333333333331</v>
      </c>
      <c r="L47" s="281">
        <v>260.26666666666665</v>
      </c>
      <c r="M47" s="282">
        <v>250.4</v>
      </c>
      <c r="N47" s="282">
        <v>237.3</v>
      </c>
      <c r="O47" s="282">
        <v>39957500</v>
      </c>
      <c r="P47" s="283">
        <v>0.17005856515373352</v>
      </c>
    </row>
    <row r="48" spans="1:16" ht="12.75" customHeight="1">
      <c r="A48" s="273">
        <v>38</v>
      </c>
      <c r="B48" s="287" t="s">
        <v>56</v>
      </c>
      <c r="C48" s="279" t="s">
        <v>83</v>
      </c>
      <c r="D48" s="280">
        <v>45225</v>
      </c>
      <c r="E48" s="279">
        <v>20147.8</v>
      </c>
      <c r="F48" s="279">
        <v>20210.466666666664</v>
      </c>
      <c r="G48" s="281">
        <v>20038.833333333328</v>
      </c>
      <c r="H48" s="281">
        <v>19929.866666666665</v>
      </c>
      <c r="I48" s="281">
        <v>19758.23333333333</v>
      </c>
      <c r="J48" s="281">
        <v>20319.433333333327</v>
      </c>
      <c r="K48" s="281">
        <v>20491.066666666666</v>
      </c>
      <c r="L48" s="281">
        <v>20600.033333333326</v>
      </c>
      <c r="M48" s="282">
        <v>20382.099999999999</v>
      </c>
      <c r="N48" s="282">
        <v>20101.5</v>
      </c>
      <c r="O48" s="282">
        <v>121950</v>
      </c>
      <c r="P48" s="283">
        <v>-5.7937427578215531E-2</v>
      </c>
    </row>
    <row r="49" spans="1:16" ht="12.75" customHeight="1">
      <c r="A49" s="273">
        <v>39</v>
      </c>
      <c r="B49" s="287" t="s">
        <v>84</v>
      </c>
      <c r="C49" s="279" t="s">
        <v>85</v>
      </c>
      <c r="D49" s="280">
        <v>45225</v>
      </c>
      <c r="E49" s="279">
        <v>351.2</v>
      </c>
      <c r="F49" s="279">
        <v>352.3</v>
      </c>
      <c r="G49" s="281">
        <v>347.90000000000003</v>
      </c>
      <c r="H49" s="281">
        <v>344.6</v>
      </c>
      <c r="I49" s="281">
        <v>340.20000000000005</v>
      </c>
      <c r="J49" s="281">
        <v>355.6</v>
      </c>
      <c r="K49" s="281">
        <v>360</v>
      </c>
      <c r="L49" s="281">
        <v>363.3</v>
      </c>
      <c r="M49" s="282">
        <v>356.7</v>
      </c>
      <c r="N49" s="282">
        <v>349</v>
      </c>
      <c r="O49" s="282">
        <v>29750400</v>
      </c>
      <c r="P49" s="283">
        <v>2.4928686593079497E-2</v>
      </c>
    </row>
    <row r="50" spans="1:16" ht="12.75" customHeight="1">
      <c r="A50" s="273">
        <v>40</v>
      </c>
      <c r="B50" s="287" t="s">
        <v>59</v>
      </c>
      <c r="C50" s="279" t="s">
        <v>86</v>
      </c>
      <c r="D50" s="280">
        <v>45225</v>
      </c>
      <c r="E50" s="279">
        <v>4604</v>
      </c>
      <c r="F50" s="279">
        <v>4601.5166666666664</v>
      </c>
      <c r="G50" s="281">
        <v>4586.0333333333328</v>
      </c>
      <c r="H50" s="281">
        <v>4568.0666666666666</v>
      </c>
      <c r="I50" s="281">
        <v>4552.583333333333</v>
      </c>
      <c r="J50" s="281">
        <v>4619.4833333333327</v>
      </c>
      <c r="K50" s="281">
        <v>4634.9666666666662</v>
      </c>
      <c r="L50" s="281">
        <v>4652.9333333333325</v>
      </c>
      <c r="M50" s="282">
        <v>4617</v>
      </c>
      <c r="N50" s="282">
        <v>4583.55</v>
      </c>
      <c r="O50" s="282">
        <v>1976800</v>
      </c>
      <c r="P50" s="283">
        <v>-1.1204481792717087E-2</v>
      </c>
    </row>
    <row r="51" spans="1:16" ht="12.75" customHeight="1">
      <c r="A51" s="273">
        <v>41</v>
      </c>
      <c r="B51" s="287" t="s">
        <v>87</v>
      </c>
      <c r="C51" s="284" t="s">
        <v>88</v>
      </c>
      <c r="D51" s="280">
        <v>45225</v>
      </c>
      <c r="E51" s="279">
        <v>546.54999999999995</v>
      </c>
      <c r="F51" s="279">
        <v>550.16666666666663</v>
      </c>
      <c r="G51" s="281">
        <v>540.73333333333323</v>
      </c>
      <c r="H51" s="281">
        <v>534.91666666666663</v>
      </c>
      <c r="I51" s="281">
        <v>525.48333333333323</v>
      </c>
      <c r="J51" s="281">
        <v>555.98333333333323</v>
      </c>
      <c r="K51" s="281">
        <v>565.41666666666663</v>
      </c>
      <c r="L51" s="281">
        <v>571.23333333333323</v>
      </c>
      <c r="M51" s="282">
        <v>559.6</v>
      </c>
      <c r="N51" s="282">
        <v>544.35</v>
      </c>
      <c r="O51" s="282">
        <v>7912000</v>
      </c>
      <c r="P51" s="283">
        <v>-6.5438223482163951E-2</v>
      </c>
    </row>
    <row r="52" spans="1:16" ht="12.75" customHeight="1">
      <c r="A52" s="273">
        <v>42</v>
      </c>
      <c r="B52" s="287" t="s">
        <v>63</v>
      </c>
      <c r="C52" s="279" t="s">
        <v>89</v>
      </c>
      <c r="D52" s="280">
        <v>45225</v>
      </c>
      <c r="E52" s="279">
        <v>372.1</v>
      </c>
      <c r="F52" s="279">
        <v>373.63333333333338</v>
      </c>
      <c r="G52" s="281">
        <v>368.81666666666678</v>
      </c>
      <c r="H52" s="281">
        <v>365.53333333333342</v>
      </c>
      <c r="I52" s="281">
        <v>360.71666666666681</v>
      </c>
      <c r="J52" s="281">
        <v>376.91666666666674</v>
      </c>
      <c r="K52" s="281">
        <v>381.73333333333335</v>
      </c>
      <c r="L52" s="281">
        <v>385.01666666666671</v>
      </c>
      <c r="M52" s="282">
        <v>378.45</v>
      </c>
      <c r="N52" s="282">
        <v>370.35</v>
      </c>
      <c r="O52" s="282">
        <v>49626000</v>
      </c>
      <c r="P52" s="283">
        <v>5.4409924370205122E-5</v>
      </c>
    </row>
    <row r="53" spans="1:16" ht="12.75" customHeight="1">
      <c r="A53" s="273">
        <v>43</v>
      </c>
      <c r="B53" s="287" t="s">
        <v>68</v>
      </c>
      <c r="C53" s="286" t="s">
        <v>90</v>
      </c>
      <c r="D53" s="280">
        <v>45225</v>
      </c>
      <c r="E53" s="279">
        <v>764.4</v>
      </c>
      <c r="F53" s="279">
        <v>763.9</v>
      </c>
      <c r="G53" s="281">
        <v>753</v>
      </c>
      <c r="H53" s="281">
        <v>741.6</v>
      </c>
      <c r="I53" s="281">
        <v>730.7</v>
      </c>
      <c r="J53" s="281">
        <v>775.3</v>
      </c>
      <c r="K53" s="281">
        <v>786.19999999999982</v>
      </c>
      <c r="L53" s="281">
        <v>797.59999999999991</v>
      </c>
      <c r="M53" s="282">
        <v>774.8</v>
      </c>
      <c r="N53" s="282">
        <v>752.5</v>
      </c>
      <c r="O53" s="282">
        <v>5257200</v>
      </c>
      <c r="P53" s="283">
        <v>3.0187237294612153E-2</v>
      </c>
    </row>
    <row r="54" spans="1:16" ht="12.75" customHeight="1">
      <c r="A54" s="273">
        <v>44</v>
      </c>
      <c r="B54" s="287" t="s">
        <v>45</v>
      </c>
      <c r="C54" s="284" t="s">
        <v>91</v>
      </c>
      <c r="D54" s="280">
        <v>45225</v>
      </c>
      <c r="E54" s="279">
        <v>293.75</v>
      </c>
      <c r="F54" s="279">
        <v>293.7</v>
      </c>
      <c r="G54" s="281">
        <v>289.14999999999998</v>
      </c>
      <c r="H54" s="281">
        <v>284.55</v>
      </c>
      <c r="I54" s="281">
        <v>280</v>
      </c>
      <c r="J54" s="281">
        <v>298.29999999999995</v>
      </c>
      <c r="K54" s="281">
        <v>302.85000000000002</v>
      </c>
      <c r="L54" s="281">
        <v>307.44999999999993</v>
      </c>
      <c r="M54" s="282">
        <v>298.25</v>
      </c>
      <c r="N54" s="282">
        <v>289.10000000000002</v>
      </c>
      <c r="O54" s="282">
        <v>17054400</v>
      </c>
      <c r="P54" s="283">
        <v>2.0093770931011385E-3</v>
      </c>
    </row>
    <row r="55" spans="1:16" ht="12.75" customHeight="1">
      <c r="A55" s="273">
        <v>45</v>
      </c>
      <c r="B55" s="287" t="s">
        <v>68</v>
      </c>
      <c r="C55" s="279" t="s">
        <v>92</v>
      </c>
      <c r="D55" s="280">
        <v>45225</v>
      </c>
      <c r="E55" s="279">
        <v>1221.55</v>
      </c>
      <c r="F55" s="279">
        <v>1228.3666666666666</v>
      </c>
      <c r="G55" s="281">
        <v>1207.3833333333332</v>
      </c>
      <c r="H55" s="281">
        <v>1193.2166666666667</v>
      </c>
      <c r="I55" s="281">
        <v>1172.2333333333333</v>
      </c>
      <c r="J55" s="281">
        <v>1242.5333333333331</v>
      </c>
      <c r="K55" s="281">
        <v>1263.5166666666662</v>
      </c>
      <c r="L55" s="281">
        <v>1277.6833333333329</v>
      </c>
      <c r="M55" s="282">
        <v>1249.3499999999999</v>
      </c>
      <c r="N55" s="282">
        <v>1214.2</v>
      </c>
      <c r="O55" s="282">
        <v>13488750</v>
      </c>
      <c r="P55" s="283">
        <v>-1.1632167063564755E-2</v>
      </c>
    </row>
    <row r="56" spans="1:16" ht="12.75" customHeight="1">
      <c r="A56" s="273">
        <v>46</v>
      </c>
      <c r="B56" s="287" t="s">
        <v>43</v>
      </c>
      <c r="C56" s="279" t="s">
        <v>93</v>
      </c>
      <c r="D56" s="280">
        <v>45225</v>
      </c>
      <c r="E56" s="279">
        <v>1215.1500000000001</v>
      </c>
      <c r="F56" s="279">
        <v>1204.3833333333334</v>
      </c>
      <c r="G56" s="281">
        <v>1186.8166666666668</v>
      </c>
      <c r="H56" s="281">
        <v>1158.4833333333333</v>
      </c>
      <c r="I56" s="281">
        <v>1140.9166666666667</v>
      </c>
      <c r="J56" s="281">
        <v>1232.7166666666669</v>
      </c>
      <c r="K56" s="281">
        <v>1250.2833333333335</v>
      </c>
      <c r="L56" s="281">
        <v>1278.616666666667</v>
      </c>
      <c r="M56" s="282">
        <v>1221.95</v>
      </c>
      <c r="N56" s="282">
        <v>1176.05</v>
      </c>
      <c r="O56" s="282">
        <v>10957700</v>
      </c>
      <c r="P56" s="283">
        <v>0.15703500343170898</v>
      </c>
    </row>
    <row r="57" spans="1:16" ht="12.75" customHeight="1">
      <c r="A57" s="273">
        <v>47</v>
      </c>
      <c r="B57" s="287" t="s">
        <v>45</v>
      </c>
      <c r="C57" s="279" t="s">
        <v>94</v>
      </c>
      <c r="D57" s="280">
        <v>45225</v>
      </c>
      <c r="E57" s="279">
        <v>316.89999999999998</v>
      </c>
      <c r="F57" s="279">
        <v>317.33333333333331</v>
      </c>
      <c r="G57" s="281">
        <v>314.96666666666664</v>
      </c>
      <c r="H57" s="281">
        <v>313.0333333333333</v>
      </c>
      <c r="I57" s="281">
        <v>310.66666666666663</v>
      </c>
      <c r="J57" s="281">
        <v>319.26666666666665</v>
      </c>
      <c r="K57" s="281">
        <v>321.63333333333333</v>
      </c>
      <c r="L57" s="281">
        <v>323.56666666666666</v>
      </c>
      <c r="M57" s="282">
        <v>319.7</v>
      </c>
      <c r="N57" s="282">
        <v>315.39999999999998</v>
      </c>
      <c r="O57" s="282">
        <v>73995600</v>
      </c>
      <c r="P57" s="283">
        <v>-8.1630355232787249E-3</v>
      </c>
    </row>
    <row r="58" spans="1:16" ht="12.75" customHeight="1">
      <c r="A58" s="273">
        <v>48</v>
      </c>
      <c r="B58" s="287" t="s">
        <v>87</v>
      </c>
      <c r="C58" s="279" t="s">
        <v>95</v>
      </c>
      <c r="D58" s="280">
        <v>45225</v>
      </c>
      <c r="E58" s="279">
        <v>5076.05</v>
      </c>
      <c r="F58" s="279">
        <v>5073.1166666666659</v>
      </c>
      <c r="G58" s="281">
        <v>5033.2333333333318</v>
      </c>
      <c r="H58" s="281">
        <v>4990.4166666666661</v>
      </c>
      <c r="I58" s="281">
        <v>4950.5333333333319</v>
      </c>
      <c r="J58" s="281">
        <v>5115.9333333333316</v>
      </c>
      <c r="K58" s="281">
        <v>5155.8166666666648</v>
      </c>
      <c r="L58" s="281">
        <v>5198.6333333333314</v>
      </c>
      <c r="M58" s="282">
        <v>5113</v>
      </c>
      <c r="N58" s="282">
        <v>5030.3</v>
      </c>
      <c r="O58" s="282">
        <v>1536900</v>
      </c>
      <c r="P58" s="283">
        <v>1.5259611573523584E-2</v>
      </c>
    </row>
    <row r="59" spans="1:16" ht="12.75" customHeight="1">
      <c r="A59" s="273">
        <v>49</v>
      </c>
      <c r="B59" s="287" t="s">
        <v>59</v>
      </c>
      <c r="C59" s="279" t="s">
        <v>96</v>
      </c>
      <c r="D59" s="280">
        <v>45225</v>
      </c>
      <c r="E59" s="279">
        <v>2061.65</v>
      </c>
      <c r="F59" s="279">
        <v>2061.2166666666667</v>
      </c>
      <c r="G59" s="281">
        <v>2052.4333333333334</v>
      </c>
      <c r="H59" s="281">
        <v>2043.2166666666667</v>
      </c>
      <c r="I59" s="281">
        <v>2034.4333333333334</v>
      </c>
      <c r="J59" s="281">
        <v>2070.4333333333334</v>
      </c>
      <c r="K59" s="281">
        <v>2079.2166666666672</v>
      </c>
      <c r="L59" s="281">
        <v>2088.4333333333334</v>
      </c>
      <c r="M59" s="282">
        <v>2070</v>
      </c>
      <c r="N59" s="282">
        <v>2052</v>
      </c>
      <c r="O59" s="282">
        <v>3160150</v>
      </c>
      <c r="P59" s="283">
        <v>-3.9365889988296626E-2</v>
      </c>
    </row>
    <row r="60" spans="1:16" ht="12.75" customHeight="1">
      <c r="A60" s="273">
        <v>50</v>
      </c>
      <c r="B60" s="287" t="s">
        <v>45</v>
      </c>
      <c r="C60" s="279" t="s">
        <v>97</v>
      </c>
      <c r="D60" s="280">
        <v>45225</v>
      </c>
      <c r="E60" s="279">
        <v>718.7</v>
      </c>
      <c r="F60" s="279">
        <v>718.68333333333339</v>
      </c>
      <c r="G60" s="281">
        <v>712.71666666666681</v>
      </c>
      <c r="H60" s="281">
        <v>706.73333333333346</v>
      </c>
      <c r="I60" s="281">
        <v>700.76666666666688</v>
      </c>
      <c r="J60" s="281">
        <v>724.66666666666674</v>
      </c>
      <c r="K60" s="281">
        <v>730.63333333333344</v>
      </c>
      <c r="L60" s="281">
        <v>736.61666666666667</v>
      </c>
      <c r="M60" s="282">
        <v>724.65</v>
      </c>
      <c r="N60" s="282">
        <v>712.7</v>
      </c>
      <c r="O60" s="282">
        <v>5970000</v>
      </c>
      <c r="P60" s="283">
        <v>2.8557030068872835E-3</v>
      </c>
    </row>
    <row r="61" spans="1:16" ht="12.75" customHeight="1">
      <c r="A61" s="273">
        <v>51</v>
      </c>
      <c r="B61" s="287" t="s">
        <v>45</v>
      </c>
      <c r="C61" s="286" t="s">
        <v>98</v>
      </c>
      <c r="D61" s="280">
        <v>45225</v>
      </c>
      <c r="E61" s="279">
        <v>1162.9000000000001</v>
      </c>
      <c r="F61" s="279">
        <v>1165.4333333333334</v>
      </c>
      <c r="G61" s="281">
        <v>1152.5166666666669</v>
      </c>
      <c r="H61" s="281">
        <v>1142.1333333333334</v>
      </c>
      <c r="I61" s="281">
        <v>1129.2166666666669</v>
      </c>
      <c r="J61" s="281">
        <v>1175.8166666666668</v>
      </c>
      <c r="K61" s="281">
        <v>1188.7333333333333</v>
      </c>
      <c r="L61" s="281">
        <v>1199.1166666666668</v>
      </c>
      <c r="M61" s="282">
        <v>1178.3499999999999</v>
      </c>
      <c r="N61" s="282">
        <v>1155.05</v>
      </c>
      <c r="O61" s="282">
        <v>1437800</v>
      </c>
      <c r="P61" s="283">
        <v>-9.1654606849975884E-3</v>
      </c>
    </row>
    <row r="62" spans="1:16" ht="12.75" customHeight="1">
      <c r="A62" s="273">
        <v>52</v>
      </c>
      <c r="B62" s="287" t="s">
        <v>41</v>
      </c>
      <c r="C62" s="284" t="s">
        <v>99</v>
      </c>
      <c r="D62" s="280">
        <v>45225</v>
      </c>
      <c r="E62" s="279">
        <v>298.85000000000002</v>
      </c>
      <c r="F62" s="279">
        <v>299.08333333333337</v>
      </c>
      <c r="G62" s="281">
        <v>296.86666666666673</v>
      </c>
      <c r="H62" s="281">
        <v>294.88333333333338</v>
      </c>
      <c r="I62" s="281">
        <v>292.66666666666674</v>
      </c>
      <c r="J62" s="281">
        <v>301.06666666666672</v>
      </c>
      <c r="K62" s="281">
        <v>303.28333333333342</v>
      </c>
      <c r="L62" s="281">
        <v>305.26666666666671</v>
      </c>
      <c r="M62" s="282">
        <v>301.3</v>
      </c>
      <c r="N62" s="282">
        <v>297.10000000000002</v>
      </c>
      <c r="O62" s="282">
        <v>12036600</v>
      </c>
      <c r="P62" s="283">
        <v>-2.7062418158009603E-2</v>
      </c>
    </row>
    <row r="63" spans="1:16" ht="12.75" customHeight="1">
      <c r="A63" s="273">
        <v>53</v>
      </c>
      <c r="B63" s="287" t="s">
        <v>63</v>
      </c>
      <c r="C63" s="279" t="s">
        <v>100</v>
      </c>
      <c r="D63" s="280">
        <v>45225</v>
      </c>
      <c r="E63" s="279">
        <v>140</v>
      </c>
      <c r="F63" s="279">
        <v>140.71666666666667</v>
      </c>
      <c r="G63" s="281">
        <v>137.93333333333334</v>
      </c>
      <c r="H63" s="281">
        <v>135.86666666666667</v>
      </c>
      <c r="I63" s="281">
        <v>133.08333333333334</v>
      </c>
      <c r="J63" s="281">
        <v>142.78333333333333</v>
      </c>
      <c r="K63" s="281">
        <v>145.56666666666669</v>
      </c>
      <c r="L63" s="281">
        <v>147.63333333333333</v>
      </c>
      <c r="M63" s="282">
        <v>143.5</v>
      </c>
      <c r="N63" s="282">
        <v>138.65</v>
      </c>
      <c r="O63" s="282">
        <v>45675000</v>
      </c>
      <c r="P63" s="283">
        <v>3.6184210526315791E-2</v>
      </c>
    </row>
    <row r="64" spans="1:16" ht="12.75" customHeight="1">
      <c r="A64" s="273">
        <v>54</v>
      </c>
      <c r="B64" s="287" t="s">
        <v>41</v>
      </c>
      <c r="C64" s="279" t="s">
        <v>101</v>
      </c>
      <c r="D64" s="280">
        <v>45225</v>
      </c>
      <c r="E64" s="279">
        <v>1719.65</v>
      </c>
      <c r="F64" s="279">
        <v>1715.5333333333335</v>
      </c>
      <c r="G64" s="281">
        <v>1704.116666666667</v>
      </c>
      <c r="H64" s="281">
        <v>1688.5833333333335</v>
      </c>
      <c r="I64" s="281">
        <v>1677.166666666667</v>
      </c>
      <c r="J64" s="281">
        <v>1731.0666666666671</v>
      </c>
      <c r="K64" s="281">
        <v>1742.4833333333336</v>
      </c>
      <c r="L64" s="281">
        <v>1758.0166666666671</v>
      </c>
      <c r="M64" s="282">
        <v>1726.95</v>
      </c>
      <c r="N64" s="282">
        <v>1700</v>
      </c>
      <c r="O64" s="282">
        <v>4821000</v>
      </c>
      <c r="P64" s="283">
        <v>2.3702594810379243E-3</v>
      </c>
    </row>
    <row r="65" spans="1:16" ht="12.75" customHeight="1">
      <c r="A65" s="273">
        <v>55</v>
      </c>
      <c r="B65" s="287" t="s">
        <v>59</v>
      </c>
      <c r="C65" s="279" t="s">
        <v>102</v>
      </c>
      <c r="D65" s="280">
        <v>45225</v>
      </c>
      <c r="E65" s="279">
        <v>535.75</v>
      </c>
      <c r="F65" s="279">
        <v>537.7833333333333</v>
      </c>
      <c r="G65" s="281">
        <v>533.01666666666665</v>
      </c>
      <c r="H65" s="281">
        <v>530.2833333333333</v>
      </c>
      <c r="I65" s="281">
        <v>525.51666666666665</v>
      </c>
      <c r="J65" s="281">
        <v>540.51666666666665</v>
      </c>
      <c r="K65" s="281">
        <v>545.2833333333333</v>
      </c>
      <c r="L65" s="281">
        <v>548.01666666666665</v>
      </c>
      <c r="M65" s="282">
        <v>542.54999999999995</v>
      </c>
      <c r="N65" s="282">
        <v>535.04999999999995</v>
      </c>
      <c r="O65" s="282">
        <v>19097500</v>
      </c>
      <c r="P65" s="283">
        <v>1.5149501661129569E-2</v>
      </c>
    </row>
    <row r="66" spans="1:16" ht="12.75" customHeight="1">
      <c r="A66" s="273">
        <v>56</v>
      </c>
      <c r="B66" s="287" t="s">
        <v>49</v>
      </c>
      <c r="C66" s="284" t="s">
        <v>103</v>
      </c>
      <c r="D66" s="280">
        <v>45225</v>
      </c>
      <c r="E66" s="279">
        <v>2233.5</v>
      </c>
      <c r="F66" s="279">
        <v>2242.0666666666666</v>
      </c>
      <c r="G66" s="281">
        <v>2214.1833333333334</v>
      </c>
      <c r="H66" s="281">
        <v>2194.8666666666668</v>
      </c>
      <c r="I66" s="281">
        <v>2166.9833333333336</v>
      </c>
      <c r="J66" s="281">
        <v>2261.3833333333332</v>
      </c>
      <c r="K66" s="281">
        <v>2289.2666666666664</v>
      </c>
      <c r="L66" s="281">
        <v>2308.583333333333</v>
      </c>
      <c r="M66" s="282">
        <v>2269.9499999999998</v>
      </c>
      <c r="N66" s="282">
        <v>2222.75</v>
      </c>
      <c r="O66" s="282">
        <v>2430500</v>
      </c>
      <c r="P66" s="283">
        <v>-2.1143777688280307E-2</v>
      </c>
    </row>
    <row r="67" spans="1:16" ht="12.75" customHeight="1">
      <c r="A67" s="273">
        <v>57</v>
      </c>
      <c r="B67" s="287" t="s">
        <v>39</v>
      </c>
      <c r="C67" s="279" t="s">
        <v>104</v>
      </c>
      <c r="D67" s="280">
        <v>45225</v>
      </c>
      <c r="E67" s="279">
        <v>2104.4499999999998</v>
      </c>
      <c r="F67" s="279">
        <v>2109.2166666666667</v>
      </c>
      <c r="G67" s="281">
        <v>2083.3333333333335</v>
      </c>
      <c r="H67" s="281">
        <v>2062.2166666666667</v>
      </c>
      <c r="I67" s="281">
        <v>2036.3333333333335</v>
      </c>
      <c r="J67" s="281">
        <v>2130.3333333333335</v>
      </c>
      <c r="K67" s="281">
        <v>2156.2166666666667</v>
      </c>
      <c r="L67" s="281">
        <v>2177.3333333333335</v>
      </c>
      <c r="M67" s="282">
        <v>2135.1</v>
      </c>
      <c r="N67" s="282">
        <v>2088.1</v>
      </c>
      <c r="O67" s="282">
        <v>2944200</v>
      </c>
      <c r="P67" s="283">
        <v>-1.5449438202247191E-2</v>
      </c>
    </row>
    <row r="68" spans="1:16" ht="12.75" customHeight="1">
      <c r="A68" s="273">
        <v>58</v>
      </c>
      <c r="B68" s="287" t="s">
        <v>45</v>
      </c>
      <c r="C68" s="284" t="s">
        <v>105</v>
      </c>
      <c r="D68" s="280">
        <v>45225</v>
      </c>
      <c r="E68" s="279">
        <v>129.94999999999999</v>
      </c>
      <c r="F68" s="279">
        <v>130.04999999999998</v>
      </c>
      <c r="G68" s="281">
        <v>129.09999999999997</v>
      </c>
      <c r="H68" s="281">
        <v>128.24999999999997</v>
      </c>
      <c r="I68" s="281">
        <v>127.29999999999995</v>
      </c>
      <c r="J68" s="281">
        <v>130.89999999999998</v>
      </c>
      <c r="K68" s="281">
        <v>131.84999999999997</v>
      </c>
      <c r="L68" s="281">
        <v>132.69999999999999</v>
      </c>
      <c r="M68" s="282">
        <v>131</v>
      </c>
      <c r="N68" s="282">
        <v>129.19999999999999</v>
      </c>
      <c r="O68" s="282">
        <v>13134800</v>
      </c>
      <c r="P68" s="283">
        <v>-1.2628920227320563E-2</v>
      </c>
    </row>
    <row r="69" spans="1:16" ht="12.75" customHeight="1">
      <c r="A69" s="273">
        <v>59</v>
      </c>
      <c r="B69" s="287" t="s">
        <v>43</v>
      </c>
      <c r="C69" s="279" t="s">
        <v>106</v>
      </c>
      <c r="D69" s="280">
        <v>45225</v>
      </c>
      <c r="E69" s="279">
        <v>3651.6</v>
      </c>
      <c r="F69" s="279">
        <v>3663.9833333333336</v>
      </c>
      <c r="G69" s="281">
        <v>3633.5666666666671</v>
      </c>
      <c r="H69" s="281">
        <v>3615.5333333333333</v>
      </c>
      <c r="I69" s="281">
        <v>3585.1166666666668</v>
      </c>
      <c r="J69" s="281">
        <v>3682.0166666666673</v>
      </c>
      <c r="K69" s="281">
        <v>3712.4333333333334</v>
      </c>
      <c r="L69" s="281">
        <v>3730.4666666666676</v>
      </c>
      <c r="M69" s="282">
        <v>3694.4</v>
      </c>
      <c r="N69" s="282">
        <v>3645.95</v>
      </c>
      <c r="O69" s="282">
        <v>2494800</v>
      </c>
      <c r="P69" s="283">
        <v>2.4913606043558629E-3</v>
      </c>
    </row>
    <row r="70" spans="1:16" ht="12.75" customHeight="1">
      <c r="A70" s="273">
        <v>60</v>
      </c>
      <c r="B70" s="287" t="s">
        <v>45</v>
      </c>
      <c r="C70" s="286" t="s">
        <v>107</v>
      </c>
      <c r="D70" s="280">
        <v>45225</v>
      </c>
      <c r="E70" s="279">
        <v>5484.55</v>
      </c>
      <c r="F70" s="279">
        <v>5475.4333333333334</v>
      </c>
      <c r="G70" s="281">
        <v>5445.0666666666666</v>
      </c>
      <c r="H70" s="281">
        <v>5405.583333333333</v>
      </c>
      <c r="I70" s="281">
        <v>5375.2166666666662</v>
      </c>
      <c r="J70" s="281">
        <v>5514.916666666667</v>
      </c>
      <c r="K70" s="281">
        <v>5545.2833333333338</v>
      </c>
      <c r="L70" s="281">
        <v>5584.7666666666673</v>
      </c>
      <c r="M70" s="282">
        <v>5505.8</v>
      </c>
      <c r="N70" s="282">
        <v>5435.95</v>
      </c>
      <c r="O70" s="282">
        <v>1451400</v>
      </c>
      <c r="P70" s="283">
        <v>-1.0094120856636203E-2</v>
      </c>
    </row>
    <row r="71" spans="1:16" ht="12.75" customHeight="1">
      <c r="A71" s="273">
        <v>61</v>
      </c>
      <c r="B71" s="287" t="s">
        <v>108</v>
      </c>
      <c r="C71" s="279" t="s">
        <v>109</v>
      </c>
      <c r="D71" s="280">
        <v>45225</v>
      </c>
      <c r="E71" s="279">
        <v>567.65</v>
      </c>
      <c r="F71" s="279">
        <v>566.68333333333328</v>
      </c>
      <c r="G71" s="281">
        <v>563.16666666666652</v>
      </c>
      <c r="H71" s="281">
        <v>558.68333333333328</v>
      </c>
      <c r="I71" s="281">
        <v>555.16666666666652</v>
      </c>
      <c r="J71" s="281">
        <v>571.16666666666652</v>
      </c>
      <c r="K71" s="281">
        <v>574.68333333333317</v>
      </c>
      <c r="L71" s="281">
        <v>579.16666666666652</v>
      </c>
      <c r="M71" s="282">
        <v>570.20000000000005</v>
      </c>
      <c r="N71" s="282">
        <v>562.20000000000005</v>
      </c>
      <c r="O71" s="282">
        <v>32650200</v>
      </c>
      <c r="P71" s="283">
        <v>-9.5600380399419385E-3</v>
      </c>
    </row>
    <row r="72" spans="1:16" ht="12.75" customHeight="1">
      <c r="A72" s="273">
        <v>62</v>
      </c>
      <c r="B72" s="287" t="s">
        <v>43</v>
      </c>
      <c r="C72" s="279" t="s">
        <v>110</v>
      </c>
      <c r="D72" s="280">
        <v>45225</v>
      </c>
      <c r="E72" s="279">
        <v>5676.2</v>
      </c>
      <c r="F72" s="279">
        <v>5639.2333333333336</v>
      </c>
      <c r="G72" s="281">
        <v>5583.4666666666672</v>
      </c>
      <c r="H72" s="281">
        <v>5490.7333333333336</v>
      </c>
      <c r="I72" s="281">
        <v>5434.9666666666672</v>
      </c>
      <c r="J72" s="281">
        <v>5731.9666666666672</v>
      </c>
      <c r="K72" s="281">
        <v>5787.7333333333336</v>
      </c>
      <c r="L72" s="281">
        <v>5880.4666666666672</v>
      </c>
      <c r="M72" s="282">
        <v>5695</v>
      </c>
      <c r="N72" s="282">
        <v>5546.5</v>
      </c>
      <c r="O72" s="282">
        <v>2841750</v>
      </c>
      <c r="P72" s="283">
        <v>2.3500810372771474E-2</v>
      </c>
    </row>
    <row r="73" spans="1:16" ht="12.75" customHeight="1">
      <c r="A73" s="273">
        <v>63</v>
      </c>
      <c r="B73" s="287" t="s">
        <v>56</v>
      </c>
      <c r="C73" s="279" t="s">
        <v>111</v>
      </c>
      <c r="D73" s="280">
        <v>45225</v>
      </c>
      <c r="E73" s="279">
        <v>3507.3</v>
      </c>
      <c r="F73" s="279">
        <v>3519.5666666666671</v>
      </c>
      <c r="G73" s="281">
        <v>3482.8833333333341</v>
      </c>
      <c r="H73" s="281">
        <v>3458.4666666666672</v>
      </c>
      <c r="I73" s="281">
        <v>3421.7833333333342</v>
      </c>
      <c r="J73" s="281">
        <v>3543.983333333334</v>
      </c>
      <c r="K73" s="281">
        <v>3580.6666666666674</v>
      </c>
      <c r="L73" s="281">
        <v>3605.0833333333339</v>
      </c>
      <c r="M73" s="282">
        <v>3556.25</v>
      </c>
      <c r="N73" s="282">
        <v>3495.15</v>
      </c>
      <c r="O73" s="282">
        <v>3326750</v>
      </c>
      <c r="P73" s="283">
        <v>1.1277795510160655E-2</v>
      </c>
    </row>
    <row r="74" spans="1:16" ht="12.75" customHeight="1">
      <c r="A74" s="273">
        <v>64</v>
      </c>
      <c r="B74" s="287" t="s">
        <v>56</v>
      </c>
      <c r="C74" s="279" t="s">
        <v>112</v>
      </c>
      <c r="D74" s="280">
        <v>45225</v>
      </c>
      <c r="E74" s="279">
        <v>3301.7</v>
      </c>
      <c r="F74" s="279">
        <v>3332</v>
      </c>
      <c r="G74" s="281">
        <v>3260</v>
      </c>
      <c r="H74" s="281">
        <v>3218.3</v>
      </c>
      <c r="I74" s="281">
        <v>3146.3</v>
      </c>
      <c r="J74" s="281">
        <v>3373.7</v>
      </c>
      <c r="K74" s="281">
        <v>3445.7</v>
      </c>
      <c r="L74" s="281">
        <v>3487.3999999999996</v>
      </c>
      <c r="M74" s="282">
        <v>3404</v>
      </c>
      <c r="N74" s="282">
        <v>3290.3</v>
      </c>
      <c r="O74" s="282">
        <v>1973400</v>
      </c>
      <c r="P74" s="283">
        <v>-1.6042780748663103E-2</v>
      </c>
    </row>
    <row r="75" spans="1:16" ht="12.75" customHeight="1">
      <c r="A75" s="273">
        <v>65</v>
      </c>
      <c r="B75" s="287" t="s">
        <v>56</v>
      </c>
      <c r="C75" s="279" t="s">
        <v>113</v>
      </c>
      <c r="D75" s="280">
        <v>45225</v>
      </c>
      <c r="E75" s="279">
        <v>267.2</v>
      </c>
      <c r="F75" s="279">
        <v>267.43333333333334</v>
      </c>
      <c r="G75" s="281">
        <v>263.91666666666669</v>
      </c>
      <c r="H75" s="281">
        <v>260.63333333333333</v>
      </c>
      <c r="I75" s="281">
        <v>257.11666666666667</v>
      </c>
      <c r="J75" s="281">
        <v>270.7166666666667</v>
      </c>
      <c r="K75" s="281">
        <v>274.23333333333335</v>
      </c>
      <c r="L75" s="281">
        <v>277.51666666666671</v>
      </c>
      <c r="M75" s="282">
        <v>270.95</v>
      </c>
      <c r="N75" s="282">
        <v>264.14999999999998</v>
      </c>
      <c r="O75" s="282">
        <v>18007200</v>
      </c>
      <c r="P75" s="283">
        <v>-3.7841067516430991E-3</v>
      </c>
    </row>
    <row r="76" spans="1:16" ht="12.75" customHeight="1">
      <c r="A76" s="273">
        <v>66</v>
      </c>
      <c r="B76" s="287" t="s">
        <v>63</v>
      </c>
      <c r="C76" s="279" t="s">
        <v>114</v>
      </c>
      <c r="D76" s="280">
        <v>45225</v>
      </c>
      <c r="E76" s="279">
        <v>146.9</v>
      </c>
      <c r="F76" s="279">
        <v>147.41666666666666</v>
      </c>
      <c r="G76" s="281">
        <v>145.38333333333333</v>
      </c>
      <c r="H76" s="281">
        <v>143.86666666666667</v>
      </c>
      <c r="I76" s="281">
        <v>141.83333333333334</v>
      </c>
      <c r="J76" s="281">
        <v>148.93333333333331</v>
      </c>
      <c r="K76" s="281">
        <v>150.96666666666667</v>
      </c>
      <c r="L76" s="281">
        <v>152.48333333333329</v>
      </c>
      <c r="M76" s="282">
        <v>149.44999999999999</v>
      </c>
      <c r="N76" s="282">
        <v>145.9</v>
      </c>
      <c r="O76" s="282">
        <v>133795000</v>
      </c>
      <c r="P76" s="283">
        <v>3.737200089692802E-5</v>
      </c>
    </row>
    <row r="77" spans="1:16" ht="12.75" customHeight="1">
      <c r="A77" s="273">
        <v>67</v>
      </c>
      <c r="B77" s="287" t="s">
        <v>84</v>
      </c>
      <c r="C77" s="279" t="s">
        <v>115</v>
      </c>
      <c r="D77" s="280">
        <v>45225</v>
      </c>
      <c r="E77" s="279">
        <v>131.4</v>
      </c>
      <c r="F77" s="279">
        <v>131.41666666666666</v>
      </c>
      <c r="G77" s="281">
        <v>130.18333333333331</v>
      </c>
      <c r="H77" s="281">
        <v>128.96666666666664</v>
      </c>
      <c r="I77" s="281">
        <v>127.73333333333329</v>
      </c>
      <c r="J77" s="281">
        <v>132.63333333333333</v>
      </c>
      <c r="K77" s="281">
        <v>133.86666666666667</v>
      </c>
      <c r="L77" s="281">
        <v>135.08333333333334</v>
      </c>
      <c r="M77" s="282">
        <v>132.65</v>
      </c>
      <c r="N77" s="282">
        <v>130.19999999999999</v>
      </c>
      <c r="O77" s="282">
        <v>170894550</v>
      </c>
      <c r="P77" s="283">
        <v>-1.1851224802920481E-2</v>
      </c>
    </row>
    <row r="78" spans="1:16" ht="12.75" customHeight="1">
      <c r="A78" s="273">
        <v>68</v>
      </c>
      <c r="B78" s="287" t="s">
        <v>43</v>
      </c>
      <c r="C78" s="279" t="s">
        <v>116</v>
      </c>
      <c r="D78" s="280">
        <v>45225</v>
      </c>
      <c r="E78" s="279">
        <v>801.35</v>
      </c>
      <c r="F78" s="279">
        <v>804.55000000000007</v>
      </c>
      <c r="G78" s="281">
        <v>796.65000000000009</v>
      </c>
      <c r="H78" s="281">
        <v>791.95</v>
      </c>
      <c r="I78" s="281">
        <v>784.05000000000007</v>
      </c>
      <c r="J78" s="281">
        <v>809.25000000000011</v>
      </c>
      <c r="K78" s="281">
        <v>817.15</v>
      </c>
      <c r="L78" s="281">
        <v>821.85000000000014</v>
      </c>
      <c r="M78" s="282">
        <v>812.45</v>
      </c>
      <c r="N78" s="282">
        <v>799.85</v>
      </c>
      <c r="O78" s="282">
        <v>9213300</v>
      </c>
      <c r="P78" s="283">
        <v>6.4945350863297958E-3</v>
      </c>
    </row>
    <row r="79" spans="1:16" ht="12.75" customHeight="1">
      <c r="A79" s="273">
        <v>69</v>
      </c>
      <c r="B79" s="287" t="s">
        <v>117</v>
      </c>
      <c r="C79" s="279" t="s">
        <v>118</v>
      </c>
      <c r="D79" s="280">
        <v>45225</v>
      </c>
      <c r="E79" s="279">
        <v>57.95</v>
      </c>
      <c r="F79" s="279">
        <v>58.183333333333337</v>
      </c>
      <c r="G79" s="281">
        <v>57.366666666666674</v>
      </c>
      <c r="H79" s="281">
        <v>56.783333333333339</v>
      </c>
      <c r="I79" s="281">
        <v>55.966666666666676</v>
      </c>
      <c r="J79" s="281">
        <v>58.766666666666673</v>
      </c>
      <c r="K79" s="281">
        <v>59.583333333333336</v>
      </c>
      <c r="L79" s="281">
        <v>60.166666666666671</v>
      </c>
      <c r="M79" s="282">
        <v>59</v>
      </c>
      <c r="N79" s="282">
        <v>57.6</v>
      </c>
      <c r="O79" s="282">
        <v>143415000</v>
      </c>
      <c r="P79" s="283">
        <v>7.7470355731225297E-3</v>
      </c>
    </row>
    <row r="80" spans="1:16" ht="12.75" customHeight="1">
      <c r="A80" s="273">
        <v>70</v>
      </c>
      <c r="B80" s="287" t="s">
        <v>45</v>
      </c>
      <c r="C80" s="285" t="s">
        <v>119</v>
      </c>
      <c r="D80" s="280">
        <v>45225</v>
      </c>
      <c r="E80" s="279">
        <v>668</v>
      </c>
      <c r="F80" s="279">
        <v>664.56666666666661</v>
      </c>
      <c r="G80" s="281">
        <v>658.28333333333319</v>
      </c>
      <c r="H80" s="281">
        <v>648.56666666666661</v>
      </c>
      <c r="I80" s="281">
        <v>642.28333333333319</v>
      </c>
      <c r="J80" s="281">
        <v>674.28333333333319</v>
      </c>
      <c r="K80" s="281">
        <v>680.56666666666649</v>
      </c>
      <c r="L80" s="281">
        <v>690.28333333333319</v>
      </c>
      <c r="M80" s="282">
        <v>670.85</v>
      </c>
      <c r="N80" s="282">
        <v>654.85</v>
      </c>
      <c r="O80" s="282">
        <v>9692800</v>
      </c>
      <c r="P80" s="283">
        <v>-4.7400025552574422E-2</v>
      </c>
    </row>
    <row r="81" spans="1:16" ht="12.75" customHeight="1">
      <c r="A81" s="273">
        <v>71</v>
      </c>
      <c r="B81" s="287" t="s">
        <v>59</v>
      </c>
      <c r="C81" s="279" t="s">
        <v>120</v>
      </c>
      <c r="D81" s="280">
        <v>45225</v>
      </c>
      <c r="E81" s="279">
        <v>999.75</v>
      </c>
      <c r="F81" s="279">
        <v>1000.8166666666666</v>
      </c>
      <c r="G81" s="281">
        <v>995.78333333333319</v>
      </c>
      <c r="H81" s="281">
        <v>991.81666666666661</v>
      </c>
      <c r="I81" s="281">
        <v>986.78333333333319</v>
      </c>
      <c r="J81" s="281">
        <v>1004.7833333333332</v>
      </c>
      <c r="K81" s="281">
        <v>1009.8166666666665</v>
      </c>
      <c r="L81" s="281">
        <v>1013.7833333333332</v>
      </c>
      <c r="M81" s="282">
        <v>1005.85</v>
      </c>
      <c r="N81" s="282">
        <v>996.85</v>
      </c>
      <c r="O81" s="282">
        <v>9013000</v>
      </c>
      <c r="P81" s="283">
        <v>-5.9556633947281347E-3</v>
      </c>
    </row>
    <row r="82" spans="1:16" ht="12.75" customHeight="1">
      <c r="A82" s="273">
        <v>72</v>
      </c>
      <c r="B82" s="287" t="s">
        <v>108</v>
      </c>
      <c r="C82" s="279" t="s">
        <v>121</v>
      </c>
      <c r="D82" s="280">
        <v>45225</v>
      </c>
      <c r="E82" s="279">
        <v>1676.6</v>
      </c>
      <c r="F82" s="279">
        <v>1684.7333333333336</v>
      </c>
      <c r="G82" s="281">
        <v>1656.2666666666671</v>
      </c>
      <c r="H82" s="281">
        <v>1635.9333333333336</v>
      </c>
      <c r="I82" s="281">
        <v>1607.4666666666672</v>
      </c>
      <c r="J82" s="281">
        <v>1705.0666666666671</v>
      </c>
      <c r="K82" s="281">
        <v>1733.5333333333333</v>
      </c>
      <c r="L82" s="281">
        <v>1753.866666666667</v>
      </c>
      <c r="M82" s="282">
        <v>1713.2</v>
      </c>
      <c r="N82" s="282">
        <v>1664.4</v>
      </c>
      <c r="O82" s="282">
        <v>4043675</v>
      </c>
      <c r="P82" s="283">
        <v>6.9789448781641828E-3</v>
      </c>
    </row>
    <row r="83" spans="1:16" ht="12.75" customHeight="1">
      <c r="A83" s="273">
        <v>73</v>
      </c>
      <c r="B83" s="287" t="s">
        <v>43</v>
      </c>
      <c r="C83" s="279" t="s">
        <v>122</v>
      </c>
      <c r="D83" s="280">
        <v>45225</v>
      </c>
      <c r="E83" s="279">
        <v>356.15</v>
      </c>
      <c r="F83" s="279">
        <v>355.76666666666665</v>
      </c>
      <c r="G83" s="281">
        <v>351.88333333333333</v>
      </c>
      <c r="H83" s="281">
        <v>347.61666666666667</v>
      </c>
      <c r="I83" s="281">
        <v>343.73333333333335</v>
      </c>
      <c r="J83" s="281">
        <v>360.0333333333333</v>
      </c>
      <c r="K83" s="281">
        <v>363.91666666666663</v>
      </c>
      <c r="L83" s="281">
        <v>368.18333333333328</v>
      </c>
      <c r="M83" s="282">
        <v>359.65</v>
      </c>
      <c r="N83" s="282">
        <v>351.5</v>
      </c>
      <c r="O83" s="282">
        <v>9734000</v>
      </c>
      <c r="P83" s="283">
        <v>-1.8156142828323583E-2</v>
      </c>
    </row>
    <row r="84" spans="1:16" ht="12.75" customHeight="1">
      <c r="A84" s="273">
        <v>74</v>
      </c>
      <c r="B84" s="287" t="s">
        <v>49</v>
      </c>
      <c r="C84" s="279" t="s">
        <v>123</v>
      </c>
      <c r="D84" s="280">
        <v>45225</v>
      </c>
      <c r="E84" s="279">
        <v>1955.95</v>
      </c>
      <c r="F84" s="279">
        <v>1967.05</v>
      </c>
      <c r="G84" s="281">
        <v>1941.1</v>
      </c>
      <c r="H84" s="281">
        <v>1926.25</v>
      </c>
      <c r="I84" s="281">
        <v>1900.3</v>
      </c>
      <c r="J84" s="281">
        <v>1981.8999999999999</v>
      </c>
      <c r="K84" s="281">
        <v>2007.8500000000001</v>
      </c>
      <c r="L84" s="281">
        <v>2022.6999999999998</v>
      </c>
      <c r="M84" s="282">
        <v>1993</v>
      </c>
      <c r="N84" s="282">
        <v>1952.2</v>
      </c>
      <c r="O84" s="282">
        <v>10770150</v>
      </c>
      <c r="P84" s="283">
        <v>-1.4516689847009736E-2</v>
      </c>
    </row>
    <row r="85" spans="1:16" ht="12.75" customHeight="1">
      <c r="A85" s="273">
        <v>75</v>
      </c>
      <c r="B85" s="287" t="s">
        <v>84</v>
      </c>
      <c r="C85" s="279" t="s">
        <v>124</v>
      </c>
      <c r="D85" s="280">
        <v>45225</v>
      </c>
      <c r="E85" s="279">
        <v>420.95</v>
      </c>
      <c r="F85" s="279">
        <v>422.40000000000003</v>
      </c>
      <c r="G85" s="281">
        <v>417.30000000000007</v>
      </c>
      <c r="H85" s="281">
        <v>413.65000000000003</v>
      </c>
      <c r="I85" s="281">
        <v>408.55000000000007</v>
      </c>
      <c r="J85" s="281">
        <v>426.05000000000007</v>
      </c>
      <c r="K85" s="281">
        <v>431.15000000000009</v>
      </c>
      <c r="L85" s="281">
        <v>434.80000000000007</v>
      </c>
      <c r="M85" s="282">
        <v>427.5</v>
      </c>
      <c r="N85" s="282">
        <v>418.75</v>
      </c>
      <c r="O85" s="282">
        <v>13510000</v>
      </c>
      <c r="P85" s="283">
        <v>5.5468749999999997E-2</v>
      </c>
    </row>
    <row r="86" spans="1:16" ht="12.75" customHeight="1">
      <c r="A86" s="273">
        <v>76</v>
      </c>
      <c r="B86" s="287" t="s">
        <v>45</v>
      </c>
      <c r="C86" s="286" t="s">
        <v>125</v>
      </c>
      <c r="D86" s="280">
        <v>45225</v>
      </c>
      <c r="E86" s="279">
        <v>1963.3</v>
      </c>
      <c r="F86" s="279">
        <v>1966.6499999999999</v>
      </c>
      <c r="G86" s="281">
        <v>1947.7499999999998</v>
      </c>
      <c r="H86" s="281">
        <v>1932.1999999999998</v>
      </c>
      <c r="I86" s="281">
        <v>1913.2999999999997</v>
      </c>
      <c r="J86" s="281">
        <v>1982.1999999999998</v>
      </c>
      <c r="K86" s="281">
        <v>2001.1</v>
      </c>
      <c r="L86" s="281">
        <v>2016.6499999999999</v>
      </c>
      <c r="M86" s="282">
        <v>1985.55</v>
      </c>
      <c r="N86" s="282">
        <v>1951.1</v>
      </c>
      <c r="O86" s="282">
        <v>9017400</v>
      </c>
      <c r="P86" s="283">
        <v>-2.8529723991507429E-3</v>
      </c>
    </row>
    <row r="87" spans="1:16" ht="12.75" customHeight="1">
      <c r="A87" s="273">
        <v>77</v>
      </c>
      <c r="B87" s="287" t="s">
        <v>41</v>
      </c>
      <c r="C87" s="279" t="s">
        <v>126</v>
      </c>
      <c r="D87" s="280">
        <v>45225</v>
      </c>
      <c r="E87" s="279">
        <v>1339.95</v>
      </c>
      <c r="F87" s="279">
        <v>1350.4166666666667</v>
      </c>
      <c r="G87" s="281">
        <v>1325.8333333333335</v>
      </c>
      <c r="H87" s="281">
        <v>1311.7166666666667</v>
      </c>
      <c r="I87" s="281">
        <v>1287.1333333333334</v>
      </c>
      <c r="J87" s="281">
        <v>1364.5333333333335</v>
      </c>
      <c r="K87" s="281">
        <v>1389.116666666667</v>
      </c>
      <c r="L87" s="281">
        <v>1403.2333333333336</v>
      </c>
      <c r="M87" s="282">
        <v>1375</v>
      </c>
      <c r="N87" s="282">
        <v>1336.3</v>
      </c>
      <c r="O87" s="282">
        <v>6621000</v>
      </c>
      <c r="P87" s="283">
        <v>-7.6438848920863311E-3</v>
      </c>
    </row>
    <row r="88" spans="1:16" ht="12.75" customHeight="1">
      <c r="A88" s="273">
        <v>78</v>
      </c>
      <c r="B88" s="287" t="s">
        <v>87</v>
      </c>
      <c r="C88" s="279" t="s">
        <v>127</v>
      </c>
      <c r="D88" s="280">
        <v>45225</v>
      </c>
      <c r="E88" s="279">
        <v>1258.3499999999999</v>
      </c>
      <c r="F88" s="279">
        <v>1261.3333333333333</v>
      </c>
      <c r="G88" s="281">
        <v>1253.6666666666665</v>
      </c>
      <c r="H88" s="281">
        <v>1248.9833333333333</v>
      </c>
      <c r="I88" s="281">
        <v>1241.3166666666666</v>
      </c>
      <c r="J88" s="281">
        <v>1266.0166666666664</v>
      </c>
      <c r="K88" s="281">
        <v>1273.6833333333329</v>
      </c>
      <c r="L88" s="281">
        <v>1278.3666666666663</v>
      </c>
      <c r="M88" s="282">
        <v>1269</v>
      </c>
      <c r="N88" s="282">
        <v>1256.6500000000001</v>
      </c>
      <c r="O88" s="282">
        <v>12021100</v>
      </c>
      <c r="P88" s="283">
        <v>4.8220716596471952E-2</v>
      </c>
    </row>
    <row r="89" spans="1:16" ht="12.75" customHeight="1">
      <c r="A89" s="273">
        <v>79</v>
      </c>
      <c r="B89" s="287" t="s">
        <v>68</v>
      </c>
      <c r="C89" s="279" t="s">
        <v>128</v>
      </c>
      <c r="D89" s="280">
        <v>45225</v>
      </c>
      <c r="E89" s="279">
        <v>2869.75</v>
      </c>
      <c r="F89" s="279">
        <v>2879.5833333333335</v>
      </c>
      <c r="G89" s="281">
        <v>2856.166666666667</v>
      </c>
      <c r="H89" s="281">
        <v>2842.5833333333335</v>
      </c>
      <c r="I89" s="281">
        <v>2819.166666666667</v>
      </c>
      <c r="J89" s="281">
        <v>2893.166666666667</v>
      </c>
      <c r="K89" s="281">
        <v>2916.5833333333339</v>
      </c>
      <c r="L89" s="281">
        <v>2930.166666666667</v>
      </c>
      <c r="M89" s="282">
        <v>2903</v>
      </c>
      <c r="N89" s="282">
        <v>2866</v>
      </c>
      <c r="O89" s="282">
        <v>4020900</v>
      </c>
      <c r="P89" s="283">
        <v>-1.9746946536970671E-2</v>
      </c>
    </row>
    <row r="90" spans="1:16" ht="12.75" customHeight="1">
      <c r="A90" s="273">
        <v>80</v>
      </c>
      <c r="B90" s="287" t="s">
        <v>63</v>
      </c>
      <c r="C90" s="279" t="s">
        <v>129</v>
      </c>
      <c r="D90" s="280">
        <v>45225</v>
      </c>
      <c r="E90" s="279">
        <v>1523.5</v>
      </c>
      <c r="F90" s="279">
        <v>1529.1333333333332</v>
      </c>
      <c r="G90" s="281">
        <v>1515.3666666666663</v>
      </c>
      <c r="H90" s="281">
        <v>1507.2333333333331</v>
      </c>
      <c r="I90" s="281">
        <v>1493.4666666666662</v>
      </c>
      <c r="J90" s="281">
        <v>1537.2666666666664</v>
      </c>
      <c r="K90" s="281">
        <v>1551.0333333333333</v>
      </c>
      <c r="L90" s="281">
        <v>1559.1666666666665</v>
      </c>
      <c r="M90" s="282">
        <v>1542.9</v>
      </c>
      <c r="N90" s="282">
        <v>1521</v>
      </c>
      <c r="O90" s="282">
        <v>156849550</v>
      </c>
      <c r="P90" s="283">
        <v>4.2038761162834885E-2</v>
      </c>
    </row>
    <row r="91" spans="1:16" ht="12.75" customHeight="1">
      <c r="A91" s="273">
        <v>81</v>
      </c>
      <c r="B91" s="287" t="s">
        <v>68</v>
      </c>
      <c r="C91" s="279" t="s">
        <v>130</v>
      </c>
      <c r="D91" s="280">
        <v>45225</v>
      </c>
      <c r="E91" s="279">
        <v>645.5</v>
      </c>
      <c r="F91" s="279">
        <v>643.98333333333323</v>
      </c>
      <c r="G91" s="281">
        <v>639.66666666666652</v>
      </c>
      <c r="H91" s="281">
        <v>633.83333333333326</v>
      </c>
      <c r="I91" s="281">
        <v>629.51666666666654</v>
      </c>
      <c r="J91" s="281">
        <v>649.81666666666649</v>
      </c>
      <c r="K91" s="281">
        <v>654.13333333333333</v>
      </c>
      <c r="L91" s="281">
        <v>659.96666666666647</v>
      </c>
      <c r="M91" s="282">
        <v>648.29999999999995</v>
      </c>
      <c r="N91" s="282">
        <v>638.15</v>
      </c>
      <c r="O91" s="282">
        <v>15966500</v>
      </c>
      <c r="P91" s="283">
        <v>-8.944421685101735E-3</v>
      </c>
    </row>
    <row r="92" spans="1:16" ht="12.75" customHeight="1">
      <c r="A92" s="273">
        <v>82</v>
      </c>
      <c r="B92" s="287" t="s">
        <v>56</v>
      </c>
      <c r="C92" s="279" t="s">
        <v>131</v>
      </c>
      <c r="D92" s="280">
        <v>45225</v>
      </c>
      <c r="E92" s="279">
        <v>3162.95</v>
      </c>
      <c r="F92" s="279">
        <v>3172.1666666666665</v>
      </c>
      <c r="G92" s="281">
        <v>3150.833333333333</v>
      </c>
      <c r="H92" s="281">
        <v>3138.7166666666667</v>
      </c>
      <c r="I92" s="281">
        <v>3117.3833333333332</v>
      </c>
      <c r="J92" s="281">
        <v>3184.2833333333328</v>
      </c>
      <c r="K92" s="281">
        <v>3205.6166666666659</v>
      </c>
      <c r="L92" s="281">
        <v>3217.7333333333327</v>
      </c>
      <c r="M92" s="282">
        <v>3193.5</v>
      </c>
      <c r="N92" s="282">
        <v>3160.05</v>
      </c>
      <c r="O92" s="282">
        <v>4054500</v>
      </c>
      <c r="P92" s="283">
        <v>-6.615214994487321E-3</v>
      </c>
    </row>
    <row r="93" spans="1:16" ht="12.75" customHeight="1">
      <c r="A93" s="273">
        <v>83</v>
      </c>
      <c r="B93" s="287" t="s">
        <v>132</v>
      </c>
      <c r="C93" s="279" t="s">
        <v>133</v>
      </c>
      <c r="D93" s="280">
        <v>45225</v>
      </c>
      <c r="E93" s="279">
        <v>486.15</v>
      </c>
      <c r="F93" s="279">
        <v>488.8</v>
      </c>
      <c r="G93" s="281">
        <v>482.3</v>
      </c>
      <c r="H93" s="281">
        <v>478.45</v>
      </c>
      <c r="I93" s="281">
        <v>471.95</v>
      </c>
      <c r="J93" s="281">
        <v>492.65000000000003</v>
      </c>
      <c r="K93" s="281">
        <v>499.15000000000003</v>
      </c>
      <c r="L93" s="281">
        <v>503.00000000000006</v>
      </c>
      <c r="M93" s="282">
        <v>495.3</v>
      </c>
      <c r="N93" s="282">
        <v>484.95</v>
      </c>
      <c r="O93" s="282">
        <v>26541200</v>
      </c>
      <c r="P93" s="283">
        <v>-2.106785087266343E-2</v>
      </c>
    </row>
    <row r="94" spans="1:16" ht="12.75" customHeight="1">
      <c r="A94" s="273">
        <v>84</v>
      </c>
      <c r="B94" s="287" t="s">
        <v>132</v>
      </c>
      <c r="C94" s="285" t="s">
        <v>134</v>
      </c>
      <c r="D94" s="280">
        <v>45225</v>
      </c>
      <c r="E94" s="279">
        <v>154.80000000000001</v>
      </c>
      <c r="F94" s="279">
        <v>156.31666666666669</v>
      </c>
      <c r="G94" s="281">
        <v>151.98333333333338</v>
      </c>
      <c r="H94" s="281">
        <v>149.16666666666669</v>
      </c>
      <c r="I94" s="281">
        <v>144.83333333333337</v>
      </c>
      <c r="J94" s="281">
        <v>159.13333333333338</v>
      </c>
      <c r="K94" s="281">
        <v>163.4666666666667</v>
      </c>
      <c r="L94" s="281">
        <v>166.28333333333339</v>
      </c>
      <c r="M94" s="282">
        <v>160.65</v>
      </c>
      <c r="N94" s="282">
        <v>153.5</v>
      </c>
      <c r="O94" s="282">
        <v>33156800</v>
      </c>
      <c r="P94" s="283">
        <v>-2.2499999999999999E-2</v>
      </c>
    </row>
    <row r="95" spans="1:16" ht="12.75" customHeight="1">
      <c r="A95" s="273">
        <v>85</v>
      </c>
      <c r="B95" s="287" t="s">
        <v>84</v>
      </c>
      <c r="C95" s="279" t="s">
        <v>135</v>
      </c>
      <c r="D95" s="280">
        <v>45225</v>
      </c>
      <c r="E95" s="279">
        <v>257.55</v>
      </c>
      <c r="F95" s="279">
        <v>259.15000000000003</v>
      </c>
      <c r="G95" s="281">
        <v>255.10000000000008</v>
      </c>
      <c r="H95" s="281">
        <v>252.65000000000003</v>
      </c>
      <c r="I95" s="281">
        <v>248.60000000000008</v>
      </c>
      <c r="J95" s="281">
        <v>261.60000000000008</v>
      </c>
      <c r="K95" s="281">
        <v>265.65000000000003</v>
      </c>
      <c r="L95" s="281">
        <v>268.10000000000008</v>
      </c>
      <c r="M95" s="282">
        <v>263.2</v>
      </c>
      <c r="N95" s="282">
        <v>256.7</v>
      </c>
      <c r="O95" s="282">
        <v>49782600</v>
      </c>
      <c r="P95" s="283">
        <v>-2.8662592612622357E-3</v>
      </c>
    </row>
    <row r="96" spans="1:16" ht="12.75" customHeight="1">
      <c r="A96" s="273">
        <v>86</v>
      </c>
      <c r="B96" s="287" t="s">
        <v>59</v>
      </c>
      <c r="C96" s="279" t="s">
        <v>136</v>
      </c>
      <c r="D96" s="280">
        <v>45225</v>
      </c>
      <c r="E96" s="279">
        <v>2546.35</v>
      </c>
      <c r="F96" s="279">
        <v>2552.15</v>
      </c>
      <c r="G96" s="281">
        <v>2535.3000000000002</v>
      </c>
      <c r="H96" s="281">
        <v>2524.25</v>
      </c>
      <c r="I96" s="281">
        <v>2507.4</v>
      </c>
      <c r="J96" s="281">
        <v>2563.2000000000003</v>
      </c>
      <c r="K96" s="281">
        <v>2580.0499999999997</v>
      </c>
      <c r="L96" s="281">
        <v>2591.1000000000004</v>
      </c>
      <c r="M96" s="282">
        <v>2569</v>
      </c>
      <c r="N96" s="282">
        <v>2541.1</v>
      </c>
      <c r="O96" s="282">
        <v>9004200</v>
      </c>
      <c r="P96" s="283">
        <v>-2.5899000389458651E-2</v>
      </c>
    </row>
    <row r="97" spans="1:16" ht="12.75" customHeight="1">
      <c r="A97" s="273">
        <v>87</v>
      </c>
      <c r="B97" s="287" t="s">
        <v>68</v>
      </c>
      <c r="C97" s="279" t="s">
        <v>137</v>
      </c>
      <c r="D97" s="280">
        <v>45225</v>
      </c>
      <c r="E97" s="279">
        <v>172.2</v>
      </c>
      <c r="F97" s="279">
        <v>172.61666666666667</v>
      </c>
      <c r="G97" s="281">
        <v>171.48333333333335</v>
      </c>
      <c r="H97" s="281">
        <v>170.76666666666668</v>
      </c>
      <c r="I97" s="281">
        <v>169.63333333333335</v>
      </c>
      <c r="J97" s="281">
        <v>173.33333333333334</v>
      </c>
      <c r="K97" s="281">
        <v>174.46666666666667</v>
      </c>
      <c r="L97" s="281">
        <v>175.18333333333334</v>
      </c>
      <c r="M97" s="282">
        <v>173.75</v>
      </c>
      <c r="N97" s="282">
        <v>171.9</v>
      </c>
      <c r="O97" s="282">
        <v>56926200</v>
      </c>
      <c r="P97" s="283">
        <v>-9.7586941092973733E-3</v>
      </c>
    </row>
    <row r="98" spans="1:16" ht="12.75" customHeight="1">
      <c r="A98" s="273">
        <v>88</v>
      </c>
      <c r="B98" s="287" t="s">
        <v>63</v>
      </c>
      <c r="C98" s="279" t="s">
        <v>138</v>
      </c>
      <c r="D98" s="280">
        <v>45225</v>
      </c>
      <c r="E98" s="279">
        <v>946.25</v>
      </c>
      <c r="F98" s="279">
        <v>946.5</v>
      </c>
      <c r="G98" s="281">
        <v>941.5</v>
      </c>
      <c r="H98" s="281">
        <v>936.75</v>
      </c>
      <c r="I98" s="281">
        <v>931.75</v>
      </c>
      <c r="J98" s="281">
        <v>951.25</v>
      </c>
      <c r="K98" s="281">
        <v>956.25</v>
      </c>
      <c r="L98" s="281">
        <v>961</v>
      </c>
      <c r="M98" s="282">
        <v>951.5</v>
      </c>
      <c r="N98" s="282">
        <v>941.75</v>
      </c>
      <c r="O98" s="282">
        <v>94680600</v>
      </c>
      <c r="P98" s="283">
        <v>5.9326613566410565E-2</v>
      </c>
    </row>
    <row r="99" spans="1:16" ht="12.75" customHeight="1">
      <c r="A99" s="273">
        <v>89</v>
      </c>
      <c r="B99" s="287" t="s">
        <v>68</v>
      </c>
      <c r="C99" s="279" t="s">
        <v>139</v>
      </c>
      <c r="D99" s="280">
        <v>45225</v>
      </c>
      <c r="E99" s="279">
        <v>1358.6</v>
      </c>
      <c r="F99" s="279">
        <v>1358.3833333333332</v>
      </c>
      <c r="G99" s="281">
        <v>1347.7666666666664</v>
      </c>
      <c r="H99" s="281">
        <v>1336.9333333333332</v>
      </c>
      <c r="I99" s="281">
        <v>1326.3166666666664</v>
      </c>
      <c r="J99" s="281">
        <v>1369.2166666666665</v>
      </c>
      <c r="K99" s="281">
        <v>1379.8333333333333</v>
      </c>
      <c r="L99" s="281">
        <v>1390.6666666666665</v>
      </c>
      <c r="M99" s="282">
        <v>1369</v>
      </c>
      <c r="N99" s="282">
        <v>1347.55</v>
      </c>
      <c r="O99" s="282">
        <v>2935500</v>
      </c>
      <c r="P99" s="283">
        <v>-4.5778229908443541E-3</v>
      </c>
    </row>
    <row r="100" spans="1:16" ht="12.75" customHeight="1">
      <c r="A100" s="273">
        <v>90</v>
      </c>
      <c r="B100" s="287" t="s">
        <v>68</v>
      </c>
      <c r="C100" s="279" t="s">
        <v>140</v>
      </c>
      <c r="D100" s="280">
        <v>45225</v>
      </c>
      <c r="E100" s="279">
        <v>521.54999999999995</v>
      </c>
      <c r="F100" s="279">
        <v>520.5333333333333</v>
      </c>
      <c r="G100" s="281">
        <v>514.06666666666661</v>
      </c>
      <c r="H100" s="281">
        <v>506.58333333333326</v>
      </c>
      <c r="I100" s="281">
        <v>500.11666666666656</v>
      </c>
      <c r="J100" s="281">
        <v>528.01666666666665</v>
      </c>
      <c r="K100" s="281">
        <v>534.48333333333335</v>
      </c>
      <c r="L100" s="281">
        <v>541.9666666666667</v>
      </c>
      <c r="M100" s="282">
        <v>527</v>
      </c>
      <c r="N100" s="282">
        <v>513.04999999999995</v>
      </c>
      <c r="O100" s="282">
        <v>10933500</v>
      </c>
      <c r="P100" s="283">
        <v>8.807284669353635E-2</v>
      </c>
    </row>
    <row r="101" spans="1:16" ht="12.75" customHeight="1">
      <c r="A101" s="273">
        <v>91</v>
      </c>
      <c r="B101" s="287" t="s">
        <v>79</v>
      </c>
      <c r="C101" s="279" t="s">
        <v>141</v>
      </c>
      <c r="D101" s="280">
        <v>45225</v>
      </c>
      <c r="E101" s="279">
        <v>11.75</v>
      </c>
      <c r="F101" s="279">
        <v>11.783333333333333</v>
      </c>
      <c r="G101" s="281">
        <v>11.516666666666666</v>
      </c>
      <c r="H101" s="281">
        <v>11.283333333333333</v>
      </c>
      <c r="I101" s="281">
        <v>11.016666666666666</v>
      </c>
      <c r="J101" s="281">
        <v>12.016666666666666</v>
      </c>
      <c r="K101" s="281">
        <v>12.283333333333335</v>
      </c>
      <c r="L101" s="281">
        <v>12.516666666666666</v>
      </c>
      <c r="M101" s="282">
        <v>12.05</v>
      </c>
      <c r="N101" s="282">
        <v>11.55</v>
      </c>
      <c r="O101" s="282">
        <v>1487120000</v>
      </c>
      <c r="P101" s="283">
        <v>-1.3967230727907601E-3</v>
      </c>
    </row>
    <row r="102" spans="1:16" ht="12.75" customHeight="1">
      <c r="A102" s="273">
        <v>92</v>
      </c>
      <c r="B102" s="287" t="s">
        <v>68</v>
      </c>
      <c r="C102" s="285" t="s">
        <v>142</v>
      </c>
      <c r="D102" s="280">
        <v>45225</v>
      </c>
      <c r="E102" s="279">
        <v>126.55</v>
      </c>
      <c r="F102" s="279">
        <v>127.16666666666667</v>
      </c>
      <c r="G102" s="281">
        <v>125.48333333333335</v>
      </c>
      <c r="H102" s="281">
        <v>124.41666666666667</v>
      </c>
      <c r="I102" s="281">
        <v>122.73333333333335</v>
      </c>
      <c r="J102" s="281">
        <v>128.23333333333335</v>
      </c>
      <c r="K102" s="281">
        <v>129.91666666666666</v>
      </c>
      <c r="L102" s="281">
        <v>130.98333333333335</v>
      </c>
      <c r="M102" s="282">
        <v>128.85</v>
      </c>
      <c r="N102" s="282">
        <v>126.1</v>
      </c>
      <c r="O102" s="282">
        <v>84240000</v>
      </c>
      <c r="P102" s="283">
        <v>-4.1376049178389884E-3</v>
      </c>
    </row>
    <row r="103" spans="1:16" ht="12.75" customHeight="1">
      <c r="A103" s="273">
        <v>93</v>
      </c>
      <c r="B103" s="287" t="s">
        <v>63</v>
      </c>
      <c r="C103" s="279" t="s">
        <v>143</v>
      </c>
      <c r="D103" s="280">
        <v>45225</v>
      </c>
      <c r="E103" s="279">
        <v>91.25</v>
      </c>
      <c r="F103" s="279">
        <v>91.866666666666674</v>
      </c>
      <c r="G103" s="281">
        <v>90.433333333333351</v>
      </c>
      <c r="H103" s="281">
        <v>89.616666666666674</v>
      </c>
      <c r="I103" s="281">
        <v>88.183333333333351</v>
      </c>
      <c r="J103" s="281">
        <v>92.683333333333351</v>
      </c>
      <c r="K103" s="281">
        <v>94.116666666666688</v>
      </c>
      <c r="L103" s="281">
        <v>94.933333333333351</v>
      </c>
      <c r="M103" s="282">
        <v>93.3</v>
      </c>
      <c r="N103" s="282">
        <v>91.05</v>
      </c>
      <c r="O103" s="282">
        <v>320220000</v>
      </c>
      <c r="P103" s="283">
        <v>9.6003783400331055E-3</v>
      </c>
    </row>
    <row r="104" spans="1:16" ht="12.75" customHeight="1">
      <c r="A104" s="273">
        <v>94</v>
      </c>
      <c r="B104" s="287" t="s">
        <v>45</v>
      </c>
      <c r="C104" s="286" t="s">
        <v>144</v>
      </c>
      <c r="D104" s="280">
        <v>45225</v>
      </c>
      <c r="E104" s="279">
        <v>133.65</v>
      </c>
      <c r="F104" s="279">
        <v>134.56666666666669</v>
      </c>
      <c r="G104" s="281">
        <v>132.23333333333338</v>
      </c>
      <c r="H104" s="281">
        <v>130.81666666666669</v>
      </c>
      <c r="I104" s="281">
        <v>128.48333333333338</v>
      </c>
      <c r="J104" s="281">
        <v>135.98333333333338</v>
      </c>
      <c r="K104" s="281">
        <v>138.31666666666669</v>
      </c>
      <c r="L104" s="281">
        <v>139.73333333333338</v>
      </c>
      <c r="M104" s="282">
        <v>136.9</v>
      </c>
      <c r="N104" s="282">
        <v>133.15</v>
      </c>
      <c r="O104" s="282">
        <v>59996250</v>
      </c>
      <c r="P104" s="283">
        <v>-3.9843117723961903E-3</v>
      </c>
    </row>
    <row r="105" spans="1:16" ht="12.75" customHeight="1">
      <c r="A105" s="273">
        <v>95</v>
      </c>
      <c r="B105" s="287" t="s">
        <v>84</v>
      </c>
      <c r="C105" s="279" t="s">
        <v>145</v>
      </c>
      <c r="D105" s="280">
        <v>45225</v>
      </c>
      <c r="E105" s="279">
        <v>482.4</v>
      </c>
      <c r="F105" s="279">
        <v>483.85000000000008</v>
      </c>
      <c r="G105" s="281">
        <v>478.15000000000015</v>
      </c>
      <c r="H105" s="281">
        <v>473.90000000000009</v>
      </c>
      <c r="I105" s="281">
        <v>468.20000000000016</v>
      </c>
      <c r="J105" s="281">
        <v>488.10000000000014</v>
      </c>
      <c r="K105" s="281">
        <v>493.80000000000007</v>
      </c>
      <c r="L105" s="281">
        <v>498.05000000000013</v>
      </c>
      <c r="M105" s="282">
        <v>489.55</v>
      </c>
      <c r="N105" s="282">
        <v>479.6</v>
      </c>
      <c r="O105" s="282">
        <v>11880000</v>
      </c>
      <c r="P105" s="283">
        <v>3.0657282595729453E-2</v>
      </c>
    </row>
    <row r="106" spans="1:16" ht="12.75" customHeight="1">
      <c r="A106" s="273">
        <v>96</v>
      </c>
      <c r="B106" s="287" t="s">
        <v>117</v>
      </c>
      <c r="C106" s="286" t="s">
        <v>146</v>
      </c>
      <c r="D106" s="280">
        <v>45225</v>
      </c>
      <c r="E106" s="279">
        <v>413.8</v>
      </c>
      <c r="F106" s="279">
        <v>415.91666666666669</v>
      </c>
      <c r="G106" s="281">
        <v>409.78333333333336</v>
      </c>
      <c r="H106" s="281">
        <v>405.76666666666665</v>
      </c>
      <c r="I106" s="281">
        <v>399.63333333333333</v>
      </c>
      <c r="J106" s="281">
        <v>419.93333333333339</v>
      </c>
      <c r="K106" s="281">
        <v>426.06666666666672</v>
      </c>
      <c r="L106" s="281">
        <v>430.08333333333343</v>
      </c>
      <c r="M106" s="282">
        <v>422.05</v>
      </c>
      <c r="N106" s="282">
        <v>411.9</v>
      </c>
      <c r="O106" s="282">
        <v>23234000</v>
      </c>
      <c r="P106" s="283">
        <v>7.7203331020124916E-3</v>
      </c>
    </row>
    <row r="107" spans="1:16" ht="12.75" customHeight="1">
      <c r="A107" s="273">
        <v>97</v>
      </c>
      <c r="B107" s="287" t="s">
        <v>49</v>
      </c>
      <c r="C107" s="284" t="s">
        <v>147</v>
      </c>
      <c r="D107" s="280">
        <v>45225</v>
      </c>
      <c r="E107" s="279">
        <v>221.15</v>
      </c>
      <c r="F107" s="279">
        <v>222.86666666666667</v>
      </c>
      <c r="G107" s="281">
        <v>218.53333333333336</v>
      </c>
      <c r="H107" s="281">
        <v>215.91666666666669</v>
      </c>
      <c r="I107" s="281">
        <v>211.58333333333337</v>
      </c>
      <c r="J107" s="281">
        <v>225.48333333333335</v>
      </c>
      <c r="K107" s="281">
        <v>229.81666666666666</v>
      </c>
      <c r="L107" s="281">
        <v>232.43333333333334</v>
      </c>
      <c r="M107" s="282">
        <v>227.2</v>
      </c>
      <c r="N107" s="282">
        <v>220.25</v>
      </c>
      <c r="O107" s="282">
        <v>23197100</v>
      </c>
      <c r="P107" s="283">
        <v>-1.7442574622282273E-2</v>
      </c>
    </row>
    <row r="108" spans="1:16" ht="12.75" customHeight="1">
      <c r="A108" s="273">
        <v>98</v>
      </c>
      <c r="B108" s="287" t="s">
        <v>45</v>
      </c>
      <c r="C108" s="286" t="s">
        <v>148</v>
      </c>
      <c r="D108" s="280">
        <v>45225</v>
      </c>
      <c r="E108" s="279">
        <v>2794.45</v>
      </c>
      <c r="F108" s="279">
        <v>2805.4166666666665</v>
      </c>
      <c r="G108" s="281">
        <v>2767.083333333333</v>
      </c>
      <c r="H108" s="281">
        <v>2739.7166666666667</v>
      </c>
      <c r="I108" s="281">
        <v>2701.3833333333332</v>
      </c>
      <c r="J108" s="281">
        <v>2832.7833333333328</v>
      </c>
      <c r="K108" s="281">
        <v>2871.1166666666659</v>
      </c>
      <c r="L108" s="281">
        <v>2898.4833333333327</v>
      </c>
      <c r="M108" s="282">
        <v>2843.75</v>
      </c>
      <c r="N108" s="282">
        <v>2778.05</v>
      </c>
      <c r="O108" s="282">
        <v>728700</v>
      </c>
      <c r="P108" s="283">
        <v>-8.1665986116782364E-3</v>
      </c>
    </row>
    <row r="109" spans="1:16" ht="12.75" customHeight="1">
      <c r="A109" s="273">
        <v>99</v>
      </c>
      <c r="B109" s="287" t="s">
        <v>45</v>
      </c>
      <c r="C109" s="279" t="s">
        <v>149</v>
      </c>
      <c r="D109" s="280">
        <v>45225</v>
      </c>
      <c r="E109" s="279">
        <v>2571</v>
      </c>
      <c r="F109" s="279">
        <v>2577.9</v>
      </c>
      <c r="G109" s="281">
        <v>2555.1000000000004</v>
      </c>
      <c r="H109" s="281">
        <v>2539.2000000000003</v>
      </c>
      <c r="I109" s="281">
        <v>2516.4000000000005</v>
      </c>
      <c r="J109" s="281">
        <v>2593.8000000000002</v>
      </c>
      <c r="K109" s="281">
        <v>2616.6000000000004</v>
      </c>
      <c r="L109" s="281">
        <v>2632.5</v>
      </c>
      <c r="M109" s="282">
        <v>2600.6999999999998</v>
      </c>
      <c r="N109" s="282">
        <v>2562</v>
      </c>
      <c r="O109" s="282">
        <v>5764800</v>
      </c>
      <c r="P109" s="283">
        <v>-2.2036744872512597E-2</v>
      </c>
    </row>
    <row r="110" spans="1:16" ht="12.75" customHeight="1">
      <c r="A110" s="273">
        <v>100</v>
      </c>
      <c r="B110" s="287" t="s">
        <v>63</v>
      </c>
      <c r="C110" s="279" t="s">
        <v>150</v>
      </c>
      <c r="D110" s="280">
        <v>45225</v>
      </c>
      <c r="E110" s="279">
        <v>1422.65</v>
      </c>
      <c r="F110" s="279">
        <v>1427.7833333333335</v>
      </c>
      <c r="G110" s="281">
        <v>1410.866666666667</v>
      </c>
      <c r="H110" s="281">
        <v>1399.0833333333335</v>
      </c>
      <c r="I110" s="281">
        <v>1382.166666666667</v>
      </c>
      <c r="J110" s="281">
        <v>1439.5666666666671</v>
      </c>
      <c r="K110" s="281">
        <v>1456.4833333333336</v>
      </c>
      <c r="L110" s="281">
        <v>1468.2666666666671</v>
      </c>
      <c r="M110" s="282">
        <v>1444.7</v>
      </c>
      <c r="N110" s="282">
        <v>1416</v>
      </c>
      <c r="O110" s="282">
        <v>24342500</v>
      </c>
      <c r="P110" s="283">
        <v>2.4904214559386972E-2</v>
      </c>
    </row>
    <row r="111" spans="1:16" ht="12.75" customHeight="1">
      <c r="A111" s="273">
        <v>101</v>
      </c>
      <c r="B111" s="287" t="s">
        <v>79</v>
      </c>
      <c r="C111" s="279" t="s">
        <v>151</v>
      </c>
      <c r="D111" s="280">
        <v>45225</v>
      </c>
      <c r="E111" s="279">
        <v>188.5</v>
      </c>
      <c r="F111" s="279">
        <v>189.65</v>
      </c>
      <c r="G111" s="281">
        <v>186.55</v>
      </c>
      <c r="H111" s="281">
        <v>184.6</v>
      </c>
      <c r="I111" s="281">
        <v>181.5</v>
      </c>
      <c r="J111" s="281">
        <v>191.60000000000002</v>
      </c>
      <c r="K111" s="281">
        <v>194.7</v>
      </c>
      <c r="L111" s="281">
        <v>196.65000000000003</v>
      </c>
      <c r="M111" s="282">
        <v>192.75</v>
      </c>
      <c r="N111" s="282">
        <v>187.7</v>
      </c>
      <c r="O111" s="282">
        <v>79311800</v>
      </c>
      <c r="P111" s="283">
        <v>4.0459690956828652E-3</v>
      </c>
    </row>
    <row r="112" spans="1:16" ht="12.75" customHeight="1">
      <c r="A112" s="273">
        <v>102</v>
      </c>
      <c r="B112" s="287" t="s">
        <v>87</v>
      </c>
      <c r="C112" s="279" t="s">
        <v>152</v>
      </c>
      <c r="D112" s="280">
        <v>45225</v>
      </c>
      <c r="E112" s="279">
        <v>1426.55</v>
      </c>
      <c r="F112" s="279">
        <v>1430.3166666666666</v>
      </c>
      <c r="G112" s="281">
        <v>1421.0833333333333</v>
      </c>
      <c r="H112" s="281">
        <v>1415.6166666666666</v>
      </c>
      <c r="I112" s="281">
        <v>1406.3833333333332</v>
      </c>
      <c r="J112" s="281">
        <v>1435.7833333333333</v>
      </c>
      <c r="K112" s="281">
        <v>1445.0166666666669</v>
      </c>
      <c r="L112" s="281">
        <v>1450.4833333333333</v>
      </c>
      <c r="M112" s="282">
        <v>1439.55</v>
      </c>
      <c r="N112" s="282">
        <v>1424.85</v>
      </c>
      <c r="O112" s="282">
        <v>26630800</v>
      </c>
      <c r="P112" s="283">
        <v>-4.6270431332101368E-2</v>
      </c>
    </row>
    <row r="113" spans="1:16" ht="12.75" customHeight="1">
      <c r="A113" s="273">
        <v>103</v>
      </c>
      <c r="B113" s="287" t="s">
        <v>84</v>
      </c>
      <c r="C113" s="279" t="s">
        <v>154</v>
      </c>
      <c r="D113" s="280">
        <v>45225</v>
      </c>
      <c r="E113" s="279">
        <v>91</v>
      </c>
      <c r="F113" s="279">
        <v>91.350000000000009</v>
      </c>
      <c r="G113" s="281">
        <v>90.40000000000002</v>
      </c>
      <c r="H113" s="281">
        <v>89.800000000000011</v>
      </c>
      <c r="I113" s="281">
        <v>88.850000000000023</v>
      </c>
      <c r="J113" s="281">
        <v>91.950000000000017</v>
      </c>
      <c r="K113" s="281">
        <v>92.9</v>
      </c>
      <c r="L113" s="281">
        <v>93.500000000000014</v>
      </c>
      <c r="M113" s="282">
        <v>92.3</v>
      </c>
      <c r="N113" s="282">
        <v>90.75</v>
      </c>
      <c r="O113" s="282">
        <v>113860500</v>
      </c>
      <c r="P113" s="283">
        <v>-7.7008642080944644E-4</v>
      </c>
    </row>
    <row r="114" spans="1:16" ht="12.75" customHeight="1">
      <c r="A114" s="273">
        <v>104</v>
      </c>
      <c r="B114" s="287" t="s">
        <v>43</v>
      </c>
      <c r="C114" s="286" t="s">
        <v>155</v>
      </c>
      <c r="D114" s="280">
        <v>45225</v>
      </c>
      <c r="E114" s="279">
        <v>957.15</v>
      </c>
      <c r="F114" s="279">
        <v>962.19999999999993</v>
      </c>
      <c r="G114" s="281">
        <v>947.99999999999989</v>
      </c>
      <c r="H114" s="281">
        <v>938.84999999999991</v>
      </c>
      <c r="I114" s="281">
        <v>924.64999999999986</v>
      </c>
      <c r="J114" s="281">
        <v>971.34999999999991</v>
      </c>
      <c r="K114" s="281">
        <v>985.55</v>
      </c>
      <c r="L114" s="281">
        <v>994.69999999999993</v>
      </c>
      <c r="M114" s="282">
        <v>976.4</v>
      </c>
      <c r="N114" s="282">
        <v>953.05</v>
      </c>
      <c r="O114" s="282">
        <v>2582450</v>
      </c>
      <c r="P114" s="283">
        <v>0.11507156890261017</v>
      </c>
    </row>
    <row r="115" spans="1:16" ht="12.75" customHeight="1">
      <c r="A115" s="273">
        <v>105</v>
      </c>
      <c r="B115" s="287" t="s">
        <v>45</v>
      </c>
      <c r="C115" s="279" t="s">
        <v>156</v>
      </c>
      <c r="D115" s="280">
        <v>45225</v>
      </c>
      <c r="E115" s="279">
        <v>704.1</v>
      </c>
      <c r="F115" s="279">
        <v>707.4</v>
      </c>
      <c r="G115" s="281">
        <v>695.75</v>
      </c>
      <c r="H115" s="281">
        <v>687.4</v>
      </c>
      <c r="I115" s="281">
        <v>675.75</v>
      </c>
      <c r="J115" s="281">
        <v>715.75</v>
      </c>
      <c r="K115" s="281">
        <v>727.39999999999986</v>
      </c>
      <c r="L115" s="281">
        <v>735.75</v>
      </c>
      <c r="M115" s="282">
        <v>719.05</v>
      </c>
      <c r="N115" s="282">
        <v>699.05</v>
      </c>
      <c r="O115" s="282">
        <v>14232750</v>
      </c>
      <c r="P115" s="283">
        <v>2.540503057429238E-2</v>
      </c>
    </row>
    <row r="116" spans="1:16" ht="12.75" customHeight="1">
      <c r="A116" s="273">
        <v>106</v>
      </c>
      <c r="B116" s="287" t="s">
        <v>59</v>
      </c>
      <c r="C116" s="279" t="s">
        <v>157</v>
      </c>
      <c r="D116" s="280">
        <v>45225</v>
      </c>
      <c r="E116" s="279">
        <v>452.45</v>
      </c>
      <c r="F116" s="279">
        <v>453.95</v>
      </c>
      <c r="G116" s="281">
        <v>450.2</v>
      </c>
      <c r="H116" s="281">
        <v>447.95</v>
      </c>
      <c r="I116" s="281">
        <v>444.2</v>
      </c>
      <c r="J116" s="281">
        <v>456.2</v>
      </c>
      <c r="K116" s="281">
        <v>459.95</v>
      </c>
      <c r="L116" s="281">
        <v>462.2</v>
      </c>
      <c r="M116" s="282">
        <v>457.7</v>
      </c>
      <c r="N116" s="282">
        <v>451.7</v>
      </c>
      <c r="O116" s="282">
        <v>54000000</v>
      </c>
      <c r="P116" s="283">
        <v>-3.6650111320431583E-2</v>
      </c>
    </row>
    <row r="117" spans="1:16" ht="12.75" customHeight="1">
      <c r="A117" s="273">
        <v>107</v>
      </c>
      <c r="B117" s="287" t="s">
        <v>132</v>
      </c>
      <c r="C117" s="279" t="s">
        <v>158</v>
      </c>
      <c r="D117" s="280">
        <v>45225</v>
      </c>
      <c r="E117" s="279">
        <v>684.2</v>
      </c>
      <c r="F117" s="279">
        <v>691.35</v>
      </c>
      <c r="G117" s="281">
        <v>675.85</v>
      </c>
      <c r="H117" s="281">
        <v>667.5</v>
      </c>
      <c r="I117" s="281">
        <v>652</v>
      </c>
      <c r="J117" s="281">
        <v>699.7</v>
      </c>
      <c r="K117" s="281">
        <v>715.2</v>
      </c>
      <c r="L117" s="281">
        <v>723.55000000000007</v>
      </c>
      <c r="M117" s="282">
        <v>706.85</v>
      </c>
      <c r="N117" s="282">
        <v>683</v>
      </c>
      <c r="O117" s="282">
        <v>26317500</v>
      </c>
      <c r="P117" s="283">
        <v>1.7248876648789678E-2</v>
      </c>
    </row>
    <row r="118" spans="1:16" ht="12.75" customHeight="1">
      <c r="A118" s="273">
        <v>108</v>
      </c>
      <c r="B118" s="287" t="s">
        <v>49</v>
      </c>
      <c r="C118" s="284" t="s">
        <v>159</v>
      </c>
      <c r="D118" s="280">
        <v>45225</v>
      </c>
      <c r="E118" s="279">
        <v>3287.7</v>
      </c>
      <c r="F118" s="279">
        <v>3277.1666666666665</v>
      </c>
      <c r="G118" s="281">
        <v>3225.333333333333</v>
      </c>
      <c r="H118" s="281">
        <v>3162.9666666666667</v>
      </c>
      <c r="I118" s="281">
        <v>3111.1333333333332</v>
      </c>
      <c r="J118" s="281">
        <v>3339.5333333333328</v>
      </c>
      <c r="K118" s="281">
        <v>3391.3666666666659</v>
      </c>
      <c r="L118" s="281">
        <v>3453.7333333333327</v>
      </c>
      <c r="M118" s="282">
        <v>3329</v>
      </c>
      <c r="N118" s="282">
        <v>3214.8</v>
      </c>
      <c r="O118" s="282">
        <v>752500</v>
      </c>
      <c r="P118" s="283">
        <v>-2.4943310657596373E-2</v>
      </c>
    </row>
    <row r="119" spans="1:16" ht="12.75" customHeight="1">
      <c r="A119" s="273">
        <v>109</v>
      </c>
      <c r="B119" s="287" t="s">
        <v>132</v>
      </c>
      <c r="C119" s="279" t="s">
        <v>160</v>
      </c>
      <c r="D119" s="280">
        <v>45225</v>
      </c>
      <c r="E119" s="279">
        <v>786.45</v>
      </c>
      <c r="F119" s="279">
        <v>790.66666666666663</v>
      </c>
      <c r="G119" s="281">
        <v>779.83333333333326</v>
      </c>
      <c r="H119" s="281">
        <v>773.21666666666658</v>
      </c>
      <c r="I119" s="281">
        <v>762.38333333333321</v>
      </c>
      <c r="J119" s="281">
        <v>797.2833333333333</v>
      </c>
      <c r="K119" s="281">
        <v>808.11666666666656</v>
      </c>
      <c r="L119" s="281">
        <v>814.73333333333335</v>
      </c>
      <c r="M119" s="282">
        <v>801.5</v>
      </c>
      <c r="N119" s="282">
        <v>784.05</v>
      </c>
      <c r="O119" s="282">
        <v>17428500</v>
      </c>
      <c r="P119" s="283">
        <v>-6.1585835257890681E-3</v>
      </c>
    </row>
    <row r="120" spans="1:16" ht="12.75" customHeight="1">
      <c r="A120" s="273">
        <v>110</v>
      </c>
      <c r="B120" s="287" t="s">
        <v>45</v>
      </c>
      <c r="C120" s="279" t="s">
        <v>161</v>
      </c>
      <c r="D120" s="280">
        <v>45225</v>
      </c>
      <c r="E120" s="279">
        <v>528.15</v>
      </c>
      <c r="F120" s="279">
        <v>529.83333333333337</v>
      </c>
      <c r="G120" s="281">
        <v>524.91666666666674</v>
      </c>
      <c r="H120" s="281">
        <v>521.68333333333339</v>
      </c>
      <c r="I120" s="281">
        <v>516.76666666666677</v>
      </c>
      <c r="J120" s="281">
        <v>533.06666666666672</v>
      </c>
      <c r="K120" s="281">
        <v>537.98333333333346</v>
      </c>
      <c r="L120" s="281">
        <v>541.2166666666667</v>
      </c>
      <c r="M120" s="282">
        <v>534.75</v>
      </c>
      <c r="N120" s="282">
        <v>526.6</v>
      </c>
      <c r="O120" s="282">
        <v>24287500</v>
      </c>
      <c r="P120" s="283">
        <v>3.5548686244204021E-2</v>
      </c>
    </row>
    <row r="121" spans="1:16" ht="12.75" customHeight="1">
      <c r="A121" s="273">
        <v>111</v>
      </c>
      <c r="B121" s="287" t="s">
        <v>63</v>
      </c>
      <c r="C121" s="279" t="s">
        <v>162</v>
      </c>
      <c r="D121" s="280">
        <v>45225</v>
      </c>
      <c r="E121" s="279">
        <v>1758.45</v>
      </c>
      <c r="F121" s="279">
        <v>1762.5999999999997</v>
      </c>
      <c r="G121" s="281">
        <v>1746.4499999999994</v>
      </c>
      <c r="H121" s="281">
        <v>1734.4499999999996</v>
      </c>
      <c r="I121" s="281">
        <v>1718.2999999999993</v>
      </c>
      <c r="J121" s="281">
        <v>1774.5999999999995</v>
      </c>
      <c r="K121" s="281">
        <v>1790.7499999999995</v>
      </c>
      <c r="L121" s="281">
        <v>1802.7499999999995</v>
      </c>
      <c r="M121" s="282">
        <v>1778.75</v>
      </c>
      <c r="N121" s="282">
        <v>1750.6</v>
      </c>
      <c r="O121" s="282">
        <v>31298400</v>
      </c>
      <c r="P121" s="283">
        <v>4.1585687282021243E-2</v>
      </c>
    </row>
    <row r="122" spans="1:16" ht="12.75" customHeight="1">
      <c r="A122" s="273">
        <v>112</v>
      </c>
      <c r="B122" s="287" t="s">
        <v>68</v>
      </c>
      <c r="C122" s="279" t="s">
        <v>163</v>
      </c>
      <c r="D122" s="280">
        <v>45225</v>
      </c>
      <c r="E122" s="279">
        <v>137.65</v>
      </c>
      <c r="F122" s="279">
        <v>138.76666666666668</v>
      </c>
      <c r="G122" s="281">
        <v>135.88333333333335</v>
      </c>
      <c r="H122" s="281">
        <v>134.11666666666667</v>
      </c>
      <c r="I122" s="281">
        <v>131.23333333333335</v>
      </c>
      <c r="J122" s="281">
        <v>140.53333333333336</v>
      </c>
      <c r="K122" s="281">
        <v>143.41666666666669</v>
      </c>
      <c r="L122" s="281">
        <v>145.18333333333337</v>
      </c>
      <c r="M122" s="282">
        <v>141.65</v>
      </c>
      <c r="N122" s="282">
        <v>137</v>
      </c>
      <c r="O122" s="282">
        <v>71490164</v>
      </c>
      <c r="P122" s="283">
        <v>-2.7319086935405537E-2</v>
      </c>
    </row>
    <row r="123" spans="1:16" ht="12.75" customHeight="1">
      <c r="A123" s="273">
        <v>113</v>
      </c>
      <c r="B123" s="287" t="s">
        <v>45</v>
      </c>
      <c r="C123" s="279" t="s">
        <v>164</v>
      </c>
      <c r="D123" s="280">
        <v>45225</v>
      </c>
      <c r="E123" s="279">
        <v>2513.6</v>
      </c>
      <c r="F123" s="279">
        <v>2532.1666666666665</v>
      </c>
      <c r="G123" s="281">
        <v>2489.1333333333332</v>
      </c>
      <c r="H123" s="281">
        <v>2464.6666666666665</v>
      </c>
      <c r="I123" s="281">
        <v>2421.6333333333332</v>
      </c>
      <c r="J123" s="281">
        <v>2556.6333333333332</v>
      </c>
      <c r="K123" s="281">
        <v>2599.666666666667</v>
      </c>
      <c r="L123" s="281">
        <v>2624.1333333333332</v>
      </c>
      <c r="M123" s="282">
        <v>2575.1999999999998</v>
      </c>
      <c r="N123" s="282">
        <v>2507.6999999999998</v>
      </c>
      <c r="O123" s="282">
        <v>1021800</v>
      </c>
      <c r="P123" s="283">
        <v>-3.5400736335315777E-2</v>
      </c>
    </row>
    <row r="124" spans="1:16" ht="12.75" customHeight="1">
      <c r="A124" s="273">
        <v>114</v>
      </c>
      <c r="B124" s="287" t="s">
        <v>43</v>
      </c>
      <c r="C124" s="284" t="s">
        <v>165</v>
      </c>
      <c r="D124" s="280">
        <v>45225</v>
      </c>
      <c r="E124" s="279">
        <v>395.65</v>
      </c>
      <c r="F124" s="279">
        <v>395.66666666666669</v>
      </c>
      <c r="G124" s="281">
        <v>392.03333333333336</v>
      </c>
      <c r="H124" s="281">
        <v>388.41666666666669</v>
      </c>
      <c r="I124" s="281">
        <v>384.78333333333336</v>
      </c>
      <c r="J124" s="281">
        <v>399.28333333333336</v>
      </c>
      <c r="K124" s="281">
        <v>402.91666666666669</v>
      </c>
      <c r="L124" s="281">
        <v>406.53333333333336</v>
      </c>
      <c r="M124" s="282">
        <v>399.3</v>
      </c>
      <c r="N124" s="282">
        <v>392.05</v>
      </c>
      <c r="O124" s="282">
        <v>20969500</v>
      </c>
      <c r="P124" s="283">
        <v>5.1487511721080896E-2</v>
      </c>
    </row>
    <row r="125" spans="1:16" ht="12.75" customHeight="1">
      <c r="A125" s="273">
        <v>115</v>
      </c>
      <c r="B125" s="287" t="s">
        <v>68</v>
      </c>
      <c r="C125" s="279" t="s">
        <v>166</v>
      </c>
      <c r="D125" s="280">
        <v>45225</v>
      </c>
      <c r="E125" s="279">
        <v>470.6</v>
      </c>
      <c r="F125" s="279">
        <v>472.58333333333331</v>
      </c>
      <c r="G125" s="281">
        <v>466.51666666666665</v>
      </c>
      <c r="H125" s="281">
        <v>462.43333333333334</v>
      </c>
      <c r="I125" s="281">
        <v>456.36666666666667</v>
      </c>
      <c r="J125" s="281">
        <v>476.66666666666663</v>
      </c>
      <c r="K125" s="281">
        <v>482.73333333333335</v>
      </c>
      <c r="L125" s="281">
        <v>486.81666666666661</v>
      </c>
      <c r="M125" s="282">
        <v>478.65</v>
      </c>
      <c r="N125" s="282">
        <v>468.5</v>
      </c>
      <c r="O125" s="282">
        <v>22778000</v>
      </c>
      <c r="P125" s="283">
        <v>-6.7155067155067159E-3</v>
      </c>
    </row>
    <row r="126" spans="1:16" ht="12.75" customHeight="1">
      <c r="A126" s="273">
        <v>116</v>
      </c>
      <c r="B126" s="287" t="s">
        <v>41</v>
      </c>
      <c r="C126" s="279" t="s">
        <v>167</v>
      </c>
      <c r="D126" s="280">
        <v>45225</v>
      </c>
      <c r="E126" s="279">
        <v>3053.6</v>
      </c>
      <c r="F126" s="279">
        <v>3061.5666666666671</v>
      </c>
      <c r="G126" s="281">
        <v>3038.1333333333341</v>
      </c>
      <c r="H126" s="281">
        <v>3022.666666666667</v>
      </c>
      <c r="I126" s="281">
        <v>2999.233333333334</v>
      </c>
      <c r="J126" s="281">
        <v>3077.0333333333342</v>
      </c>
      <c r="K126" s="281">
        <v>3100.4666666666676</v>
      </c>
      <c r="L126" s="281">
        <v>3115.9333333333343</v>
      </c>
      <c r="M126" s="282">
        <v>3085</v>
      </c>
      <c r="N126" s="282">
        <v>3046.1</v>
      </c>
      <c r="O126" s="282">
        <v>9277200</v>
      </c>
      <c r="P126" s="283">
        <v>1.9214923700603143E-2</v>
      </c>
    </row>
    <row r="127" spans="1:16" ht="12.75" customHeight="1">
      <c r="A127" s="273">
        <v>117</v>
      </c>
      <c r="B127" s="287" t="s">
        <v>87</v>
      </c>
      <c r="C127" s="279" t="s">
        <v>168</v>
      </c>
      <c r="D127" s="280">
        <v>45225</v>
      </c>
      <c r="E127" s="279">
        <v>5160.25</v>
      </c>
      <c r="F127" s="279">
        <v>5140.05</v>
      </c>
      <c r="G127" s="281">
        <v>5075.6000000000004</v>
      </c>
      <c r="H127" s="281">
        <v>4990.95</v>
      </c>
      <c r="I127" s="281">
        <v>4926.5</v>
      </c>
      <c r="J127" s="281">
        <v>5224.7000000000007</v>
      </c>
      <c r="K127" s="281">
        <v>5289.15</v>
      </c>
      <c r="L127" s="281">
        <v>5373.8000000000011</v>
      </c>
      <c r="M127" s="282">
        <v>5204.5</v>
      </c>
      <c r="N127" s="282">
        <v>5055.3999999999996</v>
      </c>
      <c r="O127" s="282">
        <v>1984500</v>
      </c>
      <c r="P127" s="283">
        <v>1.4026212922510922E-2</v>
      </c>
    </row>
    <row r="128" spans="1:16" ht="12.75" customHeight="1">
      <c r="A128" s="273">
        <v>118</v>
      </c>
      <c r="B128" s="287" t="s">
        <v>87</v>
      </c>
      <c r="C128" s="279" t="s">
        <v>169</v>
      </c>
      <c r="D128" s="280">
        <v>45225</v>
      </c>
      <c r="E128" s="279">
        <v>4367.95</v>
      </c>
      <c r="F128" s="279">
        <v>4422.3</v>
      </c>
      <c r="G128" s="281">
        <v>4305.6500000000005</v>
      </c>
      <c r="H128" s="281">
        <v>4243.3500000000004</v>
      </c>
      <c r="I128" s="281">
        <v>4126.7000000000007</v>
      </c>
      <c r="J128" s="281">
        <v>4484.6000000000004</v>
      </c>
      <c r="K128" s="281">
        <v>4601.25</v>
      </c>
      <c r="L128" s="281">
        <v>4663.55</v>
      </c>
      <c r="M128" s="282">
        <v>4538.95</v>
      </c>
      <c r="N128" s="282">
        <v>4360</v>
      </c>
      <c r="O128" s="282">
        <v>1200000</v>
      </c>
      <c r="P128" s="283">
        <v>0.55925155925155923</v>
      </c>
    </row>
    <row r="129" spans="1:16" ht="12.75" customHeight="1">
      <c r="A129" s="273">
        <v>119</v>
      </c>
      <c r="B129" s="287" t="s">
        <v>43</v>
      </c>
      <c r="C129" s="279" t="s">
        <v>170</v>
      </c>
      <c r="D129" s="280">
        <v>45225</v>
      </c>
      <c r="E129" s="279">
        <v>1191.55</v>
      </c>
      <c r="F129" s="279">
        <v>1196.6166666666668</v>
      </c>
      <c r="G129" s="281">
        <v>1183.2333333333336</v>
      </c>
      <c r="H129" s="281">
        <v>1174.9166666666667</v>
      </c>
      <c r="I129" s="281">
        <v>1161.5333333333335</v>
      </c>
      <c r="J129" s="281">
        <v>1204.9333333333336</v>
      </c>
      <c r="K129" s="281">
        <v>1218.3166666666668</v>
      </c>
      <c r="L129" s="281">
        <v>1226.6333333333337</v>
      </c>
      <c r="M129" s="282">
        <v>1210</v>
      </c>
      <c r="N129" s="282">
        <v>1188.3</v>
      </c>
      <c r="O129" s="282">
        <v>6258550</v>
      </c>
      <c r="P129" s="283">
        <v>-6.07451403887689E-3</v>
      </c>
    </row>
    <row r="130" spans="1:16" ht="12.75" customHeight="1">
      <c r="A130" s="273">
        <v>120</v>
      </c>
      <c r="B130" s="287" t="s">
        <v>56</v>
      </c>
      <c r="C130" s="279" t="s">
        <v>171</v>
      </c>
      <c r="D130" s="280">
        <v>45225</v>
      </c>
      <c r="E130" s="279">
        <v>1574.1</v>
      </c>
      <c r="F130" s="279">
        <v>1571.45</v>
      </c>
      <c r="G130" s="281">
        <v>1563.4</v>
      </c>
      <c r="H130" s="281">
        <v>1552.7</v>
      </c>
      <c r="I130" s="281">
        <v>1544.65</v>
      </c>
      <c r="J130" s="281">
        <v>1582.15</v>
      </c>
      <c r="K130" s="281">
        <v>1590.1999999999998</v>
      </c>
      <c r="L130" s="281">
        <v>1600.9</v>
      </c>
      <c r="M130" s="282">
        <v>1579.5</v>
      </c>
      <c r="N130" s="282">
        <v>1560.75</v>
      </c>
      <c r="O130" s="282">
        <v>15094800</v>
      </c>
      <c r="P130" s="283">
        <v>-5.1211072664359859E-3</v>
      </c>
    </row>
    <row r="131" spans="1:16" ht="12.75" customHeight="1">
      <c r="A131" s="273">
        <v>121</v>
      </c>
      <c r="B131" s="287" t="s">
        <v>68</v>
      </c>
      <c r="C131" s="279" t="s">
        <v>172</v>
      </c>
      <c r="D131" s="280">
        <v>45225</v>
      </c>
      <c r="E131" s="279">
        <v>281.39999999999998</v>
      </c>
      <c r="F131" s="279">
        <v>282.39999999999998</v>
      </c>
      <c r="G131" s="281">
        <v>278.59999999999997</v>
      </c>
      <c r="H131" s="281">
        <v>275.8</v>
      </c>
      <c r="I131" s="281">
        <v>272</v>
      </c>
      <c r="J131" s="281">
        <v>285.19999999999993</v>
      </c>
      <c r="K131" s="281">
        <v>288.99999999999989</v>
      </c>
      <c r="L131" s="281">
        <v>291.7999999999999</v>
      </c>
      <c r="M131" s="282">
        <v>286.2</v>
      </c>
      <c r="N131" s="282">
        <v>279.60000000000002</v>
      </c>
      <c r="O131" s="282">
        <v>48824000</v>
      </c>
      <c r="P131" s="283">
        <v>3.8013436516710603E-2</v>
      </c>
    </row>
    <row r="132" spans="1:16" ht="12.75" customHeight="1">
      <c r="A132" s="273">
        <v>122</v>
      </c>
      <c r="B132" s="287" t="s">
        <v>68</v>
      </c>
      <c r="C132" s="279" t="s">
        <v>173</v>
      </c>
      <c r="D132" s="280">
        <v>45225</v>
      </c>
      <c r="E132" s="279">
        <v>141.85</v>
      </c>
      <c r="F132" s="279">
        <v>141.91666666666666</v>
      </c>
      <c r="G132" s="281">
        <v>139.33333333333331</v>
      </c>
      <c r="H132" s="281">
        <v>136.81666666666666</v>
      </c>
      <c r="I132" s="281">
        <v>134.23333333333332</v>
      </c>
      <c r="J132" s="281">
        <v>144.43333333333331</v>
      </c>
      <c r="K132" s="281">
        <v>147.01666666666662</v>
      </c>
      <c r="L132" s="281">
        <v>149.5333333333333</v>
      </c>
      <c r="M132" s="282">
        <v>144.5</v>
      </c>
      <c r="N132" s="282">
        <v>139.4</v>
      </c>
      <c r="O132" s="282">
        <v>67140000</v>
      </c>
      <c r="P132" s="283">
        <v>-1.4357438562494496E-2</v>
      </c>
    </row>
    <row r="133" spans="1:16" ht="12.75" customHeight="1">
      <c r="A133" s="273">
        <v>123</v>
      </c>
      <c r="B133" s="287" t="s">
        <v>59</v>
      </c>
      <c r="C133" s="279" t="s">
        <v>174</v>
      </c>
      <c r="D133" s="280">
        <v>45225</v>
      </c>
      <c r="E133" s="279">
        <v>549.1</v>
      </c>
      <c r="F133" s="279">
        <v>547.80000000000007</v>
      </c>
      <c r="G133" s="281">
        <v>545.30000000000018</v>
      </c>
      <c r="H133" s="281">
        <v>541.50000000000011</v>
      </c>
      <c r="I133" s="281">
        <v>539.00000000000023</v>
      </c>
      <c r="J133" s="281">
        <v>551.60000000000014</v>
      </c>
      <c r="K133" s="281">
        <v>554.09999999999991</v>
      </c>
      <c r="L133" s="281">
        <v>557.90000000000009</v>
      </c>
      <c r="M133" s="282">
        <v>550.29999999999995</v>
      </c>
      <c r="N133" s="282">
        <v>544</v>
      </c>
      <c r="O133" s="282">
        <v>12213600</v>
      </c>
      <c r="P133" s="283">
        <v>-2.4067504075174991E-2</v>
      </c>
    </row>
    <row r="134" spans="1:16" ht="12.75" customHeight="1">
      <c r="A134" s="273">
        <v>124</v>
      </c>
      <c r="B134" s="287" t="s">
        <v>56</v>
      </c>
      <c r="C134" s="279" t="s">
        <v>175</v>
      </c>
      <c r="D134" s="280">
        <v>45225</v>
      </c>
      <c r="E134" s="279">
        <v>10801.15</v>
      </c>
      <c r="F134" s="279">
        <v>10772.783333333333</v>
      </c>
      <c r="G134" s="281">
        <v>10736.366666666665</v>
      </c>
      <c r="H134" s="281">
        <v>10671.583333333332</v>
      </c>
      <c r="I134" s="281">
        <v>10635.166666666664</v>
      </c>
      <c r="J134" s="281">
        <v>10837.566666666666</v>
      </c>
      <c r="K134" s="281">
        <v>10873.983333333334</v>
      </c>
      <c r="L134" s="281">
        <v>10938.766666666666</v>
      </c>
      <c r="M134" s="282">
        <v>10809.2</v>
      </c>
      <c r="N134" s="282">
        <v>10708</v>
      </c>
      <c r="O134" s="282">
        <v>3333300</v>
      </c>
      <c r="P134" s="283">
        <v>8.4000000000000005E-2</v>
      </c>
    </row>
    <row r="135" spans="1:16" ht="12.75" customHeight="1">
      <c r="A135" s="273">
        <v>125</v>
      </c>
      <c r="B135" s="287" t="s">
        <v>59</v>
      </c>
      <c r="C135" s="279" t="s">
        <v>176</v>
      </c>
      <c r="D135" s="280">
        <v>45225</v>
      </c>
      <c r="E135" s="279">
        <v>1056.5999999999999</v>
      </c>
      <c r="F135" s="279">
        <v>1064.8500000000001</v>
      </c>
      <c r="G135" s="281">
        <v>1043.9500000000003</v>
      </c>
      <c r="H135" s="281">
        <v>1031.3000000000002</v>
      </c>
      <c r="I135" s="281">
        <v>1010.4000000000003</v>
      </c>
      <c r="J135" s="281">
        <v>1077.5000000000002</v>
      </c>
      <c r="K135" s="281">
        <v>1098.4000000000003</v>
      </c>
      <c r="L135" s="281">
        <v>1111.0500000000002</v>
      </c>
      <c r="M135" s="282">
        <v>1085.75</v>
      </c>
      <c r="N135" s="282">
        <v>1052.2</v>
      </c>
      <c r="O135" s="282">
        <v>9385600</v>
      </c>
      <c r="P135" s="283">
        <v>-1.004134672179563E-2</v>
      </c>
    </row>
    <row r="136" spans="1:16" ht="12.75" customHeight="1">
      <c r="A136" s="273">
        <v>126</v>
      </c>
      <c r="B136" s="287" t="s">
        <v>45</v>
      </c>
      <c r="C136" s="286" t="s">
        <v>177</v>
      </c>
      <c r="D136" s="280">
        <v>45225</v>
      </c>
      <c r="E136" s="279">
        <v>2170.25</v>
      </c>
      <c r="F136" s="279">
        <v>2162.4166666666665</v>
      </c>
      <c r="G136" s="281">
        <v>2132.833333333333</v>
      </c>
      <c r="H136" s="281">
        <v>2095.4166666666665</v>
      </c>
      <c r="I136" s="281">
        <v>2065.833333333333</v>
      </c>
      <c r="J136" s="281">
        <v>2199.833333333333</v>
      </c>
      <c r="K136" s="281">
        <v>2229.4166666666661</v>
      </c>
      <c r="L136" s="281">
        <v>2266.833333333333</v>
      </c>
      <c r="M136" s="282">
        <v>2192</v>
      </c>
      <c r="N136" s="282">
        <v>2125</v>
      </c>
      <c r="O136" s="282">
        <v>2533600</v>
      </c>
      <c r="P136" s="283">
        <v>-6.9350573023802528E-2</v>
      </c>
    </row>
    <row r="137" spans="1:16" ht="12.75" customHeight="1">
      <c r="A137" s="273">
        <v>127</v>
      </c>
      <c r="B137" s="287" t="s">
        <v>43</v>
      </c>
      <c r="C137" s="286" t="s">
        <v>178</v>
      </c>
      <c r="D137" s="280">
        <v>45225</v>
      </c>
      <c r="E137" s="279">
        <v>1524.15</v>
      </c>
      <c r="F137" s="279">
        <v>1538.05</v>
      </c>
      <c r="G137" s="281">
        <v>1507.1</v>
      </c>
      <c r="H137" s="281">
        <v>1490.05</v>
      </c>
      <c r="I137" s="281">
        <v>1459.1</v>
      </c>
      <c r="J137" s="281">
        <v>1555.1</v>
      </c>
      <c r="K137" s="281">
        <v>1586.0500000000002</v>
      </c>
      <c r="L137" s="281">
        <v>1603.1</v>
      </c>
      <c r="M137" s="282">
        <v>1569</v>
      </c>
      <c r="N137" s="282">
        <v>1521</v>
      </c>
      <c r="O137" s="282">
        <v>1885600</v>
      </c>
      <c r="P137" s="283">
        <v>-4.0143672089583771E-3</v>
      </c>
    </row>
    <row r="138" spans="1:16" ht="12.75" customHeight="1">
      <c r="A138" s="273">
        <v>128</v>
      </c>
      <c r="B138" s="287" t="s">
        <v>68</v>
      </c>
      <c r="C138" s="279" t="s">
        <v>179</v>
      </c>
      <c r="D138" s="280">
        <v>45225</v>
      </c>
      <c r="E138" s="279">
        <v>931.35</v>
      </c>
      <c r="F138" s="279">
        <v>930.75</v>
      </c>
      <c r="G138" s="281">
        <v>923.75</v>
      </c>
      <c r="H138" s="281">
        <v>916.15</v>
      </c>
      <c r="I138" s="281">
        <v>909.15</v>
      </c>
      <c r="J138" s="281">
        <v>938.35</v>
      </c>
      <c r="K138" s="281">
        <v>945.35</v>
      </c>
      <c r="L138" s="281">
        <v>952.95</v>
      </c>
      <c r="M138" s="282">
        <v>937.75</v>
      </c>
      <c r="N138" s="282">
        <v>923.15</v>
      </c>
      <c r="O138" s="282">
        <v>8059200</v>
      </c>
      <c r="P138" s="283">
        <v>6.7959224465320807E-3</v>
      </c>
    </row>
    <row r="139" spans="1:16" ht="12.75" customHeight="1">
      <c r="A139" s="273">
        <v>129</v>
      </c>
      <c r="B139" s="287" t="s">
        <v>84</v>
      </c>
      <c r="C139" s="279" t="s">
        <v>180</v>
      </c>
      <c r="D139" s="280">
        <v>45225</v>
      </c>
      <c r="E139" s="279">
        <v>1130</v>
      </c>
      <c r="F139" s="279">
        <v>1132.1499999999999</v>
      </c>
      <c r="G139" s="281">
        <v>1117.2999999999997</v>
      </c>
      <c r="H139" s="281">
        <v>1104.5999999999999</v>
      </c>
      <c r="I139" s="281">
        <v>1089.7499999999998</v>
      </c>
      <c r="J139" s="281">
        <v>1144.8499999999997</v>
      </c>
      <c r="K139" s="281">
        <v>1159.6999999999996</v>
      </c>
      <c r="L139" s="281">
        <v>1172.3999999999996</v>
      </c>
      <c r="M139" s="282">
        <v>1147</v>
      </c>
      <c r="N139" s="282">
        <v>1119.45</v>
      </c>
      <c r="O139" s="282">
        <v>2398400</v>
      </c>
      <c r="P139" s="283">
        <v>-4.0946896992962251E-2</v>
      </c>
    </row>
    <row r="140" spans="1:16" ht="12.75" customHeight="1">
      <c r="A140" s="273">
        <v>130</v>
      </c>
      <c r="B140" s="287" t="s">
        <v>56</v>
      </c>
      <c r="C140" s="284" t="s">
        <v>181</v>
      </c>
      <c r="D140" s="280">
        <v>45225</v>
      </c>
      <c r="E140" s="279">
        <v>96.5</v>
      </c>
      <c r="F140" s="279">
        <v>96.716666666666654</v>
      </c>
      <c r="G140" s="281">
        <v>95.733333333333306</v>
      </c>
      <c r="H140" s="281">
        <v>94.966666666666654</v>
      </c>
      <c r="I140" s="281">
        <v>93.983333333333306</v>
      </c>
      <c r="J140" s="281">
        <v>97.483333333333306</v>
      </c>
      <c r="K140" s="281">
        <v>98.466666666666654</v>
      </c>
      <c r="L140" s="281">
        <v>99.233333333333306</v>
      </c>
      <c r="M140" s="282">
        <v>97.7</v>
      </c>
      <c r="N140" s="282">
        <v>95.95</v>
      </c>
      <c r="O140" s="282">
        <v>78994600</v>
      </c>
      <c r="P140" s="283">
        <v>9.0694721567204789E-3</v>
      </c>
    </row>
    <row r="141" spans="1:16" ht="12.75" customHeight="1">
      <c r="A141" s="273">
        <v>131</v>
      </c>
      <c r="B141" s="287" t="s">
        <v>87</v>
      </c>
      <c r="C141" s="279" t="s">
        <v>182</v>
      </c>
      <c r="D141" s="280">
        <v>45225</v>
      </c>
      <c r="E141" s="279">
        <v>2263</v>
      </c>
      <c r="F141" s="279">
        <v>2272.0666666666666</v>
      </c>
      <c r="G141" s="281">
        <v>2237.1333333333332</v>
      </c>
      <c r="H141" s="281">
        <v>2211.2666666666664</v>
      </c>
      <c r="I141" s="281">
        <v>2176.333333333333</v>
      </c>
      <c r="J141" s="281">
        <v>2297.9333333333334</v>
      </c>
      <c r="K141" s="281">
        <v>2332.8666666666668</v>
      </c>
      <c r="L141" s="281">
        <v>2358.7333333333336</v>
      </c>
      <c r="M141" s="282">
        <v>2307</v>
      </c>
      <c r="N141" s="282">
        <v>2246.1999999999998</v>
      </c>
      <c r="O141" s="282">
        <v>2891350</v>
      </c>
      <c r="P141" s="283">
        <v>-4.7644927536231882E-2</v>
      </c>
    </row>
    <row r="142" spans="1:16" ht="12.75" customHeight="1">
      <c r="A142" s="273">
        <v>132</v>
      </c>
      <c r="B142" s="287" t="s">
        <v>56</v>
      </c>
      <c r="C142" s="279" t="s">
        <v>183</v>
      </c>
      <c r="D142" s="280">
        <v>45225</v>
      </c>
      <c r="E142" s="279">
        <v>109760.1</v>
      </c>
      <c r="F142" s="279">
        <v>110040.63333333335</v>
      </c>
      <c r="G142" s="281">
        <v>109269.51666666669</v>
      </c>
      <c r="H142" s="281">
        <v>108778.93333333335</v>
      </c>
      <c r="I142" s="281">
        <v>108007.81666666669</v>
      </c>
      <c r="J142" s="281">
        <v>110531.21666666669</v>
      </c>
      <c r="K142" s="281">
        <v>111302.33333333336</v>
      </c>
      <c r="L142" s="281">
        <v>111792.91666666669</v>
      </c>
      <c r="M142" s="282">
        <v>110811.75</v>
      </c>
      <c r="N142" s="282">
        <v>109550.05</v>
      </c>
      <c r="O142" s="282">
        <v>45740</v>
      </c>
      <c r="P142" s="283">
        <v>4.8330404217926184E-3</v>
      </c>
    </row>
    <row r="143" spans="1:16" ht="12.75" customHeight="1">
      <c r="A143" s="273">
        <v>133</v>
      </c>
      <c r="B143" s="287" t="s">
        <v>68</v>
      </c>
      <c r="C143" s="279" t="s">
        <v>184</v>
      </c>
      <c r="D143" s="280">
        <v>45225</v>
      </c>
      <c r="E143" s="279">
        <v>1251.3</v>
      </c>
      <c r="F143" s="279">
        <v>1250.7666666666667</v>
      </c>
      <c r="G143" s="281">
        <v>1245.1333333333332</v>
      </c>
      <c r="H143" s="281">
        <v>1238.9666666666665</v>
      </c>
      <c r="I143" s="281">
        <v>1233.333333333333</v>
      </c>
      <c r="J143" s="281">
        <v>1256.9333333333334</v>
      </c>
      <c r="K143" s="281">
        <v>1262.5666666666671</v>
      </c>
      <c r="L143" s="281">
        <v>1268.7333333333336</v>
      </c>
      <c r="M143" s="282">
        <v>1256.4000000000001</v>
      </c>
      <c r="N143" s="282">
        <v>1244.5999999999999</v>
      </c>
      <c r="O143" s="282">
        <v>7035050</v>
      </c>
      <c r="P143" s="283">
        <v>7.768135478978852E-2</v>
      </c>
    </row>
    <row r="144" spans="1:16" ht="12.75" customHeight="1">
      <c r="A144" s="273">
        <v>134</v>
      </c>
      <c r="B144" s="287" t="s">
        <v>132</v>
      </c>
      <c r="C144" s="279" t="s">
        <v>185</v>
      </c>
      <c r="D144" s="280">
        <v>45225</v>
      </c>
      <c r="E144" s="279">
        <v>98.7</v>
      </c>
      <c r="F144" s="279">
        <v>99.783333333333346</v>
      </c>
      <c r="G144" s="281">
        <v>97.166666666666686</v>
      </c>
      <c r="H144" s="281">
        <v>95.63333333333334</v>
      </c>
      <c r="I144" s="281">
        <v>93.01666666666668</v>
      </c>
      <c r="J144" s="281">
        <v>101.31666666666669</v>
      </c>
      <c r="K144" s="281">
        <v>103.93333333333334</v>
      </c>
      <c r="L144" s="281">
        <v>105.4666666666667</v>
      </c>
      <c r="M144" s="282">
        <v>102.4</v>
      </c>
      <c r="N144" s="282">
        <v>98.25</v>
      </c>
      <c r="O144" s="282">
        <v>72225000</v>
      </c>
      <c r="P144" s="283">
        <v>1.926333615580017E-2</v>
      </c>
    </row>
    <row r="145" spans="1:16" ht="12.75" customHeight="1">
      <c r="A145" s="273">
        <v>135</v>
      </c>
      <c r="B145" s="287" t="s">
        <v>45</v>
      </c>
      <c r="C145" s="279" t="s">
        <v>186</v>
      </c>
      <c r="D145" s="280">
        <v>45225</v>
      </c>
      <c r="E145" s="279">
        <v>4204.45</v>
      </c>
      <c r="F145" s="279">
        <v>4197.6833333333334</v>
      </c>
      <c r="G145" s="281">
        <v>4165.7666666666664</v>
      </c>
      <c r="H145" s="281">
        <v>4127.083333333333</v>
      </c>
      <c r="I145" s="281">
        <v>4095.1666666666661</v>
      </c>
      <c r="J145" s="281">
        <v>4236.3666666666668</v>
      </c>
      <c r="K145" s="281">
        <v>4268.2833333333328</v>
      </c>
      <c r="L145" s="281">
        <v>4306.9666666666672</v>
      </c>
      <c r="M145" s="282">
        <v>4229.6000000000004</v>
      </c>
      <c r="N145" s="282">
        <v>4159</v>
      </c>
      <c r="O145" s="282">
        <v>1634400</v>
      </c>
      <c r="P145" s="283">
        <v>-2.7663751561663393E-2</v>
      </c>
    </row>
    <row r="146" spans="1:16" ht="12.75" customHeight="1">
      <c r="A146" s="273">
        <v>136</v>
      </c>
      <c r="B146" s="287" t="s">
        <v>39</v>
      </c>
      <c r="C146" s="279" t="s">
        <v>187</v>
      </c>
      <c r="D146" s="280">
        <v>45225</v>
      </c>
      <c r="E146" s="279">
        <v>3673.7</v>
      </c>
      <c r="F146" s="279">
        <v>3680.6</v>
      </c>
      <c r="G146" s="281">
        <v>3645.1</v>
      </c>
      <c r="H146" s="281">
        <v>3616.5</v>
      </c>
      <c r="I146" s="281">
        <v>3581</v>
      </c>
      <c r="J146" s="281">
        <v>3709.2</v>
      </c>
      <c r="K146" s="281">
        <v>3744.7</v>
      </c>
      <c r="L146" s="281">
        <v>3773.2999999999997</v>
      </c>
      <c r="M146" s="282">
        <v>3716.1</v>
      </c>
      <c r="N146" s="282">
        <v>3652</v>
      </c>
      <c r="O146" s="282">
        <v>1282650</v>
      </c>
      <c r="P146" s="283">
        <v>1.833988329165178E-2</v>
      </c>
    </row>
    <row r="147" spans="1:16" ht="12.75" customHeight="1">
      <c r="A147" s="273">
        <v>137</v>
      </c>
      <c r="B147" s="287" t="s">
        <v>59</v>
      </c>
      <c r="C147" s="279" t="s">
        <v>188</v>
      </c>
      <c r="D147" s="280">
        <v>45225</v>
      </c>
      <c r="E147" s="279">
        <v>23319.65</v>
      </c>
      <c r="F147" s="279">
        <v>23328.583333333332</v>
      </c>
      <c r="G147" s="281">
        <v>23183.616666666665</v>
      </c>
      <c r="H147" s="281">
        <v>23047.583333333332</v>
      </c>
      <c r="I147" s="281">
        <v>22902.616666666665</v>
      </c>
      <c r="J147" s="281">
        <v>23464.616666666665</v>
      </c>
      <c r="K147" s="281">
        <v>23609.583333333332</v>
      </c>
      <c r="L147" s="281">
        <v>23745.616666666665</v>
      </c>
      <c r="M147" s="282">
        <v>23473.55</v>
      </c>
      <c r="N147" s="282">
        <v>23192.55</v>
      </c>
      <c r="O147" s="282">
        <v>301160</v>
      </c>
      <c r="P147" s="283">
        <v>-8.9509016717125179E-3</v>
      </c>
    </row>
    <row r="148" spans="1:16" ht="12.75" customHeight="1">
      <c r="A148" s="273">
        <v>138</v>
      </c>
      <c r="B148" s="287" t="s">
        <v>132</v>
      </c>
      <c r="C148" s="279" t="s">
        <v>189</v>
      </c>
      <c r="D148" s="280">
        <v>45225</v>
      </c>
      <c r="E148" s="279">
        <v>162.05000000000001</v>
      </c>
      <c r="F148" s="279">
        <v>163.15</v>
      </c>
      <c r="G148" s="281">
        <v>159.5</v>
      </c>
      <c r="H148" s="281">
        <v>156.94999999999999</v>
      </c>
      <c r="I148" s="281">
        <v>153.29999999999998</v>
      </c>
      <c r="J148" s="281">
        <v>165.70000000000002</v>
      </c>
      <c r="K148" s="281">
        <v>169.35000000000005</v>
      </c>
      <c r="L148" s="281">
        <v>171.90000000000003</v>
      </c>
      <c r="M148" s="282">
        <v>166.8</v>
      </c>
      <c r="N148" s="282">
        <v>160.6</v>
      </c>
      <c r="O148" s="282">
        <v>108216000</v>
      </c>
      <c r="P148" s="283">
        <v>-1.4305037504611222E-2</v>
      </c>
    </row>
    <row r="149" spans="1:16" ht="12.75" customHeight="1">
      <c r="A149" s="273">
        <v>139</v>
      </c>
      <c r="B149" s="287" t="s">
        <v>190</v>
      </c>
      <c r="C149" s="279" t="s">
        <v>191</v>
      </c>
      <c r="D149" s="280">
        <v>45225</v>
      </c>
      <c r="E149" s="279">
        <v>242.7</v>
      </c>
      <c r="F149" s="279">
        <v>243.9</v>
      </c>
      <c r="G149" s="281">
        <v>241.10000000000002</v>
      </c>
      <c r="H149" s="281">
        <v>239.50000000000003</v>
      </c>
      <c r="I149" s="281">
        <v>236.70000000000005</v>
      </c>
      <c r="J149" s="281">
        <v>245.5</v>
      </c>
      <c r="K149" s="281">
        <v>248.3</v>
      </c>
      <c r="L149" s="281">
        <v>249.89999999999998</v>
      </c>
      <c r="M149" s="282">
        <v>246.7</v>
      </c>
      <c r="N149" s="282">
        <v>242.3</v>
      </c>
      <c r="O149" s="282">
        <v>79194000</v>
      </c>
      <c r="P149" s="283">
        <v>-5.6875965196429247E-3</v>
      </c>
    </row>
    <row r="150" spans="1:16" ht="12.75" customHeight="1">
      <c r="A150" s="273">
        <v>140</v>
      </c>
      <c r="B150" s="287" t="s">
        <v>108</v>
      </c>
      <c r="C150" s="284" t="s">
        <v>192</v>
      </c>
      <c r="D150" s="280">
        <v>45225</v>
      </c>
      <c r="E150" s="279">
        <v>1124.8</v>
      </c>
      <c r="F150" s="279">
        <v>1126.2</v>
      </c>
      <c r="G150" s="281">
        <v>1112.6000000000001</v>
      </c>
      <c r="H150" s="281">
        <v>1100.4000000000001</v>
      </c>
      <c r="I150" s="281">
        <v>1086.8000000000002</v>
      </c>
      <c r="J150" s="281">
        <v>1138.4000000000001</v>
      </c>
      <c r="K150" s="281">
        <v>1152</v>
      </c>
      <c r="L150" s="281">
        <v>1164.2</v>
      </c>
      <c r="M150" s="282">
        <v>1139.8</v>
      </c>
      <c r="N150" s="282">
        <v>1114</v>
      </c>
      <c r="O150" s="282">
        <v>7914200</v>
      </c>
      <c r="P150" s="283">
        <v>-6.5026362038664324E-3</v>
      </c>
    </row>
    <row r="151" spans="1:16" ht="12.75" customHeight="1">
      <c r="A151" s="273">
        <v>141</v>
      </c>
      <c r="B151" s="287" t="s">
        <v>87</v>
      </c>
      <c r="C151" s="286" t="s">
        <v>193</v>
      </c>
      <c r="D151" s="280">
        <v>45225</v>
      </c>
      <c r="E151" s="279">
        <v>4128.3</v>
      </c>
      <c r="F151" s="279">
        <v>4145.833333333333</v>
      </c>
      <c r="G151" s="281">
        <v>4093.1666666666661</v>
      </c>
      <c r="H151" s="281">
        <v>4058.0333333333328</v>
      </c>
      <c r="I151" s="281">
        <v>4005.3666666666659</v>
      </c>
      <c r="J151" s="281">
        <v>4180.9666666666662</v>
      </c>
      <c r="K151" s="281">
        <v>4233.6333333333323</v>
      </c>
      <c r="L151" s="281">
        <v>4268.7666666666664</v>
      </c>
      <c r="M151" s="282">
        <v>4198.5</v>
      </c>
      <c r="N151" s="282">
        <v>4110.7</v>
      </c>
      <c r="O151" s="282">
        <v>303200</v>
      </c>
      <c r="P151" s="283">
        <v>-4.1719342604298354E-2</v>
      </c>
    </row>
    <row r="152" spans="1:16" ht="12.75" customHeight="1">
      <c r="A152" s="273">
        <v>142</v>
      </c>
      <c r="B152" s="287" t="s">
        <v>84</v>
      </c>
      <c r="C152" s="279" t="s">
        <v>194</v>
      </c>
      <c r="D152" s="280">
        <v>45225</v>
      </c>
      <c r="E152" s="279">
        <v>186.9</v>
      </c>
      <c r="F152" s="279">
        <v>186.93333333333331</v>
      </c>
      <c r="G152" s="281">
        <v>186.21666666666661</v>
      </c>
      <c r="H152" s="281">
        <v>185.5333333333333</v>
      </c>
      <c r="I152" s="281">
        <v>184.81666666666661</v>
      </c>
      <c r="J152" s="281">
        <v>187.61666666666662</v>
      </c>
      <c r="K152" s="281">
        <v>188.33333333333331</v>
      </c>
      <c r="L152" s="281">
        <v>189.01666666666662</v>
      </c>
      <c r="M152" s="282">
        <v>187.65</v>
      </c>
      <c r="N152" s="282">
        <v>186.25</v>
      </c>
      <c r="O152" s="282">
        <v>46076800</v>
      </c>
      <c r="P152" s="283">
        <v>-1.7244210872064378E-2</v>
      </c>
    </row>
    <row r="153" spans="1:16" ht="12.75" customHeight="1">
      <c r="A153" s="273">
        <v>143</v>
      </c>
      <c r="B153" s="287" t="s">
        <v>47</v>
      </c>
      <c r="C153" s="279" t="s">
        <v>195</v>
      </c>
      <c r="D153" s="280">
        <v>45225</v>
      </c>
      <c r="E153" s="279">
        <v>38710.65</v>
      </c>
      <c r="F153" s="279">
        <v>39013.566666666666</v>
      </c>
      <c r="G153" s="281">
        <v>38337.133333333331</v>
      </c>
      <c r="H153" s="281">
        <v>37963.616666666669</v>
      </c>
      <c r="I153" s="281">
        <v>37287.183333333334</v>
      </c>
      <c r="J153" s="281">
        <v>39387.083333333328</v>
      </c>
      <c r="K153" s="281">
        <v>40063.516666666663</v>
      </c>
      <c r="L153" s="281">
        <v>40437.033333333326</v>
      </c>
      <c r="M153" s="282">
        <v>39690</v>
      </c>
      <c r="N153" s="282">
        <v>38640.050000000003</v>
      </c>
      <c r="O153" s="282">
        <v>175125</v>
      </c>
      <c r="P153" s="283">
        <v>6.9863722615145767E-3</v>
      </c>
    </row>
    <row r="154" spans="1:16" ht="12.75" customHeight="1">
      <c r="A154" s="273">
        <v>144</v>
      </c>
      <c r="B154" s="287" t="s">
        <v>43</v>
      </c>
      <c r="C154" s="279" t="s">
        <v>196</v>
      </c>
      <c r="D154" s="280">
        <v>45225</v>
      </c>
      <c r="E154" s="279">
        <v>1017.35</v>
      </c>
      <c r="F154" s="279">
        <v>1029.1333333333334</v>
      </c>
      <c r="G154" s="281">
        <v>998.56666666666683</v>
      </c>
      <c r="H154" s="281">
        <v>979.78333333333342</v>
      </c>
      <c r="I154" s="281">
        <v>949.21666666666681</v>
      </c>
      <c r="J154" s="281">
        <v>1047.916666666667</v>
      </c>
      <c r="K154" s="281">
        <v>1078.4833333333336</v>
      </c>
      <c r="L154" s="281">
        <v>1097.2666666666669</v>
      </c>
      <c r="M154" s="282">
        <v>1059.7</v>
      </c>
      <c r="N154" s="282">
        <v>1010.35</v>
      </c>
      <c r="O154" s="282">
        <v>10392000</v>
      </c>
      <c r="P154" s="283">
        <v>-1.7291066282420749E-3</v>
      </c>
    </row>
    <row r="155" spans="1:16" ht="12.75" customHeight="1">
      <c r="A155" s="273">
        <v>145</v>
      </c>
      <c r="B155" s="287" t="s">
        <v>87</v>
      </c>
      <c r="C155" s="284" t="s">
        <v>197</v>
      </c>
      <c r="D155" s="280">
        <v>45225</v>
      </c>
      <c r="E155" s="279">
        <v>5717.8</v>
      </c>
      <c r="F155" s="279">
        <v>5712.6833333333334</v>
      </c>
      <c r="G155" s="281">
        <v>5650.3666666666668</v>
      </c>
      <c r="H155" s="281">
        <v>5582.9333333333334</v>
      </c>
      <c r="I155" s="281">
        <v>5520.6166666666668</v>
      </c>
      <c r="J155" s="281">
        <v>5780.1166666666668</v>
      </c>
      <c r="K155" s="281">
        <v>5842.4333333333343</v>
      </c>
      <c r="L155" s="281">
        <v>5909.8666666666668</v>
      </c>
      <c r="M155" s="282">
        <v>5775</v>
      </c>
      <c r="N155" s="282">
        <v>5645.25</v>
      </c>
      <c r="O155" s="282">
        <v>1426600</v>
      </c>
      <c r="P155" s="283">
        <v>-3.6975782634376848E-2</v>
      </c>
    </row>
    <row r="156" spans="1:16" ht="12.75" customHeight="1">
      <c r="A156" s="273">
        <v>146</v>
      </c>
      <c r="B156" s="287" t="s">
        <v>84</v>
      </c>
      <c r="C156" s="279" t="s">
        <v>198</v>
      </c>
      <c r="D156" s="280">
        <v>45225</v>
      </c>
      <c r="E156" s="279">
        <v>231.25</v>
      </c>
      <c r="F156" s="279">
        <v>232.1</v>
      </c>
      <c r="G156" s="281">
        <v>229.35</v>
      </c>
      <c r="H156" s="281">
        <v>227.45</v>
      </c>
      <c r="I156" s="281">
        <v>224.7</v>
      </c>
      <c r="J156" s="281">
        <v>234</v>
      </c>
      <c r="K156" s="281">
        <v>236.75</v>
      </c>
      <c r="L156" s="281">
        <v>238.65</v>
      </c>
      <c r="M156" s="282">
        <v>234.85</v>
      </c>
      <c r="N156" s="282">
        <v>230.2</v>
      </c>
      <c r="O156" s="282">
        <v>27909000</v>
      </c>
      <c r="P156" s="283">
        <v>-2.4126717717402706E-2</v>
      </c>
    </row>
    <row r="157" spans="1:16" ht="12.75" customHeight="1">
      <c r="A157" s="273">
        <v>147</v>
      </c>
      <c r="B157" s="287" t="s">
        <v>68</v>
      </c>
      <c r="C157" s="279" t="s">
        <v>199</v>
      </c>
      <c r="D157" s="280">
        <v>45225</v>
      </c>
      <c r="E157" s="279">
        <v>246.3</v>
      </c>
      <c r="F157" s="279">
        <v>248.26666666666665</v>
      </c>
      <c r="G157" s="281">
        <v>242.7833333333333</v>
      </c>
      <c r="H157" s="281">
        <v>239.26666666666665</v>
      </c>
      <c r="I157" s="281">
        <v>233.7833333333333</v>
      </c>
      <c r="J157" s="281">
        <v>251.7833333333333</v>
      </c>
      <c r="K157" s="281">
        <v>257.26666666666665</v>
      </c>
      <c r="L157" s="281">
        <v>260.7833333333333</v>
      </c>
      <c r="M157" s="282">
        <v>253.75</v>
      </c>
      <c r="N157" s="282">
        <v>244.75</v>
      </c>
      <c r="O157" s="282">
        <v>76089500</v>
      </c>
      <c r="P157" s="283">
        <v>4.1935153932699193E-3</v>
      </c>
    </row>
    <row r="158" spans="1:16" ht="12.75" customHeight="1">
      <c r="A158" s="273">
        <v>148</v>
      </c>
      <c r="B158" s="287" t="s">
        <v>59</v>
      </c>
      <c r="C158" s="279" t="s">
        <v>200</v>
      </c>
      <c r="D158" s="280">
        <v>45225</v>
      </c>
      <c r="E158" s="279">
        <v>2413.4</v>
      </c>
      <c r="F158" s="279">
        <v>2421.0500000000002</v>
      </c>
      <c r="G158" s="281">
        <v>2403.1500000000005</v>
      </c>
      <c r="H158" s="281">
        <v>2392.9000000000005</v>
      </c>
      <c r="I158" s="281">
        <v>2375.0000000000009</v>
      </c>
      <c r="J158" s="281">
        <v>2431.3000000000002</v>
      </c>
      <c r="K158" s="281">
        <v>2449.1999999999998</v>
      </c>
      <c r="L158" s="281">
        <v>2459.4499999999998</v>
      </c>
      <c r="M158" s="282">
        <v>2438.9499999999998</v>
      </c>
      <c r="N158" s="282">
        <v>2410.8000000000002</v>
      </c>
      <c r="O158" s="282">
        <v>2256750</v>
      </c>
      <c r="P158" s="283">
        <v>-1.4380530973451327E-3</v>
      </c>
    </row>
    <row r="159" spans="1:16" ht="12.75" customHeight="1">
      <c r="A159" s="273">
        <v>149</v>
      </c>
      <c r="B159" s="287" t="s">
        <v>39</v>
      </c>
      <c r="C159" s="279" t="s">
        <v>201</v>
      </c>
      <c r="D159" s="280">
        <v>45225</v>
      </c>
      <c r="E159" s="279">
        <v>3509.8</v>
      </c>
      <c r="F159" s="279">
        <v>3513.3666666666668</v>
      </c>
      <c r="G159" s="281">
        <v>3485.9833333333336</v>
      </c>
      <c r="H159" s="281">
        <v>3462.166666666667</v>
      </c>
      <c r="I159" s="281">
        <v>3434.7833333333338</v>
      </c>
      <c r="J159" s="281">
        <v>3537.1833333333334</v>
      </c>
      <c r="K159" s="281">
        <v>3564.5666666666666</v>
      </c>
      <c r="L159" s="281">
        <v>3588.3833333333332</v>
      </c>
      <c r="M159" s="282">
        <v>3540.75</v>
      </c>
      <c r="N159" s="282">
        <v>3489.55</v>
      </c>
      <c r="O159" s="282">
        <v>2595000</v>
      </c>
      <c r="P159" s="283">
        <v>-1.6579819990525817E-2</v>
      </c>
    </row>
    <row r="160" spans="1:16" ht="12.75" customHeight="1">
      <c r="A160" s="273">
        <v>150</v>
      </c>
      <c r="B160" s="287" t="s">
        <v>63</v>
      </c>
      <c r="C160" s="279" t="s">
        <v>202</v>
      </c>
      <c r="D160" s="280">
        <v>45225</v>
      </c>
      <c r="E160" s="279">
        <v>74.3</v>
      </c>
      <c r="F160" s="279">
        <v>75.283333333333331</v>
      </c>
      <c r="G160" s="281">
        <v>73.11666666666666</v>
      </c>
      <c r="H160" s="281">
        <v>71.933333333333323</v>
      </c>
      <c r="I160" s="281">
        <v>69.766666666666652</v>
      </c>
      <c r="J160" s="281">
        <v>76.466666666666669</v>
      </c>
      <c r="K160" s="281">
        <v>78.633333333333354</v>
      </c>
      <c r="L160" s="281">
        <v>79.816666666666677</v>
      </c>
      <c r="M160" s="282">
        <v>77.45</v>
      </c>
      <c r="N160" s="282">
        <v>74.099999999999994</v>
      </c>
      <c r="O160" s="282">
        <v>280688000</v>
      </c>
      <c r="P160" s="283">
        <v>0.10028850978424486</v>
      </c>
    </row>
    <row r="161" spans="1:16" ht="12.75" customHeight="1">
      <c r="A161" s="273">
        <v>151</v>
      </c>
      <c r="B161" s="287" t="s">
        <v>45</v>
      </c>
      <c r="C161" s="286" t="s">
        <v>203</v>
      </c>
      <c r="D161" s="280">
        <v>45225</v>
      </c>
      <c r="E161" s="279">
        <v>5342.5</v>
      </c>
      <c r="F161" s="279">
        <v>5371.7</v>
      </c>
      <c r="G161" s="281">
        <v>5254.4</v>
      </c>
      <c r="H161" s="281">
        <v>5166.3</v>
      </c>
      <c r="I161" s="281">
        <v>5049</v>
      </c>
      <c r="J161" s="281">
        <v>5459.7999999999993</v>
      </c>
      <c r="K161" s="281">
        <v>5577.1</v>
      </c>
      <c r="L161" s="281">
        <v>5665.1999999999989</v>
      </c>
      <c r="M161" s="282">
        <v>5489</v>
      </c>
      <c r="N161" s="282">
        <v>5283.6</v>
      </c>
      <c r="O161" s="282">
        <v>3010800</v>
      </c>
      <c r="P161" s="283">
        <v>7.2565993373944634E-2</v>
      </c>
    </row>
    <row r="162" spans="1:16" ht="12.75" customHeight="1">
      <c r="A162" s="273">
        <v>152</v>
      </c>
      <c r="B162" s="287" t="s">
        <v>190</v>
      </c>
      <c r="C162" s="279" t="s">
        <v>204</v>
      </c>
      <c r="D162" s="280">
        <v>45225</v>
      </c>
      <c r="E162" s="279">
        <v>206.7</v>
      </c>
      <c r="F162" s="279">
        <v>206.51666666666665</v>
      </c>
      <c r="G162" s="281">
        <v>204.7833333333333</v>
      </c>
      <c r="H162" s="281">
        <v>202.86666666666665</v>
      </c>
      <c r="I162" s="281">
        <v>201.1333333333333</v>
      </c>
      <c r="J162" s="281">
        <v>208.43333333333331</v>
      </c>
      <c r="K162" s="281">
        <v>210.16666666666666</v>
      </c>
      <c r="L162" s="281">
        <v>212.08333333333331</v>
      </c>
      <c r="M162" s="282">
        <v>208.25</v>
      </c>
      <c r="N162" s="282">
        <v>204.6</v>
      </c>
      <c r="O162" s="282">
        <v>60462000</v>
      </c>
      <c r="P162" s="283">
        <v>-2.5755554266488775E-2</v>
      </c>
    </row>
    <row r="163" spans="1:16" ht="12.75" customHeight="1">
      <c r="A163" s="273">
        <v>153</v>
      </c>
      <c r="B163" s="287" t="s">
        <v>205</v>
      </c>
      <c r="C163" s="279" t="s">
        <v>206</v>
      </c>
      <c r="D163" s="280">
        <v>45225</v>
      </c>
      <c r="E163" s="279">
        <v>1776.5</v>
      </c>
      <c r="F163" s="279">
        <v>1773.5333333333335</v>
      </c>
      <c r="G163" s="281">
        <v>1763.0666666666671</v>
      </c>
      <c r="H163" s="281">
        <v>1749.6333333333334</v>
      </c>
      <c r="I163" s="281">
        <v>1739.166666666667</v>
      </c>
      <c r="J163" s="281">
        <v>1786.9666666666672</v>
      </c>
      <c r="K163" s="281">
        <v>1797.4333333333338</v>
      </c>
      <c r="L163" s="281">
        <v>1810.8666666666672</v>
      </c>
      <c r="M163" s="282">
        <v>1784</v>
      </c>
      <c r="N163" s="282">
        <v>1760.1</v>
      </c>
      <c r="O163" s="282">
        <v>6404552</v>
      </c>
      <c r="P163" s="283">
        <v>-2.6619343389529724E-3</v>
      </c>
    </row>
    <row r="164" spans="1:16" ht="12.75" customHeight="1">
      <c r="A164" s="273">
        <v>154</v>
      </c>
      <c r="B164" s="287" t="s">
        <v>49</v>
      </c>
      <c r="C164" s="279" t="s">
        <v>208</v>
      </c>
      <c r="D164" s="280">
        <v>45225</v>
      </c>
      <c r="E164" s="279">
        <v>985.9</v>
      </c>
      <c r="F164" s="279">
        <v>988.30000000000007</v>
      </c>
      <c r="G164" s="281">
        <v>980.60000000000014</v>
      </c>
      <c r="H164" s="281">
        <v>975.30000000000007</v>
      </c>
      <c r="I164" s="281">
        <v>967.60000000000014</v>
      </c>
      <c r="J164" s="281">
        <v>993.60000000000014</v>
      </c>
      <c r="K164" s="281">
        <v>1001.3000000000002</v>
      </c>
      <c r="L164" s="281">
        <v>1006.6000000000001</v>
      </c>
      <c r="M164" s="282">
        <v>996</v>
      </c>
      <c r="N164" s="282">
        <v>983</v>
      </c>
      <c r="O164" s="282">
        <v>4024750</v>
      </c>
      <c r="P164" s="283">
        <v>-2.7920344898378156E-2</v>
      </c>
    </row>
    <row r="165" spans="1:16" ht="12.75" customHeight="1">
      <c r="A165" s="273">
        <v>155</v>
      </c>
      <c r="B165" s="287" t="s">
        <v>63</v>
      </c>
      <c r="C165" s="279" t="s">
        <v>209</v>
      </c>
      <c r="D165" s="280">
        <v>45225</v>
      </c>
      <c r="E165" s="279">
        <v>241.55</v>
      </c>
      <c r="F165" s="279">
        <v>243.16666666666666</v>
      </c>
      <c r="G165" s="281">
        <v>239.33333333333331</v>
      </c>
      <c r="H165" s="281">
        <v>237.11666666666665</v>
      </c>
      <c r="I165" s="281">
        <v>233.2833333333333</v>
      </c>
      <c r="J165" s="281">
        <v>245.38333333333333</v>
      </c>
      <c r="K165" s="281">
        <v>249.21666666666664</v>
      </c>
      <c r="L165" s="281">
        <v>251.43333333333334</v>
      </c>
      <c r="M165" s="282">
        <v>247</v>
      </c>
      <c r="N165" s="282">
        <v>240.95</v>
      </c>
      <c r="O165" s="282">
        <v>59530000</v>
      </c>
      <c r="P165" s="283">
        <v>-1.1950207468879669E-2</v>
      </c>
    </row>
    <row r="166" spans="1:16" ht="12.75" customHeight="1">
      <c r="A166" s="273">
        <v>156</v>
      </c>
      <c r="B166" s="287" t="s">
        <v>190</v>
      </c>
      <c r="C166" s="279" t="s">
        <v>210</v>
      </c>
      <c r="D166" s="280">
        <v>45225</v>
      </c>
      <c r="E166" s="279">
        <v>289.14999999999998</v>
      </c>
      <c r="F166" s="279">
        <v>291</v>
      </c>
      <c r="G166" s="281">
        <v>285.89999999999998</v>
      </c>
      <c r="H166" s="281">
        <v>282.64999999999998</v>
      </c>
      <c r="I166" s="281">
        <v>277.54999999999995</v>
      </c>
      <c r="J166" s="281">
        <v>294.25</v>
      </c>
      <c r="K166" s="281">
        <v>299.35000000000002</v>
      </c>
      <c r="L166" s="281">
        <v>302.60000000000002</v>
      </c>
      <c r="M166" s="282">
        <v>296.10000000000002</v>
      </c>
      <c r="N166" s="282">
        <v>287.75</v>
      </c>
      <c r="O166" s="282">
        <v>61288000</v>
      </c>
      <c r="P166" s="283">
        <v>-1.8575454778375609E-2</v>
      </c>
    </row>
    <row r="167" spans="1:16" ht="12.75" customHeight="1">
      <c r="A167" s="273">
        <v>157</v>
      </c>
      <c r="B167" s="287" t="s">
        <v>84</v>
      </c>
      <c r="C167" s="279" t="s">
        <v>211</v>
      </c>
      <c r="D167" s="280">
        <v>45225</v>
      </c>
      <c r="E167" s="279">
        <v>2329.65</v>
      </c>
      <c r="F167" s="279">
        <v>2343.2166666666667</v>
      </c>
      <c r="G167" s="281">
        <v>2313.2333333333336</v>
      </c>
      <c r="H167" s="281">
        <v>2296.8166666666671</v>
      </c>
      <c r="I167" s="281">
        <v>2266.8333333333339</v>
      </c>
      <c r="J167" s="281">
        <v>2359.6333333333332</v>
      </c>
      <c r="K167" s="281">
        <v>2389.6166666666659</v>
      </c>
      <c r="L167" s="281">
        <v>2406.0333333333328</v>
      </c>
      <c r="M167" s="282">
        <v>2373.1999999999998</v>
      </c>
      <c r="N167" s="282">
        <v>2326.8000000000002</v>
      </c>
      <c r="O167" s="282">
        <v>54123250</v>
      </c>
      <c r="P167" s="283">
        <v>1.3230930517723925E-2</v>
      </c>
    </row>
    <row r="168" spans="1:16" ht="12.75" customHeight="1">
      <c r="A168" s="273">
        <v>158</v>
      </c>
      <c r="B168" s="287" t="s">
        <v>132</v>
      </c>
      <c r="C168" s="279" t="s">
        <v>212</v>
      </c>
      <c r="D168" s="280">
        <v>45225</v>
      </c>
      <c r="E168" s="279">
        <v>88.1</v>
      </c>
      <c r="F168" s="279">
        <v>88.633333333333326</v>
      </c>
      <c r="G168" s="281">
        <v>86.766666666666652</v>
      </c>
      <c r="H168" s="281">
        <v>85.433333333333323</v>
      </c>
      <c r="I168" s="281">
        <v>83.566666666666649</v>
      </c>
      <c r="J168" s="281">
        <v>89.966666666666654</v>
      </c>
      <c r="K168" s="281">
        <v>91.833333333333329</v>
      </c>
      <c r="L168" s="281">
        <v>93.166666666666657</v>
      </c>
      <c r="M168" s="282">
        <v>90.5</v>
      </c>
      <c r="N168" s="282">
        <v>87.3</v>
      </c>
      <c r="O168" s="282">
        <v>131456000</v>
      </c>
      <c r="P168" s="283">
        <v>-2.5963248369887375E-2</v>
      </c>
    </row>
    <row r="169" spans="1:16" ht="12.75" customHeight="1">
      <c r="A169" s="273">
        <v>159</v>
      </c>
      <c r="B169" s="287" t="s">
        <v>63</v>
      </c>
      <c r="C169" s="284" t="s">
        <v>213</v>
      </c>
      <c r="D169" s="280">
        <v>45225</v>
      </c>
      <c r="E169" s="279">
        <v>799.65</v>
      </c>
      <c r="F169" s="279">
        <v>803.35</v>
      </c>
      <c r="G169" s="281">
        <v>793.5</v>
      </c>
      <c r="H169" s="281">
        <v>787.35</v>
      </c>
      <c r="I169" s="281">
        <v>777.5</v>
      </c>
      <c r="J169" s="281">
        <v>809.5</v>
      </c>
      <c r="K169" s="281">
        <v>819.35000000000014</v>
      </c>
      <c r="L169" s="281">
        <v>825.5</v>
      </c>
      <c r="M169" s="282">
        <v>813.2</v>
      </c>
      <c r="N169" s="282">
        <v>797.2</v>
      </c>
      <c r="O169" s="282">
        <v>10503200</v>
      </c>
      <c r="P169" s="283">
        <v>2.4023087122689336E-2</v>
      </c>
    </row>
    <row r="170" spans="1:16" ht="12.75" customHeight="1">
      <c r="A170" s="273">
        <v>160</v>
      </c>
      <c r="B170" s="287" t="s">
        <v>68</v>
      </c>
      <c r="C170" s="279" t="s">
        <v>214</v>
      </c>
      <c r="D170" s="280">
        <v>45225</v>
      </c>
      <c r="E170" s="279">
        <v>1358.8</v>
      </c>
      <c r="F170" s="279">
        <v>1353.8166666666666</v>
      </c>
      <c r="G170" s="281">
        <v>1345.4833333333331</v>
      </c>
      <c r="H170" s="281">
        <v>1332.1666666666665</v>
      </c>
      <c r="I170" s="281">
        <v>1323.833333333333</v>
      </c>
      <c r="J170" s="281">
        <v>1367.1333333333332</v>
      </c>
      <c r="K170" s="281">
        <v>1375.4666666666667</v>
      </c>
      <c r="L170" s="281">
        <v>1388.7833333333333</v>
      </c>
      <c r="M170" s="282">
        <v>1362.15</v>
      </c>
      <c r="N170" s="282">
        <v>1340.5</v>
      </c>
      <c r="O170" s="282">
        <v>6392250</v>
      </c>
      <c r="P170" s="283">
        <v>-1.593349497748528E-2</v>
      </c>
    </row>
    <row r="171" spans="1:16" ht="12.75" customHeight="1">
      <c r="A171" s="273">
        <v>161</v>
      </c>
      <c r="B171" s="287" t="s">
        <v>63</v>
      </c>
      <c r="C171" s="279" t="s">
        <v>215</v>
      </c>
      <c r="D171" s="280">
        <v>45225</v>
      </c>
      <c r="E171" s="279">
        <v>574.25</v>
      </c>
      <c r="F171" s="279">
        <v>575.16666666666663</v>
      </c>
      <c r="G171" s="281">
        <v>570.08333333333326</v>
      </c>
      <c r="H171" s="281">
        <v>565.91666666666663</v>
      </c>
      <c r="I171" s="281">
        <v>560.83333333333326</v>
      </c>
      <c r="J171" s="281">
        <v>579.33333333333326</v>
      </c>
      <c r="K171" s="281">
        <v>584.41666666666652</v>
      </c>
      <c r="L171" s="281">
        <v>588.58333333333326</v>
      </c>
      <c r="M171" s="282">
        <v>580.25</v>
      </c>
      <c r="N171" s="282">
        <v>571</v>
      </c>
      <c r="O171" s="282">
        <v>105636000</v>
      </c>
      <c r="P171" s="283">
        <v>4.845985499263053E-2</v>
      </c>
    </row>
    <row r="172" spans="1:16" ht="12.75" customHeight="1">
      <c r="A172" s="273">
        <v>162</v>
      </c>
      <c r="B172" s="287" t="s">
        <v>49</v>
      </c>
      <c r="C172" s="279" t="s">
        <v>216</v>
      </c>
      <c r="D172" s="280">
        <v>45225</v>
      </c>
      <c r="E172" s="279">
        <v>26793.45</v>
      </c>
      <c r="F172" s="279">
        <v>26745.816666666666</v>
      </c>
      <c r="G172" s="281">
        <v>26559.433333333331</v>
      </c>
      <c r="H172" s="281">
        <v>26325.416666666664</v>
      </c>
      <c r="I172" s="281">
        <v>26139.033333333329</v>
      </c>
      <c r="J172" s="281">
        <v>26979.833333333332</v>
      </c>
      <c r="K172" s="281">
        <v>27166.216666666664</v>
      </c>
      <c r="L172" s="281">
        <v>27400.233333333334</v>
      </c>
      <c r="M172" s="282">
        <v>26932.2</v>
      </c>
      <c r="N172" s="282">
        <v>26511.8</v>
      </c>
      <c r="O172" s="282">
        <v>201500</v>
      </c>
      <c r="P172" s="283">
        <v>-3.1482816630617638E-2</v>
      </c>
    </row>
    <row r="173" spans="1:16" ht="12.75" customHeight="1">
      <c r="A173" s="273">
        <v>163</v>
      </c>
      <c r="B173" s="287" t="s">
        <v>41</v>
      </c>
      <c r="C173" s="279" t="s">
        <v>217</v>
      </c>
      <c r="D173" s="280">
        <v>45225</v>
      </c>
      <c r="E173" s="279">
        <v>3493</v>
      </c>
      <c r="F173" s="279">
        <v>3527.65</v>
      </c>
      <c r="G173" s="281">
        <v>3453</v>
      </c>
      <c r="H173" s="281">
        <v>3413</v>
      </c>
      <c r="I173" s="281">
        <v>3338.35</v>
      </c>
      <c r="J173" s="281">
        <v>3567.65</v>
      </c>
      <c r="K173" s="281">
        <v>3642.3000000000006</v>
      </c>
      <c r="L173" s="281">
        <v>3682.3</v>
      </c>
      <c r="M173" s="282">
        <v>3602.3</v>
      </c>
      <c r="N173" s="282">
        <v>3487.65</v>
      </c>
      <c r="O173" s="282">
        <v>2632850</v>
      </c>
      <c r="P173" s="283">
        <v>9.2548214081935407E-2</v>
      </c>
    </row>
    <row r="174" spans="1:16" ht="12.75" customHeight="1">
      <c r="A174" s="273">
        <v>164</v>
      </c>
      <c r="B174" s="287" t="s">
        <v>47</v>
      </c>
      <c r="C174" s="279" t="s">
        <v>218</v>
      </c>
      <c r="D174" s="280">
        <v>45225</v>
      </c>
      <c r="E174" s="279">
        <v>2245.3000000000002</v>
      </c>
      <c r="F174" s="279">
        <v>2254.5333333333333</v>
      </c>
      <c r="G174" s="281">
        <v>2221.8666666666668</v>
      </c>
      <c r="H174" s="281">
        <v>2198.4333333333334</v>
      </c>
      <c r="I174" s="281">
        <v>2165.7666666666669</v>
      </c>
      <c r="J174" s="281">
        <v>2277.9666666666667</v>
      </c>
      <c r="K174" s="281">
        <v>2310.6333333333337</v>
      </c>
      <c r="L174" s="281">
        <v>2334.0666666666666</v>
      </c>
      <c r="M174" s="282">
        <v>2287.1999999999998</v>
      </c>
      <c r="N174" s="282">
        <v>2231.1</v>
      </c>
      <c r="O174" s="282">
        <v>4372500</v>
      </c>
      <c r="P174" s="283">
        <v>2.0568927789934355E-2</v>
      </c>
    </row>
    <row r="175" spans="1:16" ht="12.75" customHeight="1">
      <c r="A175" s="273">
        <v>165</v>
      </c>
      <c r="B175" s="287" t="s">
        <v>68</v>
      </c>
      <c r="C175" s="279" t="s">
        <v>219</v>
      </c>
      <c r="D175" s="280">
        <v>45225</v>
      </c>
      <c r="E175" s="279">
        <v>1869</v>
      </c>
      <c r="F175" s="279">
        <v>1873.6333333333332</v>
      </c>
      <c r="G175" s="281">
        <v>1849.2166666666665</v>
      </c>
      <c r="H175" s="281">
        <v>1829.4333333333332</v>
      </c>
      <c r="I175" s="281">
        <v>1805.0166666666664</v>
      </c>
      <c r="J175" s="281">
        <v>1893.4166666666665</v>
      </c>
      <c r="K175" s="281">
        <v>1917.8333333333335</v>
      </c>
      <c r="L175" s="281">
        <v>1937.6166666666666</v>
      </c>
      <c r="M175" s="282">
        <v>1898.05</v>
      </c>
      <c r="N175" s="282">
        <v>1853.85</v>
      </c>
      <c r="O175" s="282">
        <v>8454600</v>
      </c>
      <c r="P175" s="283">
        <v>6.2843676355066776E-3</v>
      </c>
    </row>
    <row r="176" spans="1:16" ht="12.75" customHeight="1">
      <c r="A176" s="273">
        <v>166</v>
      </c>
      <c r="B176" s="287" t="s">
        <v>43</v>
      </c>
      <c r="C176" s="279" t="s">
        <v>220</v>
      </c>
      <c r="D176" s="280">
        <v>45225</v>
      </c>
      <c r="E176" s="279">
        <v>1153.4000000000001</v>
      </c>
      <c r="F176" s="279">
        <v>1150.1666666666667</v>
      </c>
      <c r="G176" s="281">
        <v>1139.2333333333336</v>
      </c>
      <c r="H176" s="281">
        <v>1125.0666666666668</v>
      </c>
      <c r="I176" s="281">
        <v>1114.1333333333337</v>
      </c>
      <c r="J176" s="281">
        <v>1164.3333333333335</v>
      </c>
      <c r="K176" s="281">
        <v>1175.2666666666664</v>
      </c>
      <c r="L176" s="281">
        <v>1189.4333333333334</v>
      </c>
      <c r="M176" s="282">
        <v>1161.0999999999999</v>
      </c>
      <c r="N176" s="282">
        <v>1136</v>
      </c>
      <c r="O176" s="282">
        <v>21975800</v>
      </c>
      <c r="P176" s="283">
        <v>-9.5550530305443199E-5</v>
      </c>
    </row>
    <row r="177" spans="1:16" ht="12.75" customHeight="1">
      <c r="A177" s="273">
        <v>167</v>
      </c>
      <c r="B177" s="287" t="s">
        <v>205</v>
      </c>
      <c r="C177" s="279" t="s">
        <v>221</v>
      </c>
      <c r="D177" s="280">
        <v>45225</v>
      </c>
      <c r="E177" s="279">
        <v>661.4</v>
      </c>
      <c r="F177" s="279">
        <v>657.13333333333333</v>
      </c>
      <c r="G177" s="281">
        <v>649.26666666666665</v>
      </c>
      <c r="H177" s="281">
        <v>637.13333333333333</v>
      </c>
      <c r="I177" s="281">
        <v>629.26666666666665</v>
      </c>
      <c r="J177" s="281">
        <v>669.26666666666665</v>
      </c>
      <c r="K177" s="281">
        <v>677.13333333333321</v>
      </c>
      <c r="L177" s="281">
        <v>689.26666666666665</v>
      </c>
      <c r="M177" s="282">
        <v>665</v>
      </c>
      <c r="N177" s="282">
        <v>645</v>
      </c>
      <c r="O177" s="282">
        <v>9063000</v>
      </c>
      <c r="P177" s="283">
        <v>6.1676331049024778E-2</v>
      </c>
    </row>
    <row r="178" spans="1:16" ht="12.75" customHeight="1">
      <c r="A178" s="273">
        <v>168</v>
      </c>
      <c r="B178" s="287" t="s">
        <v>43</v>
      </c>
      <c r="C178" s="286" t="s">
        <v>222</v>
      </c>
      <c r="D178" s="280">
        <v>45225</v>
      </c>
      <c r="E178" s="279">
        <v>727.25</v>
      </c>
      <c r="F178" s="279">
        <v>735.41666666666663</v>
      </c>
      <c r="G178" s="281">
        <v>705.83333333333326</v>
      </c>
      <c r="H178" s="281">
        <v>684.41666666666663</v>
      </c>
      <c r="I178" s="281">
        <v>654.83333333333326</v>
      </c>
      <c r="J178" s="281">
        <v>756.83333333333326</v>
      </c>
      <c r="K178" s="281">
        <v>786.41666666666652</v>
      </c>
      <c r="L178" s="281">
        <v>807.83333333333326</v>
      </c>
      <c r="M178" s="282">
        <v>765</v>
      </c>
      <c r="N178" s="282">
        <v>714</v>
      </c>
      <c r="O178" s="282">
        <v>5033000</v>
      </c>
      <c r="P178" s="283">
        <v>0.23630557602554655</v>
      </c>
    </row>
    <row r="179" spans="1:16" ht="12.75" customHeight="1">
      <c r="A179" s="273">
        <v>169</v>
      </c>
      <c r="B179" s="287" t="s">
        <v>39</v>
      </c>
      <c r="C179" s="279" t="s">
        <v>223</v>
      </c>
      <c r="D179" s="280">
        <v>45225</v>
      </c>
      <c r="E179" s="279">
        <v>1036.95</v>
      </c>
      <c r="F179" s="279">
        <v>1039</v>
      </c>
      <c r="G179" s="281">
        <v>1028</v>
      </c>
      <c r="H179" s="281">
        <v>1019.05</v>
      </c>
      <c r="I179" s="281">
        <v>1008.05</v>
      </c>
      <c r="J179" s="281">
        <v>1047.95</v>
      </c>
      <c r="K179" s="281">
        <v>1058.95</v>
      </c>
      <c r="L179" s="281">
        <v>1067.9000000000001</v>
      </c>
      <c r="M179" s="282">
        <v>1050</v>
      </c>
      <c r="N179" s="282">
        <v>1030.05</v>
      </c>
      <c r="O179" s="282">
        <v>8587150</v>
      </c>
      <c r="P179" s="283">
        <v>-1.7263427109974424E-3</v>
      </c>
    </row>
    <row r="180" spans="1:16" ht="12.75" customHeight="1">
      <c r="A180" s="273">
        <v>170</v>
      </c>
      <c r="B180" s="287" t="s">
        <v>79</v>
      </c>
      <c r="C180" s="285" t="s">
        <v>224</v>
      </c>
      <c r="D180" s="280">
        <v>45225</v>
      </c>
      <c r="E180" s="279">
        <v>1786.5</v>
      </c>
      <c r="F180" s="279">
        <v>1791.75</v>
      </c>
      <c r="G180" s="281">
        <v>1771.75</v>
      </c>
      <c r="H180" s="281">
        <v>1757</v>
      </c>
      <c r="I180" s="281">
        <v>1737</v>
      </c>
      <c r="J180" s="281">
        <v>1806.5</v>
      </c>
      <c r="K180" s="281">
        <v>1826.5</v>
      </c>
      <c r="L180" s="281">
        <v>1841.25</v>
      </c>
      <c r="M180" s="282">
        <v>1811.75</v>
      </c>
      <c r="N180" s="282">
        <v>1777</v>
      </c>
      <c r="O180" s="282">
        <v>7268500</v>
      </c>
      <c r="P180" s="283">
        <v>6.926646810279144E-3</v>
      </c>
    </row>
    <row r="181" spans="1:16" ht="12.75" customHeight="1">
      <c r="A181" s="273">
        <v>171</v>
      </c>
      <c r="B181" s="287" t="s">
        <v>59</v>
      </c>
      <c r="C181" s="279" t="s">
        <v>225</v>
      </c>
      <c r="D181" s="280">
        <v>45225</v>
      </c>
      <c r="E181" s="279">
        <v>895.9</v>
      </c>
      <c r="F181" s="279">
        <v>900.38333333333333</v>
      </c>
      <c r="G181" s="281">
        <v>889.51666666666665</v>
      </c>
      <c r="H181" s="281">
        <v>883.13333333333333</v>
      </c>
      <c r="I181" s="281">
        <v>872.26666666666665</v>
      </c>
      <c r="J181" s="281">
        <v>906.76666666666665</v>
      </c>
      <c r="K181" s="281">
        <v>917.63333333333321</v>
      </c>
      <c r="L181" s="281">
        <v>924.01666666666665</v>
      </c>
      <c r="M181" s="282">
        <v>911.25</v>
      </c>
      <c r="N181" s="282">
        <v>894</v>
      </c>
      <c r="O181" s="282">
        <v>10119600</v>
      </c>
      <c r="P181" s="283">
        <v>1.4709863730710225E-2</v>
      </c>
    </row>
    <row r="182" spans="1:16" ht="12.75" customHeight="1">
      <c r="A182" s="273">
        <v>172</v>
      </c>
      <c r="B182" s="287" t="s">
        <v>56</v>
      </c>
      <c r="C182" s="279" t="s">
        <v>226</v>
      </c>
      <c r="D182" s="280">
        <v>45225</v>
      </c>
      <c r="E182" s="279">
        <v>669.15</v>
      </c>
      <c r="F182" s="279">
        <v>665.38333333333333</v>
      </c>
      <c r="G182" s="281">
        <v>658.41666666666663</v>
      </c>
      <c r="H182" s="281">
        <v>647.68333333333328</v>
      </c>
      <c r="I182" s="281">
        <v>640.71666666666658</v>
      </c>
      <c r="J182" s="281">
        <v>676.11666666666667</v>
      </c>
      <c r="K182" s="281">
        <v>683.08333333333337</v>
      </c>
      <c r="L182" s="281">
        <v>693.81666666666672</v>
      </c>
      <c r="M182" s="282">
        <v>672.35</v>
      </c>
      <c r="N182" s="282">
        <v>654.65</v>
      </c>
      <c r="O182" s="282">
        <v>72515400</v>
      </c>
      <c r="P182" s="283">
        <v>-8.9391785303912594E-3</v>
      </c>
    </row>
    <row r="183" spans="1:16" ht="12.75" customHeight="1">
      <c r="A183" s="273">
        <v>173</v>
      </c>
      <c r="B183" s="287" t="s">
        <v>190</v>
      </c>
      <c r="C183" s="279" t="s">
        <v>227</v>
      </c>
      <c r="D183" s="280">
        <v>45225</v>
      </c>
      <c r="E183" s="279">
        <v>253.2</v>
      </c>
      <c r="F183" s="279">
        <v>254.36666666666665</v>
      </c>
      <c r="G183" s="281">
        <v>250.58333333333331</v>
      </c>
      <c r="H183" s="281">
        <v>247.96666666666667</v>
      </c>
      <c r="I183" s="281">
        <v>244.18333333333334</v>
      </c>
      <c r="J183" s="281">
        <v>256.98333333333329</v>
      </c>
      <c r="K183" s="281">
        <v>260.76666666666665</v>
      </c>
      <c r="L183" s="281">
        <v>263.38333333333327</v>
      </c>
      <c r="M183" s="282">
        <v>258.14999999999998</v>
      </c>
      <c r="N183" s="282">
        <v>251.75</v>
      </c>
      <c r="O183" s="282">
        <v>94773375</v>
      </c>
      <c r="P183" s="283">
        <v>7.4624188282567359E-3</v>
      </c>
    </row>
    <row r="184" spans="1:16" ht="12.75" customHeight="1">
      <c r="A184" s="273">
        <v>174</v>
      </c>
      <c r="B184" s="287" t="s">
        <v>132</v>
      </c>
      <c r="C184" s="279" t="s">
        <v>228</v>
      </c>
      <c r="D184" s="280">
        <v>45225</v>
      </c>
      <c r="E184" s="279">
        <v>127.05</v>
      </c>
      <c r="F184" s="279">
        <v>127.46666666666665</v>
      </c>
      <c r="G184" s="281">
        <v>126.18333333333331</v>
      </c>
      <c r="H184" s="281">
        <v>125.31666666666665</v>
      </c>
      <c r="I184" s="281">
        <v>124.0333333333333</v>
      </c>
      <c r="J184" s="281">
        <v>128.33333333333331</v>
      </c>
      <c r="K184" s="281">
        <v>129.61666666666665</v>
      </c>
      <c r="L184" s="281">
        <v>130.48333333333332</v>
      </c>
      <c r="M184" s="282">
        <v>128.75</v>
      </c>
      <c r="N184" s="282">
        <v>126.6</v>
      </c>
      <c r="O184" s="282">
        <v>217717500</v>
      </c>
      <c r="P184" s="283">
        <v>1.9969080133986086E-2</v>
      </c>
    </row>
    <row r="185" spans="1:16" ht="12.75" customHeight="1">
      <c r="A185" s="273">
        <v>175</v>
      </c>
      <c r="B185" s="287" t="s">
        <v>87</v>
      </c>
      <c r="C185" s="279" t="s">
        <v>229</v>
      </c>
      <c r="D185" s="280">
        <v>45225</v>
      </c>
      <c r="E185" s="279">
        <v>3488.55</v>
      </c>
      <c r="F185" s="279">
        <v>3498.8333333333335</v>
      </c>
      <c r="G185" s="281">
        <v>3474.2166666666672</v>
      </c>
      <c r="H185" s="281">
        <v>3459.8833333333337</v>
      </c>
      <c r="I185" s="281">
        <v>3435.2666666666673</v>
      </c>
      <c r="J185" s="281">
        <v>3513.166666666667</v>
      </c>
      <c r="K185" s="281">
        <v>3537.7833333333328</v>
      </c>
      <c r="L185" s="281">
        <v>3552.1166666666668</v>
      </c>
      <c r="M185" s="282">
        <v>3523.45</v>
      </c>
      <c r="N185" s="282">
        <v>3484.5</v>
      </c>
      <c r="O185" s="282">
        <v>12427100</v>
      </c>
      <c r="P185" s="283">
        <v>-1.2638867646445406E-2</v>
      </c>
    </row>
    <row r="186" spans="1:16" ht="12.75" customHeight="1">
      <c r="A186" s="273">
        <v>176</v>
      </c>
      <c r="B186" s="287" t="s">
        <v>87</v>
      </c>
      <c r="C186" s="279" t="s">
        <v>230</v>
      </c>
      <c r="D186" s="280">
        <v>45225</v>
      </c>
      <c r="E186" s="279">
        <v>1189.3</v>
      </c>
      <c r="F186" s="279">
        <v>1191.8</v>
      </c>
      <c r="G186" s="281">
        <v>1178.6999999999998</v>
      </c>
      <c r="H186" s="281">
        <v>1168.0999999999999</v>
      </c>
      <c r="I186" s="281">
        <v>1154.9999999999998</v>
      </c>
      <c r="J186" s="281">
        <v>1202.3999999999999</v>
      </c>
      <c r="K186" s="281">
        <v>1215.4999999999998</v>
      </c>
      <c r="L186" s="281">
        <v>1226.0999999999999</v>
      </c>
      <c r="M186" s="282">
        <v>1204.9000000000001</v>
      </c>
      <c r="N186" s="282">
        <v>1181.2</v>
      </c>
      <c r="O186" s="282">
        <v>14532000</v>
      </c>
      <c r="P186" s="283">
        <v>3.6050221688144865E-3</v>
      </c>
    </row>
    <row r="187" spans="1:16" ht="12.75" customHeight="1">
      <c r="A187" s="273">
        <v>177</v>
      </c>
      <c r="B187" s="287" t="s">
        <v>59</v>
      </c>
      <c r="C187" s="279" t="s">
        <v>231</v>
      </c>
      <c r="D187" s="280">
        <v>45225</v>
      </c>
      <c r="E187" s="279">
        <v>3285.9</v>
      </c>
      <c r="F187" s="279">
        <v>3298.85</v>
      </c>
      <c r="G187" s="281">
        <v>3269.7</v>
      </c>
      <c r="H187" s="281">
        <v>3253.5</v>
      </c>
      <c r="I187" s="281">
        <v>3224.35</v>
      </c>
      <c r="J187" s="281">
        <v>3315.0499999999997</v>
      </c>
      <c r="K187" s="281">
        <v>3344.2000000000003</v>
      </c>
      <c r="L187" s="281">
        <v>3360.3999999999996</v>
      </c>
      <c r="M187" s="282">
        <v>3328</v>
      </c>
      <c r="N187" s="282">
        <v>3282.65</v>
      </c>
      <c r="O187" s="282">
        <v>5513250</v>
      </c>
      <c r="P187" s="283">
        <v>-9.2991913746630732E-3</v>
      </c>
    </row>
    <row r="188" spans="1:16" ht="12.75" customHeight="1">
      <c r="A188" s="273">
        <v>178</v>
      </c>
      <c r="B188" s="287" t="s">
        <v>43</v>
      </c>
      <c r="C188" s="279" t="s">
        <v>232</v>
      </c>
      <c r="D188" s="280">
        <v>45225</v>
      </c>
      <c r="E188" s="279">
        <v>1924.25</v>
      </c>
      <c r="F188" s="279">
        <v>1927.6333333333332</v>
      </c>
      <c r="G188" s="281">
        <v>1910.6166666666663</v>
      </c>
      <c r="H188" s="281">
        <v>1896.9833333333331</v>
      </c>
      <c r="I188" s="281">
        <v>1879.9666666666662</v>
      </c>
      <c r="J188" s="281">
        <v>1941.2666666666664</v>
      </c>
      <c r="K188" s="281">
        <v>1958.2833333333333</v>
      </c>
      <c r="L188" s="281">
        <v>1971.9166666666665</v>
      </c>
      <c r="M188" s="282">
        <v>1944.65</v>
      </c>
      <c r="N188" s="282">
        <v>1914</v>
      </c>
      <c r="O188" s="282">
        <v>1687000</v>
      </c>
      <c r="P188" s="283">
        <v>6.033940917661848E-2</v>
      </c>
    </row>
    <row r="189" spans="1:16" ht="12.75" customHeight="1">
      <c r="A189" s="273">
        <v>179</v>
      </c>
      <c r="B189" s="287" t="s">
        <v>45</v>
      </c>
      <c r="C189" s="279" t="s">
        <v>233</v>
      </c>
      <c r="D189" s="280">
        <v>45225</v>
      </c>
      <c r="E189" s="279">
        <v>2052.6999999999998</v>
      </c>
      <c r="F189" s="279">
        <v>2060.6999999999998</v>
      </c>
      <c r="G189" s="281">
        <v>2028.1999999999998</v>
      </c>
      <c r="H189" s="281">
        <v>2003.7</v>
      </c>
      <c r="I189" s="281">
        <v>1971.2</v>
      </c>
      <c r="J189" s="281">
        <v>2085.1999999999998</v>
      </c>
      <c r="K189" s="281">
        <v>2117.6999999999998</v>
      </c>
      <c r="L189" s="281">
        <v>2142.1999999999994</v>
      </c>
      <c r="M189" s="282">
        <v>2093.1999999999998</v>
      </c>
      <c r="N189" s="282">
        <v>2036.2</v>
      </c>
      <c r="O189" s="282">
        <v>3464000</v>
      </c>
      <c r="P189" s="283">
        <v>6.6255957224224107E-3</v>
      </c>
    </row>
    <row r="190" spans="1:16" ht="12.75" customHeight="1">
      <c r="A190" s="273">
        <v>180</v>
      </c>
      <c r="B190" s="287" t="s">
        <v>56</v>
      </c>
      <c r="C190" s="279" t="s">
        <v>234</v>
      </c>
      <c r="D190" s="280">
        <v>45225</v>
      </c>
      <c r="E190" s="279">
        <v>1598.6</v>
      </c>
      <c r="F190" s="279">
        <v>1596.0166666666667</v>
      </c>
      <c r="G190" s="281">
        <v>1588.5833333333333</v>
      </c>
      <c r="H190" s="281">
        <v>1578.5666666666666</v>
      </c>
      <c r="I190" s="281">
        <v>1571.1333333333332</v>
      </c>
      <c r="J190" s="281">
        <v>1606.0333333333333</v>
      </c>
      <c r="K190" s="281">
        <v>1613.4666666666667</v>
      </c>
      <c r="L190" s="281">
        <v>1623.4833333333333</v>
      </c>
      <c r="M190" s="282">
        <v>1603.45</v>
      </c>
      <c r="N190" s="282">
        <v>1586</v>
      </c>
      <c r="O190" s="282">
        <v>7914900</v>
      </c>
      <c r="P190" s="283">
        <v>-2.2055007784120395E-2</v>
      </c>
    </row>
    <row r="191" spans="1:16" ht="12.75" customHeight="1">
      <c r="A191" s="273">
        <v>181</v>
      </c>
      <c r="B191" s="287" t="s">
        <v>59</v>
      </c>
      <c r="C191" s="279" t="s">
        <v>235</v>
      </c>
      <c r="D191" s="280">
        <v>45225</v>
      </c>
      <c r="E191" s="279">
        <v>1572.65</v>
      </c>
      <c r="F191" s="279">
        <v>1572.3166666666666</v>
      </c>
      <c r="G191" s="281">
        <v>1558.6333333333332</v>
      </c>
      <c r="H191" s="281">
        <v>1544.6166666666666</v>
      </c>
      <c r="I191" s="281">
        <v>1530.9333333333332</v>
      </c>
      <c r="J191" s="281">
        <v>1586.3333333333333</v>
      </c>
      <c r="K191" s="281">
        <v>1600.0166666666667</v>
      </c>
      <c r="L191" s="281">
        <v>1614.0333333333333</v>
      </c>
      <c r="M191" s="282">
        <v>1586</v>
      </c>
      <c r="N191" s="282">
        <v>1558.3</v>
      </c>
      <c r="O191" s="282">
        <v>3216000</v>
      </c>
      <c r="P191" s="283">
        <v>3.0240902101486417E-2</v>
      </c>
    </row>
    <row r="192" spans="1:16" ht="12.75" customHeight="1">
      <c r="A192" s="273">
        <v>182</v>
      </c>
      <c r="B192" s="287" t="s">
        <v>49</v>
      </c>
      <c r="C192" s="279" t="s">
        <v>236</v>
      </c>
      <c r="D192" s="280">
        <v>45225</v>
      </c>
      <c r="E192" s="279">
        <v>8305.2000000000007</v>
      </c>
      <c r="F192" s="279">
        <v>8305.25</v>
      </c>
      <c r="G192" s="281">
        <v>8258.4500000000007</v>
      </c>
      <c r="H192" s="281">
        <v>8211.7000000000007</v>
      </c>
      <c r="I192" s="281">
        <v>8164.9000000000015</v>
      </c>
      <c r="J192" s="281">
        <v>8352</v>
      </c>
      <c r="K192" s="281">
        <v>8398.7999999999993</v>
      </c>
      <c r="L192" s="281">
        <v>8445.5499999999993</v>
      </c>
      <c r="M192" s="282">
        <v>8352.0499999999993</v>
      </c>
      <c r="N192" s="282">
        <v>8258.5</v>
      </c>
      <c r="O192" s="282">
        <v>1591000</v>
      </c>
      <c r="P192" s="283">
        <v>1.6418577908388167E-2</v>
      </c>
    </row>
    <row r="193" spans="1:16" ht="12.75" customHeight="1">
      <c r="A193" s="273">
        <v>183</v>
      </c>
      <c r="B193" s="287" t="s">
        <v>39</v>
      </c>
      <c r="C193" s="279" t="s">
        <v>237</v>
      </c>
      <c r="D193" s="280">
        <v>45225</v>
      </c>
      <c r="E193" s="279">
        <v>620.4</v>
      </c>
      <c r="F193" s="279">
        <v>622.56666666666661</v>
      </c>
      <c r="G193" s="281">
        <v>616.43333333333317</v>
      </c>
      <c r="H193" s="281">
        <v>612.46666666666658</v>
      </c>
      <c r="I193" s="281">
        <v>606.33333333333314</v>
      </c>
      <c r="J193" s="281">
        <v>626.53333333333319</v>
      </c>
      <c r="K193" s="281">
        <v>632.66666666666663</v>
      </c>
      <c r="L193" s="281">
        <v>636.63333333333321</v>
      </c>
      <c r="M193" s="282">
        <v>628.70000000000005</v>
      </c>
      <c r="N193" s="282">
        <v>618.6</v>
      </c>
      <c r="O193" s="282">
        <v>32177600</v>
      </c>
      <c r="P193" s="283">
        <v>2.8767067784935779E-3</v>
      </c>
    </row>
    <row r="194" spans="1:16" ht="12.75" customHeight="1">
      <c r="A194" s="273">
        <v>184</v>
      </c>
      <c r="B194" s="287" t="s">
        <v>132</v>
      </c>
      <c r="C194" s="279" t="s">
        <v>238</v>
      </c>
      <c r="D194" s="280">
        <v>45225</v>
      </c>
      <c r="E194" s="279">
        <v>230.9</v>
      </c>
      <c r="F194" s="279">
        <v>231.04999999999998</v>
      </c>
      <c r="G194" s="281">
        <v>228.84999999999997</v>
      </c>
      <c r="H194" s="281">
        <v>226.79999999999998</v>
      </c>
      <c r="I194" s="281">
        <v>224.59999999999997</v>
      </c>
      <c r="J194" s="281">
        <v>233.09999999999997</v>
      </c>
      <c r="K194" s="281">
        <v>235.29999999999995</v>
      </c>
      <c r="L194" s="281">
        <v>237.34999999999997</v>
      </c>
      <c r="M194" s="282">
        <v>233.25</v>
      </c>
      <c r="N194" s="282">
        <v>229</v>
      </c>
      <c r="O194" s="282">
        <v>83024000</v>
      </c>
      <c r="P194" s="283">
        <v>1.1525621969346232E-2</v>
      </c>
    </row>
    <row r="195" spans="1:16" ht="12.75" customHeight="1">
      <c r="A195" s="273">
        <v>185</v>
      </c>
      <c r="B195" s="287" t="s">
        <v>41</v>
      </c>
      <c r="C195" s="279" t="s">
        <v>239</v>
      </c>
      <c r="D195" s="280">
        <v>45225</v>
      </c>
      <c r="E195" s="279">
        <v>835.85</v>
      </c>
      <c r="F195" s="279">
        <v>842.43333333333339</v>
      </c>
      <c r="G195" s="281">
        <v>824.91666666666674</v>
      </c>
      <c r="H195" s="281">
        <v>813.98333333333335</v>
      </c>
      <c r="I195" s="281">
        <v>796.4666666666667</v>
      </c>
      <c r="J195" s="281">
        <v>853.36666666666679</v>
      </c>
      <c r="K195" s="281">
        <v>870.88333333333344</v>
      </c>
      <c r="L195" s="281">
        <v>881.81666666666683</v>
      </c>
      <c r="M195" s="282">
        <v>859.95</v>
      </c>
      <c r="N195" s="282">
        <v>831.5</v>
      </c>
      <c r="O195" s="282">
        <v>8484600</v>
      </c>
      <c r="P195" s="283">
        <v>3.7871559633027525E-2</v>
      </c>
    </row>
    <row r="196" spans="1:16" ht="12.75" customHeight="1">
      <c r="A196" s="273">
        <v>186</v>
      </c>
      <c r="B196" s="287" t="s">
        <v>87</v>
      </c>
      <c r="C196" s="279" t="s">
        <v>240</v>
      </c>
      <c r="D196" s="280">
        <v>45225</v>
      </c>
      <c r="E196" s="279">
        <v>408.2</v>
      </c>
      <c r="F196" s="279">
        <v>410.16666666666669</v>
      </c>
      <c r="G196" s="281">
        <v>405.78333333333336</v>
      </c>
      <c r="H196" s="281">
        <v>403.36666666666667</v>
      </c>
      <c r="I196" s="281">
        <v>398.98333333333335</v>
      </c>
      <c r="J196" s="281">
        <v>412.58333333333337</v>
      </c>
      <c r="K196" s="281">
        <v>416.9666666666667</v>
      </c>
      <c r="L196" s="281">
        <v>419.38333333333338</v>
      </c>
      <c r="M196" s="282">
        <v>414.55</v>
      </c>
      <c r="N196" s="282">
        <v>407.75</v>
      </c>
      <c r="O196" s="282">
        <v>49842000</v>
      </c>
      <c r="P196" s="283">
        <v>-9.3207853513334739E-4</v>
      </c>
    </row>
    <row r="197" spans="1:16" ht="12.75" customHeight="1">
      <c r="A197" s="273">
        <v>187</v>
      </c>
      <c r="B197" s="287" t="s">
        <v>205</v>
      </c>
      <c r="C197" s="279" t="s">
        <v>241</v>
      </c>
      <c r="D197" s="280">
        <v>45225</v>
      </c>
      <c r="E197" s="279">
        <v>257.45</v>
      </c>
      <c r="F197" s="279">
        <v>259.31666666666666</v>
      </c>
      <c r="G197" s="281">
        <v>254.73333333333335</v>
      </c>
      <c r="H197" s="281">
        <v>252.01666666666671</v>
      </c>
      <c r="I197" s="281">
        <v>247.43333333333339</v>
      </c>
      <c r="J197" s="281">
        <v>262.0333333333333</v>
      </c>
      <c r="K197" s="281">
        <v>266.61666666666667</v>
      </c>
      <c r="L197" s="281">
        <v>269.33333333333326</v>
      </c>
      <c r="M197" s="282">
        <v>263.89999999999998</v>
      </c>
      <c r="N197" s="282">
        <v>256.60000000000002</v>
      </c>
      <c r="O197" s="282">
        <v>90633000</v>
      </c>
      <c r="P197" s="283">
        <v>2.033165591543112E-2</v>
      </c>
    </row>
    <row r="198" spans="1:16" ht="12.75" customHeight="1">
      <c r="A198" s="273">
        <v>188</v>
      </c>
      <c r="B198" s="287" t="s">
        <v>43</v>
      </c>
      <c r="C198" s="279" t="s">
        <v>242</v>
      </c>
      <c r="D198" s="280">
        <v>45225</v>
      </c>
      <c r="E198" s="279">
        <v>585.25</v>
      </c>
      <c r="F198" s="279">
        <v>589.01666666666677</v>
      </c>
      <c r="G198" s="281">
        <v>579.83333333333348</v>
      </c>
      <c r="H198" s="281">
        <v>574.41666666666674</v>
      </c>
      <c r="I198" s="281">
        <v>565.23333333333346</v>
      </c>
      <c r="J198" s="281">
        <v>594.43333333333351</v>
      </c>
      <c r="K198" s="281">
        <v>603.61666666666667</v>
      </c>
      <c r="L198" s="281">
        <v>609.03333333333353</v>
      </c>
      <c r="M198" s="282">
        <v>598.20000000000005</v>
      </c>
      <c r="N198" s="282">
        <v>583.6</v>
      </c>
      <c r="O198" s="282">
        <v>8614800</v>
      </c>
      <c r="P198" s="283">
        <v>-1.2992369560734173E-2</v>
      </c>
    </row>
    <row r="199" spans="1:16" ht="12.75" customHeight="1">
      <c r="A199" s="274">
        <v>189</v>
      </c>
      <c r="B199" s="275"/>
      <c r="C199" s="267"/>
      <c r="D199" s="268"/>
      <c r="E199" s="269"/>
      <c r="F199" s="269"/>
      <c r="G199" s="270"/>
      <c r="H199" s="270"/>
      <c r="I199" s="270"/>
      <c r="J199" s="270"/>
      <c r="K199" s="270"/>
      <c r="L199" s="270"/>
      <c r="M199" s="267"/>
      <c r="N199" s="267"/>
      <c r="O199" s="271"/>
      <c r="P199" s="272"/>
    </row>
    <row r="200" spans="1:16" ht="12.75" customHeight="1">
      <c r="A200" s="33">
        <v>190</v>
      </c>
      <c r="B200" s="27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2" t="s">
        <v>16</v>
      </c>
      <c r="B8" s="374"/>
      <c r="C8" s="377" t="s">
        <v>20</v>
      </c>
      <c r="D8" s="377" t="s">
        <v>21</v>
      </c>
      <c r="E8" s="369" t="s">
        <v>22</v>
      </c>
      <c r="F8" s="370"/>
      <c r="G8" s="371"/>
      <c r="H8" s="369" t="s">
        <v>23</v>
      </c>
      <c r="I8" s="370"/>
      <c r="J8" s="371"/>
      <c r="K8" s="26"/>
      <c r="L8" s="48"/>
      <c r="M8" s="48"/>
      <c r="N8" s="1"/>
      <c r="O8" s="1"/>
    </row>
    <row r="9" spans="1:15" ht="36" customHeight="1">
      <c r="A9" s="373"/>
      <c r="B9" s="376"/>
      <c r="C9" s="376"/>
      <c r="D9" s="37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19671.099999999999</v>
      </c>
      <c r="D10" s="34">
        <v>19724</v>
      </c>
      <c r="E10" s="34">
        <v>19607.05</v>
      </c>
      <c r="F10" s="34">
        <v>19543</v>
      </c>
      <c r="G10" s="34">
        <v>19426.05</v>
      </c>
      <c r="H10" s="34">
        <v>19788.05</v>
      </c>
      <c r="I10" s="34">
        <v>19904.999999999996</v>
      </c>
      <c r="J10" s="34">
        <v>19969.05</v>
      </c>
      <c r="K10" s="34">
        <v>19840.95</v>
      </c>
      <c r="L10" s="34">
        <v>19659.95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43888.7</v>
      </c>
      <c r="D11" s="34">
        <v>44054.216666666667</v>
      </c>
      <c r="E11" s="34">
        <v>43695.933333333334</v>
      </c>
      <c r="F11" s="34">
        <v>43503.166666666664</v>
      </c>
      <c r="G11" s="34">
        <v>43144.883333333331</v>
      </c>
      <c r="H11" s="34">
        <v>44246.983333333337</v>
      </c>
      <c r="I11" s="34">
        <v>44605.266666666677</v>
      </c>
      <c r="J11" s="34">
        <v>44798.03333333334</v>
      </c>
      <c r="K11" s="34">
        <v>44412.5</v>
      </c>
      <c r="L11" s="34">
        <v>43861.45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3962.15</v>
      </c>
      <c r="D12" s="36">
        <v>3972.9166666666665</v>
      </c>
      <c r="E12" s="36">
        <v>3941.2333333333331</v>
      </c>
      <c r="F12" s="36">
        <v>3920.3166666666666</v>
      </c>
      <c r="G12" s="36">
        <v>3888.6333333333332</v>
      </c>
      <c r="H12" s="36">
        <v>3993.833333333333</v>
      </c>
      <c r="I12" s="36">
        <v>4025.5166666666664</v>
      </c>
      <c r="J12" s="36">
        <v>4046.4333333333329</v>
      </c>
      <c r="K12" s="36">
        <v>4004.6</v>
      </c>
      <c r="L12" s="36">
        <v>3952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6274.85</v>
      </c>
      <c r="D13" s="36">
        <v>6294.5</v>
      </c>
      <c r="E13" s="36">
        <v>6249.6</v>
      </c>
      <c r="F13" s="36">
        <v>6224.35</v>
      </c>
      <c r="G13" s="36">
        <v>6179.4500000000007</v>
      </c>
      <c r="H13" s="36">
        <v>6319.75</v>
      </c>
      <c r="I13" s="36">
        <v>6364.65</v>
      </c>
      <c r="J13" s="36">
        <v>6389.9</v>
      </c>
      <c r="K13" s="36">
        <v>6339.4</v>
      </c>
      <c r="L13" s="36">
        <v>6269.25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31606.65</v>
      </c>
      <c r="D14" s="36">
        <v>31685.766666666666</v>
      </c>
      <c r="E14" s="36">
        <v>31489.083333333332</v>
      </c>
      <c r="F14" s="36">
        <v>31371.516666666666</v>
      </c>
      <c r="G14" s="36">
        <v>31174.833333333332</v>
      </c>
      <c r="H14" s="36">
        <v>31803.333333333332</v>
      </c>
      <c r="I14" s="36">
        <v>32000.016666666666</v>
      </c>
      <c r="J14" s="36">
        <v>32117.583333333332</v>
      </c>
      <c r="K14" s="36">
        <v>31882.45</v>
      </c>
      <c r="L14" s="36">
        <v>31568.2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6054.5</v>
      </c>
      <c r="D15" s="36">
        <v>6076.7166666666672</v>
      </c>
      <c r="E15" s="36">
        <v>6020.0833333333339</v>
      </c>
      <c r="F15" s="36">
        <v>5985.666666666667</v>
      </c>
      <c r="G15" s="36">
        <v>5929.0333333333338</v>
      </c>
      <c r="H15" s="36">
        <v>6111.1333333333341</v>
      </c>
      <c r="I15" s="36">
        <v>6167.7666666666673</v>
      </c>
      <c r="J15" s="36">
        <v>6202.1833333333343</v>
      </c>
      <c r="K15" s="36">
        <v>6133.35</v>
      </c>
      <c r="L15" s="36">
        <v>6042.3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11542.75</v>
      </c>
      <c r="D16" s="36">
        <v>11589.449999999999</v>
      </c>
      <c r="E16" s="36">
        <v>11483.199999999997</v>
      </c>
      <c r="F16" s="36">
        <v>11423.649999999998</v>
      </c>
      <c r="G16" s="36">
        <v>11317.399999999996</v>
      </c>
      <c r="H16" s="36">
        <v>11648.999999999998</v>
      </c>
      <c r="I16" s="36">
        <v>11755.250000000002</v>
      </c>
      <c r="J16" s="36">
        <v>11814.8</v>
      </c>
      <c r="K16" s="36">
        <v>11695.7</v>
      </c>
      <c r="L16" s="36">
        <v>11529.9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4098.3</v>
      </c>
      <c r="D17" s="36">
        <v>4173.583333333333</v>
      </c>
      <c r="E17" s="36">
        <v>4007.7666666666664</v>
      </c>
      <c r="F17" s="36">
        <v>3917.2333333333336</v>
      </c>
      <c r="G17" s="36">
        <v>3751.416666666667</v>
      </c>
      <c r="H17" s="36">
        <v>4264.1166666666659</v>
      </c>
      <c r="I17" s="36">
        <v>4429.9333333333334</v>
      </c>
      <c r="J17" s="36">
        <v>4520.4666666666653</v>
      </c>
      <c r="K17" s="31">
        <v>4339.3999999999996</v>
      </c>
      <c r="L17" s="31">
        <v>4083.05</v>
      </c>
      <c r="M17" s="31">
        <v>6.21225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22427.95</v>
      </c>
      <c r="D18" s="36">
        <v>22447.5</v>
      </c>
      <c r="E18" s="36">
        <v>22295</v>
      </c>
      <c r="F18" s="36">
        <v>22162.05</v>
      </c>
      <c r="G18" s="36">
        <v>22009.55</v>
      </c>
      <c r="H18" s="36">
        <v>22580.45</v>
      </c>
      <c r="I18" s="36">
        <v>22732.95</v>
      </c>
      <c r="J18" s="36">
        <v>22865.9</v>
      </c>
      <c r="K18" s="31">
        <v>22600</v>
      </c>
      <c r="L18" s="31">
        <v>22314.55</v>
      </c>
      <c r="M18" s="31">
        <v>5.6009999999999997E-2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180.7</v>
      </c>
      <c r="D19" s="36">
        <v>181.43333333333331</v>
      </c>
      <c r="E19" s="36">
        <v>178.91666666666663</v>
      </c>
      <c r="F19" s="36">
        <v>177.13333333333333</v>
      </c>
      <c r="G19" s="36">
        <v>174.61666666666665</v>
      </c>
      <c r="H19" s="36">
        <v>183.21666666666661</v>
      </c>
      <c r="I19" s="36">
        <v>185.73333333333332</v>
      </c>
      <c r="J19" s="36">
        <v>187.51666666666659</v>
      </c>
      <c r="K19" s="31">
        <v>183.95</v>
      </c>
      <c r="L19" s="31">
        <v>179.65</v>
      </c>
      <c r="M19" s="31">
        <v>22.594090000000001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230.4</v>
      </c>
      <c r="D20" s="36">
        <v>230.4666666666667</v>
      </c>
      <c r="E20" s="36">
        <v>227.98333333333341</v>
      </c>
      <c r="F20" s="36">
        <v>225.56666666666672</v>
      </c>
      <c r="G20" s="36">
        <v>223.08333333333343</v>
      </c>
      <c r="H20" s="36">
        <v>232.88333333333338</v>
      </c>
      <c r="I20" s="36">
        <v>235.36666666666667</v>
      </c>
      <c r="J20" s="36">
        <v>237.78333333333336</v>
      </c>
      <c r="K20" s="31">
        <v>232.95</v>
      </c>
      <c r="L20" s="31">
        <v>228.05</v>
      </c>
      <c r="M20" s="31">
        <v>31.641380000000002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2014.05</v>
      </c>
      <c r="D21" s="36">
        <v>2022.2333333333333</v>
      </c>
      <c r="E21" s="36">
        <v>1999.8166666666666</v>
      </c>
      <c r="F21" s="36">
        <v>1985.5833333333333</v>
      </c>
      <c r="G21" s="36">
        <v>1963.1666666666665</v>
      </c>
      <c r="H21" s="36">
        <v>2036.4666666666667</v>
      </c>
      <c r="I21" s="36">
        <v>2058.8833333333332</v>
      </c>
      <c r="J21" s="36">
        <v>2073.1166666666668</v>
      </c>
      <c r="K21" s="31">
        <v>2044.65</v>
      </c>
      <c r="L21" s="31">
        <v>2008</v>
      </c>
      <c r="M21" s="31">
        <v>2.05829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2406.35</v>
      </c>
      <c r="D22" s="36">
        <v>2416.3833333333337</v>
      </c>
      <c r="E22" s="36">
        <v>2391.0166666666673</v>
      </c>
      <c r="F22" s="36">
        <v>2375.6833333333338</v>
      </c>
      <c r="G22" s="36">
        <v>2350.3166666666675</v>
      </c>
      <c r="H22" s="36">
        <v>2431.7166666666672</v>
      </c>
      <c r="I22" s="36">
        <v>2457.083333333333</v>
      </c>
      <c r="J22" s="36">
        <v>2472.416666666667</v>
      </c>
      <c r="K22" s="31">
        <v>2441.75</v>
      </c>
      <c r="L22" s="31">
        <v>2401.0500000000002</v>
      </c>
      <c r="M22" s="31">
        <v>7.7697700000000003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939.05</v>
      </c>
      <c r="D23" s="36">
        <v>943.33333333333337</v>
      </c>
      <c r="E23" s="36">
        <v>932.7166666666667</v>
      </c>
      <c r="F23" s="36">
        <v>926.38333333333333</v>
      </c>
      <c r="G23" s="36">
        <v>915.76666666666665</v>
      </c>
      <c r="H23" s="36">
        <v>949.66666666666674</v>
      </c>
      <c r="I23" s="36">
        <v>960.2833333333333</v>
      </c>
      <c r="J23" s="36">
        <v>966.61666666666679</v>
      </c>
      <c r="K23" s="31">
        <v>953.95</v>
      </c>
      <c r="L23" s="31">
        <v>937</v>
      </c>
      <c r="M23" s="31">
        <v>2.8156400000000001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798.6</v>
      </c>
      <c r="D24" s="36">
        <v>801.01666666666677</v>
      </c>
      <c r="E24" s="36">
        <v>792.98333333333358</v>
      </c>
      <c r="F24" s="36">
        <v>787.36666666666679</v>
      </c>
      <c r="G24" s="36">
        <v>779.3333333333336</v>
      </c>
      <c r="H24" s="36">
        <v>806.63333333333355</v>
      </c>
      <c r="I24" s="36">
        <v>814.66666666666663</v>
      </c>
      <c r="J24" s="36">
        <v>820.28333333333353</v>
      </c>
      <c r="K24" s="31">
        <v>809.05</v>
      </c>
      <c r="L24" s="31">
        <v>795.4</v>
      </c>
      <c r="M24" s="31">
        <v>22.719270000000002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333.95</v>
      </c>
      <c r="D25" s="36">
        <v>335.21666666666664</v>
      </c>
      <c r="E25" s="36">
        <v>330.73333333333329</v>
      </c>
      <c r="F25" s="36">
        <v>327.51666666666665</v>
      </c>
      <c r="G25" s="36">
        <v>323.0333333333333</v>
      </c>
      <c r="H25" s="36">
        <v>338.43333333333328</v>
      </c>
      <c r="I25" s="36">
        <v>342.91666666666663</v>
      </c>
      <c r="J25" s="36">
        <v>346.13333333333327</v>
      </c>
      <c r="K25" s="31">
        <v>339.7</v>
      </c>
      <c r="L25" s="31">
        <v>332</v>
      </c>
      <c r="M25" s="31">
        <v>22.697659999999999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3632.9</v>
      </c>
      <c r="D26" s="36">
        <v>3632.6166666666663</v>
      </c>
      <c r="E26" s="36">
        <v>3615.2333333333327</v>
      </c>
      <c r="F26" s="36">
        <v>3597.5666666666662</v>
      </c>
      <c r="G26" s="36">
        <v>3580.1833333333325</v>
      </c>
      <c r="H26" s="36">
        <v>3650.2833333333328</v>
      </c>
      <c r="I26" s="36">
        <v>3667.666666666667</v>
      </c>
      <c r="J26" s="36">
        <v>3685.333333333333</v>
      </c>
      <c r="K26" s="31">
        <v>3650</v>
      </c>
      <c r="L26" s="31">
        <v>3614.95</v>
      </c>
      <c r="M26" s="31">
        <v>1.7757799999999999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433</v>
      </c>
      <c r="D27" s="36">
        <v>436.16666666666669</v>
      </c>
      <c r="E27" s="36">
        <v>428.33333333333337</v>
      </c>
      <c r="F27" s="36">
        <v>423.66666666666669</v>
      </c>
      <c r="G27" s="36">
        <v>415.83333333333337</v>
      </c>
      <c r="H27" s="36">
        <v>440.83333333333337</v>
      </c>
      <c r="I27" s="36">
        <v>448.66666666666674</v>
      </c>
      <c r="J27" s="36">
        <v>453.33333333333337</v>
      </c>
      <c r="K27" s="31">
        <v>444</v>
      </c>
      <c r="L27" s="31">
        <v>431.5</v>
      </c>
      <c r="M27" s="31">
        <v>19.192240000000002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4977.25</v>
      </c>
      <c r="D28" s="36">
        <v>4985.2166666666672</v>
      </c>
      <c r="E28" s="36">
        <v>4930.4833333333345</v>
      </c>
      <c r="F28" s="36">
        <v>4883.7166666666672</v>
      </c>
      <c r="G28" s="36">
        <v>4828.9833333333345</v>
      </c>
      <c r="H28" s="36">
        <v>5031.9833333333345</v>
      </c>
      <c r="I28" s="36">
        <v>5086.7166666666681</v>
      </c>
      <c r="J28" s="36">
        <v>5133.4833333333345</v>
      </c>
      <c r="K28" s="31">
        <v>5039.95</v>
      </c>
      <c r="L28" s="31">
        <v>4938.45</v>
      </c>
      <c r="M28" s="31">
        <v>3.41459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382.8</v>
      </c>
      <c r="D29" s="36">
        <v>384.81666666666661</v>
      </c>
      <c r="E29" s="36">
        <v>379.63333333333321</v>
      </c>
      <c r="F29" s="36">
        <v>376.46666666666658</v>
      </c>
      <c r="G29" s="36">
        <v>371.28333333333319</v>
      </c>
      <c r="H29" s="36">
        <v>387.98333333333323</v>
      </c>
      <c r="I29" s="36">
        <v>393.16666666666663</v>
      </c>
      <c r="J29" s="36">
        <v>396.33333333333326</v>
      </c>
      <c r="K29" s="31">
        <v>390</v>
      </c>
      <c r="L29" s="31">
        <v>381.65</v>
      </c>
      <c r="M29" s="31">
        <v>28.461030000000001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175.6</v>
      </c>
      <c r="D30" s="36">
        <v>176.91666666666666</v>
      </c>
      <c r="E30" s="36">
        <v>174.0333333333333</v>
      </c>
      <c r="F30" s="36">
        <v>172.46666666666664</v>
      </c>
      <c r="G30" s="36">
        <v>169.58333333333329</v>
      </c>
      <c r="H30" s="36">
        <v>178.48333333333332</v>
      </c>
      <c r="I30" s="36">
        <v>181.3666666666667</v>
      </c>
      <c r="J30" s="36">
        <v>182.93333333333334</v>
      </c>
      <c r="K30" s="31">
        <v>179.8</v>
      </c>
      <c r="L30" s="31">
        <v>175.35</v>
      </c>
      <c r="M30" s="31">
        <v>122.86669999999999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3096.45</v>
      </c>
      <c r="D31" s="36">
        <v>3100.5499999999997</v>
      </c>
      <c r="E31" s="36">
        <v>3085.8999999999996</v>
      </c>
      <c r="F31" s="36">
        <v>3075.35</v>
      </c>
      <c r="G31" s="36">
        <v>3060.7</v>
      </c>
      <c r="H31" s="36">
        <v>3111.0999999999995</v>
      </c>
      <c r="I31" s="36">
        <v>3125.75</v>
      </c>
      <c r="J31" s="36">
        <v>3136.2999999999993</v>
      </c>
      <c r="K31" s="31">
        <v>3115.2</v>
      </c>
      <c r="L31" s="31">
        <v>3090</v>
      </c>
      <c r="M31" s="31">
        <v>4.8198499999999997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1963.4</v>
      </c>
      <c r="D32" s="36">
        <v>1963.7</v>
      </c>
      <c r="E32" s="36">
        <v>1947.75</v>
      </c>
      <c r="F32" s="36">
        <v>1932.1</v>
      </c>
      <c r="G32" s="36">
        <v>1916.1499999999999</v>
      </c>
      <c r="H32" s="36">
        <v>1979.3500000000001</v>
      </c>
      <c r="I32" s="36">
        <v>1995.3000000000004</v>
      </c>
      <c r="J32" s="36">
        <v>2010.9500000000003</v>
      </c>
      <c r="K32" s="31">
        <v>1979.65</v>
      </c>
      <c r="L32" s="31">
        <v>1948.05</v>
      </c>
      <c r="M32" s="31">
        <v>4.74993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593.04999999999995</v>
      </c>
      <c r="D33" s="36">
        <v>594.61666666666667</v>
      </c>
      <c r="E33" s="36">
        <v>590.43333333333339</v>
      </c>
      <c r="F33" s="36">
        <v>587.81666666666672</v>
      </c>
      <c r="G33" s="36">
        <v>583.63333333333344</v>
      </c>
      <c r="H33" s="36">
        <v>597.23333333333335</v>
      </c>
      <c r="I33" s="36">
        <v>601.41666666666652</v>
      </c>
      <c r="J33" s="36">
        <v>604.0333333333333</v>
      </c>
      <c r="K33" s="31">
        <v>598.79999999999995</v>
      </c>
      <c r="L33" s="31">
        <v>592</v>
      </c>
      <c r="M33" s="31">
        <v>2.6636199999999999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704.45</v>
      </c>
      <c r="D34" s="36">
        <v>706.25</v>
      </c>
      <c r="E34" s="36">
        <v>700.9</v>
      </c>
      <c r="F34" s="36">
        <v>697.35</v>
      </c>
      <c r="G34" s="36">
        <v>692</v>
      </c>
      <c r="H34" s="36">
        <v>709.8</v>
      </c>
      <c r="I34" s="36">
        <v>715.14999999999986</v>
      </c>
      <c r="J34" s="36">
        <v>718.69999999999993</v>
      </c>
      <c r="K34" s="31">
        <v>711.6</v>
      </c>
      <c r="L34" s="31">
        <v>702.7</v>
      </c>
      <c r="M34" s="31">
        <v>14.790979999999999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899.9</v>
      </c>
      <c r="D35" s="36">
        <v>900.58333333333337</v>
      </c>
      <c r="E35" s="36">
        <v>889.36666666666679</v>
      </c>
      <c r="F35" s="36">
        <v>878.83333333333337</v>
      </c>
      <c r="G35" s="36">
        <v>867.61666666666679</v>
      </c>
      <c r="H35" s="36">
        <v>911.11666666666679</v>
      </c>
      <c r="I35" s="36">
        <v>922.33333333333326</v>
      </c>
      <c r="J35" s="36">
        <v>932.86666666666679</v>
      </c>
      <c r="K35" s="31">
        <v>911.8</v>
      </c>
      <c r="L35" s="31">
        <v>890.05</v>
      </c>
      <c r="M35" s="31">
        <v>23.543060000000001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339.2</v>
      </c>
      <c r="D36" s="36">
        <v>340.5333333333333</v>
      </c>
      <c r="E36" s="36">
        <v>337.16666666666663</v>
      </c>
      <c r="F36" s="36">
        <v>335.13333333333333</v>
      </c>
      <c r="G36" s="36">
        <v>331.76666666666665</v>
      </c>
      <c r="H36" s="36">
        <v>342.56666666666661</v>
      </c>
      <c r="I36" s="36">
        <v>345.93333333333328</v>
      </c>
      <c r="J36" s="36">
        <v>347.96666666666658</v>
      </c>
      <c r="K36" s="31">
        <v>343.9</v>
      </c>
      <c r="L36" s="31">
        <v>338.5</v>
      </c>
      <c r="M36" s="31">
        <v>5.2192299999999996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992.85</v>
      </c>
      <c r="D37" s="36">
        <v>998.76666666666677</v>
      </c>
      <c r="E37" s="36">
        <v>983.43333333333351</v>
      </c>
      <c r="F37" s="36">
        <v>974.01666666666677</v>
      </c>
      <c r="G37" s="36">
        <v>958.68333333333351</v>
      </c>
      <c r="H37" s="36">
        <v>1008.1833333333335</v>
      </c>
      <c r="I37" s="36">
        <v>1023.5166666666668</v>
      </c>
      <c r="J37" s="36">
        <v>1032.9333333333334</v>
      </c>
      <c r="K37" s="31">
        <v>1014.1</v>
      </c>
      <c r="L37" s="31">
        <v>989.35</v>
      </c>
      <c r="M37" s="31">
        <v>78.189459999999997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5137.3500000000004</v>
      </c>
      <c r="D38" s="36">
        <v>5153.916666666667</v>
      </c>
      <c r="E38" s="36">
        <v>5109.0833333333339</v>
      </c>
      <c r="F38" s="36">
        <v>5080.8166666666666</v>
      </c>
      <c r="G38" s="36">
        <v>5035.9833333333336</v>
      </c>
      <c r="H38" s="36">
        <v>5182.1833333333343</v>
      </c>
      <c r="I38" s="36">
        <v>5227.0166666666682</v>
      </c>
      <c r="J38" s="36">
        <v>5255.2833333333347</v>
      </c>
      <c r="K38" s="31">
        <v>5198.75</v>
      </c>
      <c r="L38" s="31">
        <v>5125.6499999999996</v>
      </c>
      <c r="M38" s="31">
        <v>3.6098499999999998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1628.2</v>
      </c>
      <c r="D39" s="36">
        <v>1638.4166666666667</v>
      </c>
      <c r="E39" s="36">
        <v>1611.8333333333335</v>
      </c>
      <c r="F39" s="36">
        <v>1595.4666666666667</v>
      </c>
      <c r="G39" s="36">
        <v>1568.8833333333334</v>
      </c>
      <c r="H39" s="36">
        <v>1654.7833333333335</v>
      </c>
      <c r="I39" s="36">
        <v>1681.366666666667</v>
      </c>
      <c r="J39" s="36">
        <v>1697.7333333333336</v>
      </c>
      <c r="K39" s="31">
        <v>1665</v>
      </c>
      <c r="L39" s="31">
        <v>1622.05</v>
      </c>
      <c r="M39" s="31">
        <v>12.30439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6865.05</v>
      </c>
      <c r="D40" s="36">
        <v>6854.25</v>
      </c>
      <c r="E40" s="36">
        <v>6833.5</v>
      </c>
      <c r="F40" s="36">
        <v>6801.95</v>
      </c>
      <c r="G40" s="36">
        <v>6781.2</v>
      </c>
      <c r="H40" s="36">
        <v>6885.8</v>
      </c>
      <c r="I40" s="36">
        <v>6906.55</v>
      </c>
      <c r="J40" s="36">
        <v>6938.1</v>
      </c>
      <c r="K40" s="31">
        <v>6875</v>
      </c>
      <c r="L40" s="31">
        <v>6822.7</v>
      </c>
      <c r="M40" s="31">
        <v>0.30829000000000001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7866.55</v>
      </c>
      <c r="D41" s="36">
        <v>7933.7166666666672</v>
      </c>
      <c r="E41" s="36">
        <v>7782.8333333333339</v>
      </c>
      <c r="F41" s="36">
        <v>7699.1166666666668</v>
      </c>
      <c r="G41" s="36">
        <v>7548.2333333333336</v>
      </c>
      <c r="H41" s="36">
        <v>8017.4333333333343</v>
      </c>
      <c r="I41" s="36">
        <v>8168.3166666666675</v>
      </c>
      <c r="J41" s="36">
        <v>8252.0333333333347</v>
      </c>
      <c r="K41" s="31">
        <v>8084.6</v>
      </c>
      <c r="L41" s="31">
        <v>7850</v>
      </c>
      <c r="M41" s="31">
        <v>15.44642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2587.3000000000002</v>
      </c>
      <c r="D42" s="36">
        <v>2593.6000000000004</v>
      </c>
      <c r="E42" s="36">
        <v>2559.8000000000006</v>
      </c>
      <c r="F42" s="36">
        <v>2532.3000000000002</v>
      </c>
      <c r="G42" s="36">
        <v>2498.5000000000005</v>
      </c>
      <c r="H42" s="36">
        <v>2621.1000000000008</v>
      </c>
      <c r="I42" s="36">
        <v>2654.9</v>
      </c>
      <c r="J42" s="36">
        <v>2682.400000000001</v>
      </c>
      <c r="K42" s="31">
        <v>2627.4</v>
      </c>
      <c r="L42" s="31">
        <v>2566.1</v>
      </c>
      <c r="M42" s="31">
        <v>1.65439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238.1</v>
      </c>
      <c r="D43" s="36">
        <v>239.96666666666667</v>
      </c>
      <c r="E43" s="36">
        <v>235.48333333333335</v>
      </c>
      <c r="F43" s="36">
        <v>232.86666666666667</v>
      </c>
      <c r="G43" s="36">
        <v>228.38333333333335</v>
      </c>
      <c r="H43" s="36">
        <v>242.58333333333334</v>
      </c>
      <c r="I43" s="36">
        <v>247.06666666666663</v>
      </c>
      <c r="J43" s="36">
        <v>249.68333333333334</v>
      </c>
      <c r="K43" s="31">
        <v>244.45</v>
      </c>
      <c r="L43" s="31">
        <v>237.35</v>
      </c>
      <c r="M43" s="31">
        <v>120.57238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203.65</v>
      </c>
      <c r="D44" s="36">
        <v>205.1</v>
      </c>
      <c r="E44" s="36">
        <v>201.54999999999998</v>
      </c>
      <c r="F44" s="36">
        <v>199.45</v>
      </c>
      <c r="G44" s="36">
        <v>195.89999999999998</v>
      </c>
      <c r="H44" s="36">
        <v>207.2</v>
      </c>
      <c r="I44" s="36">
        <v>210.75</v>
      </c>
      <c r="J44" s="36">
        <v>212.85</v>
      </c>
      <c r="K44" s="31">
        <v>208.65</v>
      </c>
      <c r="L44" s="31">
        <v>203</v>
      </c>
      <c r="M44" s="31">
        <v>202.8219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104.7</v>
      </c>
      <c r="D45" s="36">
        <v>105.2</v>
      </c>
      <c r="E45" s="36">
        <v>103.60000000000001</v>
      </c>
      <c r="F45" s="36">
        <v>102.5</v>
      </c>
      <c r="G45" s="36">
        <v>100.9</v>
      </c>
      <c r="H45" s="36">
        <v>106.30000000000001</v>
      </c>
      <c r="I45" s="36">
        <v>107.9</v>
      </c>
      <c r="J45" s="36">
        <v>109.00000000000001</v>
      </c>
      <c r="K45" s="31">
        <v>106.8</v>
      </c>
      <c r="L45" s="31">
        <v>104.1</v>
      </c>
      <c r="M45" s="31">
        <v>46.239809999999999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1630.4</v>
      </c>
      <c r="D46" s="36">
        <v>1627.8333333333333</v>
      </c>
      <c r="E46" s="36">
        <v>1616.8166666666666</v>
      </c>
      <c r="F46" s="36">
        <v>1603.2333333333333</v>
      </c>
      <c r="G46" s="36">
        <v>1592.2166666666667</v>
      </c>
      <c r="H46" s="36">
        <v>1641.4166666666665</v>
      </c>
      <c r="I46" s="36">
        <v>1652.4333333333334</v>
      </c>
      <c r="J46" s="36">
        <v>1666.0166666666664</v>
      </c>
      <c r="K46" s="31">
        <v>1638.85</v>
      </c>
      <c r="L46" s="31">
        <v>1614.25</v>
      </c>
      <c r="M46" s="31">
        <v>2.66229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137.05000000000001</v>
      </c>
      <c r="D47" s="36">
        <v>137.46666666666667</v>
      </c>
      <c r="E47" s="36">
        <v>135.98333333333335</v>
      </c>
      <c r="F47" s="36">
        <v>134.91666666666669</v>
      </c>
      <c r="G47" s="36">
        <v>133.43333333333337</v>
      </c>
      <c r="H47" s="36">
        <v>138.53333333333333</v>
      </c>
      <c r="I47" s="36">
        <v>140.01666666666662</v>
      </c>
      <c r="J47" s="36">
        <v>141.08333333333331</v>
      </c>
      <c r="K47" s="31">
        <v>138.94999999999999</v>
      </c>
      <c r="L47" s="31">
        <v>136.4</v>
      </c>
      <c r="M47" s="31">
        <v>68.062309999999997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572.35</v>
      </c>
      <c r="D48" s="36">
        <v>573.63333333333333</v>
      </c>
      <c r="E48" s="36">
        <v>569.11666666666667</v>
      </c>
      <c r="F48" s="36">
        <v>565.88333333333333</v>
      </c>
      <c r="G48" s="36">
        <v>561.36666666666667</v>
      </c>
      <c r="H48" s="36">
        <v>576.86666666666667</v>
      </c>
      <c r="I48" s="36">
        <v>581.38333333333333</v>
      </c>
      <c r="J48" s="36">
        <v>584.61666666666667</v>
      </c>
      <c r="K48" s="31">
        <v>578.15</v>
      </c>
      <c r="L48" s="31">
        <v>570.4</v>
      </c>
      <c r="M48" s="31">
        <v>8.6990300000000005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1106.0999999999999</v>
      </c>
      <c r="D49" s="36">
        <v>1111.8</v>
      </c>
      <c r="E49" s="36">
        <v>1097.75</v>
      </c>
      <c r="F49" s="36">
        <v>1089.4000000000001</v>
      </c>
      <c r="G49" s="36">
        <v>1075.3500000000001</v>
      </c>
      <c r="H49" s="36">
        <v>1120.1499999999999</v>
      </c>
      <c r="I49" s="36">
        <v>1134.1999999999996</v>
      </c>
      <c r="J49" s="36">
        <v>1142.5499999999997</v>
      </c>
      <c r="K49" s="31">
        <v>1125.8499999999999</v>
      </c>
      <c r="L49" s="31">
        <v>1103.45</v>
      </c>
      <c r="M49" s="31">
        <v>3.6690900000000002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952.85</v>
      </c>
      <c r="D50" s="36">
        <v>954.13333333333333</v>
      </c>
      <c r="E50" s="36">
        <v>949.36666666666667</v>
      </c>
      <c r="F50" s="36">
        <v>945.88333333333333</v>
      </c>
      <c r="G50" s="36">
        <v>941.11666666666667</v>
      </c>
      <c r="H50" s="36">
        <v>957.61666666666667</v>
      </c>
      <c r="I50" s="36">
        <v>962.38333333333333</v>
      </c>
      <c r="J50" s="36">
        <v>965.86666666666667</v>
      </c>
      <c r="K50" s="31">
        <v>958.9</v>
      </c>
      <c r="L50" s="31">
        <v>950.65</v>
      </c>
      <c r="M50" s="31">
        <v>23.343920000000001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129.19999999999999</v>
      </c>
      <c r="D51" s="36">
        <v>130.36666666666665</v>
      </c>
      <c r="E51" s="36">
        <v>127.0333333333333</v>
      </c>
      <c r="F51" s="36">
        <v>124.86666666666665</v>
      </c>
      <c r="G51" s="36">
        <v>121.5333333333333</v>
      </c>
      <c r="H51" s="36">
        <v>132.5333333333333</v>
      </c>
      <c r="I51" s="36">
        <v>135.86666666666662</v>
      </c>
      <c r="J51" s="36">
        <v>138.0333333333333</v>
      </c>
      <c r="K51" s="31">
        <v>133.69999999999999</v>
      </c>
      <c r="L51" s="31">
        <v>128.19999999999999</v>
      </c>
      <c r="M51" s="31">
        <v>254.34863000000001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238.65</v>
      </c>
      <c r="D52" s="36">
        <v>242.44999999999996</v>
      </c>
      <c r="E52" s="36">
        <v>232.89999999999992</v>
      </c>
      <c r="F52" s="36">
        <v>227.14999999999995</v>
      </c>
      <c r="G52" s="36">
        <v>217.59999999999991</v>
      </c>
      <c r="H52" s="36">
        <v>248.19999999999993</v>
      </c>
      <c r="I52" s="36">
        <v>257.74999999999994</v>
      </c>
      <c r="J52" s="36">
        <v>263.49999999999994</v>
      </c>
      <c r="K52" s="31">
        <v>252</v>
      </c>
      <c r="L52" s="31">
        <v>236.7</v>
      </c>
      <c r="M52" s="31">
        <v>130.82442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20121.099999999999</v>
      </c>
      <c r="D53" s="36">
        <v>20226.45</v>
      </c>
      <c r="E53" s="36">
        <v>19952.95</v>
      </c>
      <c r="F53" s="36">
        <v>19784.8</v>
      </c>
      <c r="G53" s="36">
        <v>19511.3</v>
      </c>
      <c r="H53" s="36">
        <v>20394.600000000002</v>
      </c>
      <c r="I53" s="36">
        <v>20668.100000000002</v>
      </c>
      <c r="J53" s="36">
        <v>20836.250000000004</v>
      </c>
      <c r="K53" s="31">
        <v>20499.95</v>
      </c>
      <c r="L53" s="31">
        <v>20058.3</v>
      </c>
      <c r="M53" s="31">
        <v>0.18121000000000001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350.2</v>
      </c>
      <c r="D54" s="36">
        <v>351.85000000000008</v>
      </c>
      <c r="E54" s="36">
        <v>347.20000000000016</v>
      </c>
      <c r="F54" s="36">
        <v>344.2000000000001</v>
      </c>
      <c r="G54" s="36">
        <v>339.55000000000018</v>
      </c>
      <c r="H54" s="36">
        <v>354.85000000000014</v>
      </c>
      <c r="I54" s="36">
        <v>359.50000000000011</v>
      </c>
      <c r="J54" s="36">
        <v>362.50000000000011</v>
      </c>
      <c r="K54" s="31">
        <v>356.5</v>
      </c>
      <c r="L54" s="31">
        <v>348.85</v>
      </c>
      <c r="M54" s="31">
        <v>45.811140000000002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4607.7</v>
      </c>
      <c r="D55" s="36">
        <v>4605.6500000000005</v>
      </c>
      <c r="E55" s="36">
        <v>4588.3000000000011</v>
      </c>
      <c r="F55" s="36">
        <v>4568.9000000000005</v>
      </c>
      <c r="G55" s="36">
        <v>4551.5500000000011</v>
      </c>
      <c r="H55" s="36">
        <v>4625.0500000000011</v>
      </c>
      <c r="I55" s="36">
        <v>4642.4000000000015</v>
      </c>
      <c r="J55" s="36">
        <v>4661.8000000000011</v>
      </c>
      <c r="K55" s="31">
        <v>4623</v>
      </c>
      <c r="L55" s="31">
        <v>4586.25</v>
      </c>
      <c r="M55" s="31">
        <v>2.1717900000000001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371.85</v>
      </c>
      <c r="D56" s="36">
        <v>373.48333333333335</v>
      </c>
      <c r="E56" s="36">
        <v>368.66666666666669</v>
      </c>
      <c r="F56" s="36">
        <v>365.48333333333335</v>
      </c>
      <c r="G56" s="36">
        <v>360.66666666666669</v>
      </c>
      <c r="H56" s="36">
        <v>376.66666666666669</v>
      </c>
      <c r="I56" s="36">
        <v>381.48333333333329</v>
      </c>
      <c r="J56" s="36">
        <v>384.66666666666669</v>
      </c>
      <c r="K56" s="31">
        <v>378.3</v>
      </c>
      <c r="L56" s="31">
        <v>370.3</v>
      </c>
      <c r="M56" s="31">
        <v>36.324939999999998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386.9</v>
      </c>
      <c r="D57" s="36">
        <v>390.63333333333338</v>
      </c>
      <c r="E57" s="36">
        <v>381.46666666666675</v>
      </c>
      <c r="F57" s="36">
        <v>376.03333333333336</v>
      </c>
      <c r="G57" s="36">
        <v>366.86666666666673</v>
      </c>
      <c r="H57" s="36">
        <v>396.06666666666678</v>
      </c>
      <c r="I57" s="36">
        <v>405.23333333333341</v>
      </c>
      <c r="J57" s="36">
        <v>410.6666666666668</v>
      </c>
      <c r="K57" s="31">
        <v>399.8</v>
      </c>
      <c r="L57" s="31">
        <v>385.2</v>
      </c>
      <c r="M57" s="31">
        <v>16.422830000000001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1218.45</v>
      </c>
      <c r="D58" s="36">
        <v>1226.3166666666666</v>
      </c>
      <c r="E58" s="36">
        <v>1203.9333333333332</v>
      </c>
      <c r="F58" s="36">
        <v>1189.4166666666665</v>
      </c>
      <c r="G58" s="36">
        <v>1167.0333333333331</v>
      </c>
      <c r="H58" s="36">
        <v>1240.8333333333333</v>
      </c>
      <c r="I58" s="36">
        <v>1263.2166666666665</v>
      </c>
      <c r="J58" s="36">
        <v>1277.7333333333333</v>
      </c>
      <c r="K58" s="31">
        <v>1248.7</v>
      </c>
      <c r="L58" s="31">
        <v>1211.8</v>
      </c>
      <c r="M58" s="31">
        <v>19.930499999999999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1210.5999999999999</v>
      </c>
      <c r="D59" s="36">
        <v>1202.0666666666668</v>
      </c>
      <c r="E59" s="36">
        <v>1184.6833333333336</v>
      </c>
      <c r="F59" s="36">
        <v>1158.7666666666669</v>
      </c>
      <c r="G59" s="36">
        <v>1141.3833333333337</v>
      </c>
      <c r="H59" s="36">
        <v>1227.9833333333336</v>
      </c>
      <c r="I59" s="36">
        <v>1245.3666666666668</v>
      </c>
      <c r="J59" s="36">
        <v>1271.2833333333335</v>
      </c>
      <c r="K59" s="31">
        <v>1219.45</v>
      </c>
      <c r="L59" s="31">
        <v>1176.1500000000001</v>
      </c>
      <c r="M59" s="31">
        <v>73.675399999999996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316.95</v>
      </c>
      <c r="D60" s="36">
        <v>317.31666666666666</v>
      </c>
      <c r="E60" s="36">
        <v>314.88333333333333</v>
      </c>
      <c r="F60" s="36">
        <v>312.81666666666666</v>
      </c>
      <c r="G60" s="36">
        <v>310.38333333333333</v>
      </c>
      <c r="H60" s="36">
        <v>319.38333333333333</v>
      </c>
      <c r="I60" s="36">
        <v>321.81666666666661</v>
      </c>
      <c r="J60" s="36">
        <v>323.88333333333333</v>
      </c>
      <c r="K60" s="31">
        <v>319.75</v>
      </c>
      <c r="L60" s="31">
        <v>315.25</v>
      </c>
      <c r="M60" s="31">
        <v>96.628370000000004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5092.1000000000004</v>
      </c>
      <c r="D61" s="36">
        <v>5089.0333333333338</v>
      </c>
      <c r="E61" s="36">
        <v>5028.0666666666675</v>
      </c>
      <c r="F61" s="36">
        <v>4964.0333333333338</v>
      </c>
      <c r="G61" s="36">
        <v>4903.0666666666675</v>
      </c>
      <c r="H61" s="36">
        <v>5153.0666666666675</v>
      </c>
      <c r="I61" s="36">
        <v>5214.0333333333328</v>
      </c>
      <c r="J61" s="36">
        <v>5278.0666666666675</v>
      </c>
      <c r="K61" s="31">
        <v>5150</v>
      </c>
      <c r="L61" s="31">
        <v>5025</v>
      </c>
      <c r="M61" s="31">
        <v>6.2639699999999996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2058.1</v>
      </c>
      <c r="D62" s="36">
        <v>2057.3000000000002</v>
      </c>
      <c r="E62" s="36">
        <v>2048.3500000000004</v>
      </c>
      <c r="F62" s="36">
        <v>2038.6000000000001</v>
      </c>
      <c r="G62" s="36">
        <v>2029.6500000000003</v>
      </c>
      <c r="H62" s="36">
        <v>2067.0500000000002</v>
      </c>
      <c r="I62" s="36">
        <v>2076</v>
      </c>
      <c r="J62" s="36">
        <v>2085.7500000000005</v>
      </c>
      <c r="K62" s="31">
        <v>2066.25</v>
      </c>
      <c r="L62" s="31">
        <v>2047.55</v>
      </c>
      <c r="M62" s="31">
        <v>3.92639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719.35</v>
      </c>
      <c r="D63" s="36">
        <v>718.80000000000007</v>
      </c>
      <c r="E63" s="36">
        <v>712.90000000000009</v>
      </c>
      <c r="F63" s="36">
        <v>706.45</v>
      </c>
      <c r="G63" s="36">
        <v>700.55000000000007</v>
      </c>
      <c r="H63" s="36">
        <v>725.25000000000011</v>
      </c>
      <c r="I63" s="36">
        <v>731.15</v>
      </c>
      <c r="J63" s="36">
        <v>737.60000000000014</v>
      </c>
      <c r="K63" s="31">
        <v>724.7</v>
      </c>
      <c r="L63" s="31">
        <v>712.35</v>
      </c>
      <c r="M63" s="31">
        <v>12.0025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1160.0999999999999</v>
      </c>
      <c r="D64" s="36">
        <v>1162.4833333333333</v>
      </c>
      <c r="E64" s="36">
        <v>1149.3666666666668</v>
      </c>
      <c r="F64" s="36">
        <v>1138.6333333333334</v>
      </c>
      <c r="G64" s="36">
        <v>1125.5166666666669</v>
      </c>
      <c r="H64" s="36">
        <v>1173.2166666666667</v>
      </c>
      <c r="I64" s="36">
        <v>1186.333333333333</v>
      </c>
      <c r="J64" s="36">
        <v>1197.0666666666666</v>
      </c>
      <c r="K64" s="31">
        <v>1175.5999999999999</v>
      </c>
      <c r="L64" s="31">
        <v>1151.75</v>
      </c>
      <c r="M64" s="31">
        <v>1.49353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299.05</v>
      </c>
      <c r="D65" s="36">
        <v>299</v>
      </c>
      <c r="E65" s="36">
        <v>297.05</v>
      </c>
      <c r="F65" s="36">
        <v>295.05</v>
      </c>
      <c r="G65" s="36">
        <v>293.10000000000002</v>
      </c>
      <c r="H65" s="36">
        <v>301</v>
      </c>
      <c r="I65" s="36">
        <v>302.95000000000005</v>
      </c>
      <c r="J65" s="36">
        <v>304.95</v>
      </c>
      <c r="K65" s="31">
        <v>300.95</v>
      </c>
      <c r="L65" s="31">
        <v>297</v>
      </c>
      <c r="M65" s="31">
        <v>25.82827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1721.7</v>
      </c>
      <c r="D66" s="36">
        <v>1717.7666666666667</v>
      </c>
      <c r="E66" s="36">
        <v>1706.7333333333333</v>
      </c>
      <c r="F66" s="36">
        <v>1691.7666666666667</v>
      </c>
      <c r="G66" s="36">
        <v>1680.7333333333333</v>
      </c>
      <c r="H66" s="36">
        <v>1732.7333333333333</v>
      </c>
      <c r="I66" s="36">
        <v>1743.7666666666667</v>
      </c>
      <c r="J66" s="36">
        <v>1758.7333333333333</v>
      </c>
      <c r="K66" s="31">
        <v>1728.8</v>
      </c>
      <c r="L66" s="31">
        <v>1702.8</v>
      </c>
      <c r="M66" s="31">
        <v>4.0616300000000001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534</v>
      </c>
      <c r="D67" s="36">
        <v>536.05000000000007</v>
      </c>
      <c r="E67" s="36">
        <v>531.30000000000018</v>
      </c>
      <c r="F67" s="36">
        <v>528.60000000000014</v>
      </c>
      <c r="G67" s="36">
        <v>523.85000000000025</v>
      </c>
      <c r="H67" s="36">
        <v>538.75000000000011</v>
      </c>
      <c r="I67" s="36">
        <v>543.49999999999989</v>
      </c>
      <c r="J67" s="36">
        <v>546.20000000000005</v>
      </c>
      <c r="K67" s="31">
        <v>540.79999999999995</v>
      </c>
      <c r="L67" s="31">
        <v>533.35</v>
      </c>
      <c r="M67" s="31">
        <v>12.511810000000001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2230.75</v>
      </c>
      <c r="D68" s="36">
        <v>2240.6166666666668</v>
      </c>
      <c r="E68" s="36">
        <v>2209.5333333333338</v>
      </c>
      <c r="F68" s="36">
        <v>2188.3166666666671</v>
      </c>
      <c r="G68" s="36">
        <v>2157.233333333334</v>
      </c>
      <c r="H68" s="36">
        <v>2261.8333333333335</v>
      </c>
      <c r="I68" s="36">
        <v>2292.9166666666665</v>
      </c>
      <c r="J68" s="36">
        <v>2314.1333333333332</v>
      </c>
      <c r="K68" s="31">
        <v>2271.6999999999998</v>
      </c>
      <c r="L68" s="31">
        <v>2219.4</v>
      </c>
      <c r="M68" s="31">
        <v>2.3960400000000002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2105.6</v>
      </c>
      <c r="D69" s="36">
        <v>2108.9</v>
      </c>
      <c r="E69" s="36">
        <v>2084.9500000000003</v>
      </c>
      <c r="F69" s="36">
        <v>2064.3000000000002</v>
      </c>
      <c r="G69" s="36">
        <v>2040.3500000000004</v>
      </c>
      <c r="H69" s="36">
        <v>2129.5500000000002</v>
      </c>
      <c r="I69" s="36">
        <v>2153.5</v>
      </c>
      <c r="J69" s="36">
        <v>2174.15</v>
      </c>
      <c r="K69" s="31">
        <v>2132.85</v>
      </c>
      <c r="L69" s="31">
        <v>2088.25</v>
      </c>
      <c r="M69" s="31">
        <v>2.0543800000000001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425.6</v>
      </c>
      <c r="D70" s="36">
        <v>425.56666666666666</v>
      </c>
      <c r="E70" s="36">
        <v>421.13333333333333</v>
      </c>
      <c r="F70" s="36">
        <v>416.66666666666669</v>
      </c>
      <c r="G70" s="36">
        <v>412.23333333333335</v>
      </c>
      <c r="H70" s="36">
        <v>430.0333333333333</v>
      </c>
      <c r="I70" s="36">
        <v>434.46666666666658</v>
      </c>
      <c r="J70" s="36">
        <v>438.93333333333328</v>
      </c>
      <c r="K70" s="31">
        <v>430</v>
      </c>
      <c r="L70" s="31">
        <v>421.1</v>
      </c>
      <c r="M70" s="31">
        <v>12.53119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203.85</v>
      </c>
      <c r="D71" s="36">
        <v>205.63333333333333</v>
      </c>
      <c r="E71" s="36">
        <v>200.36666666666665</v>
      </c>
      <c r="F71" s="36">
        <v>196.88333333333333</v>
      </c>
      <c r="G71" s="36">
        <v>191.61666666666665</v>
      </c>
      <c r="H71" s="36">
        <v>209.11666666666665</v>
      </c>
      <c r="I71" s="36">
        <v>214.3833333333333</v>
      </c>
      <c r="J71" s="36">
        <v>217.86666666666665</v>
      </c>
      <c r="K71" s="31">
        <v>210.9</v>
      </c>
      <c r="L71" s="31">
        <v>202.15</v>
      </c>
      <c r="M71" s="31">
        <v>10.96354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3641.2</v>
      </c>
      <c r="D72" s="36">
        <v>3652.9666666666667</v>
      </c>
      <c r="E72" s="36">
        <v>3621.7333333333336</v>
      </c>
      <c r="F72" s="36">
        <v>3602.2666666666669</v>
      </c>
      <c r="G72" s="36">
        <v>3571.0333333333338</v>
      </c>
      <c r="H72" s="36">
        <v>3672.4333333333334</v>
      </c>
      <c r="I72" s="36">
        <v>3703.6666666666661</v>
      </c>
      <c r="J72" s="36">
        <v>3723.1333333333332</v>
      </c>
      <c r="K72" s="31">
        <v>3684.2</v>
      </c>
      <c r="L72" s="31">
        <v>3633.5</v>
      </c>
      <c r="M72" s="31">
        <v>1.9236800000000001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5475.3</v>
      </c>
      <c r="D73" s="36">
        <v>5472.6500000000005</v>
      </c>
      <c r="E73" s="36">
        <v>5436.6500000000015</v>
      </c>
      <c r="F73" s="36">
        <v>5398.0000000000009</v>
      </c>
      <c r="G73" s="36">
        <v>5362.0000000000018</v>
      </c>
      <c r="H73" s="36">
        <v>5511.3000000000011</v>
      </c>
      <c r="I73" s="36">
        <v>5547.2999999999993</v>
      </c>
      <c r="J73" s="36">
        <v>5585.9500000000007</v>
      </c>
      <c r="K73" s="31">
        <v>5508.65</v>
      </c>
      <c r="L73" s="31">
        <v>5434</v>
      </c>
      <c r="M73" s="31">
        <v>3.0019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567.35</v>
      </c>
      <c r="D74" s="36">
        <v>566.31666666666661</v>
      </c>
      <c r="E74" s="36">
        <v>562.63333333333321</v>
      </c>
      <c r="F74" s="36">
        <v>557.91666666666663</v>
      </c>
      <c r="G74" s="36">
        <v>554.23333333333323</v>
      </c>
      <c r="H74" s="36">
        <v>571.03333333333319</v>
      </c>
      <c r="I74" s="36">
        <v>574.71666666666658</v>
      </c>
      <c r="J74" s="36">
        <v>579.43333333333317</v>
      </c>
      <c r="K74" s="31">
        <v>570</v>
      </c>
      <c r="L74" s="31">
        <v>561.6</v>
      </c>
      <c r="M74" s="31">
        <v>26.95513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3795.95</v>
      </c>
      <c r="D75" s="36">
        <v>3808.4333333333329</v>
      </c>
      <c r="E75" s="36">
        <v>3763.766666666666</v>
      </c>
      <c r="F75" s="36">
        <v>3731.583333333333</v>
      </c>
      <c r="G75" s="36">
        <v>3686.9166666666661</v>
      </c>
      <c r="H75" s="36">
        <v>3840.6166666666659</v>
      </c>
      <c r="I75" s="36">
        <v>3885.2833333333328</v>
      </c>
      <c r="J75" s="36">
        <v>3917.4666666666658</v>
      </c>
      <c r="K75" s="31">
        <v>3853.1</v>
      </c>
      <c r="L75" s="31">
        <v>3776.25</v>
      </c>
      <c r="M75" s="31">
        <v>3.5632100000000002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5677.45</v>
      </c>
      <c r="D76" s="36">
        <v>5638</v>
      </c>
      <c r="E76" s="36">
        <v>5581.25</v>
      </c>
      <c r="F76" s="36">
        <v>5485.05</v>
      </c>
      <c r="G76" s="36">
        <v>5428.3</v>
      </c>
      <c r="H76" s="36">
        <v>5734.2</v>
      </c>
      <c r="I76" s="36">
        <v>5790.95</v>
      </c>
      <c r="J76" s="36">
        <v>5887.15</v>
      </c>
      <c r="K76" s="31">
        <v>5694.75</v>
      </c>
      <c r="L76" s="31">
        <v>5541.8</v>
      </c>
      <c r="M76" s="31">
        <v>6.0297099999999997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3496.1</v>
      </c>
      <c r="D77" s="36">
        <v>3508.35</v>
      </c>
      <c r="E77" s="36">
        <v>3469.85</v>
      </c>
      <c r="F77" s="36">
        <v>3443.6</v>
      </c>
      <c r="G77" s="36">
        <v>3405.1</v>
      </c>
      <c r="H77" s="36">
        <v>3534.6</v>
      </c>
      <c r="I77" s="36">
        <v>3573.1</v>
      </c>
      <c r="J77" s="36">
        <v>3599.35</v>
      </c>
      <c r="K77" s="31">
        <v>3546.85</v>
      </c>
      <c r="L77" s="31">
        <v>3482.1</v>
      </c>
      <c r="M77" s="31">
        <v>3.6855099999999998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3297.75</v>
      </c>
      <c r="D78" s="36">
        <v>3328.7333333333336</v>
      </c>
      <c r="E78" s="36">
        <v>3254.2666666666673</v>
      </c>
      <c r="F78" s="36">
        <v>3210.7833333333338</v>
      </c>
      <c r="G78" s="36">
        <v>3136.3166666666675</v>
      </c>
      <c r="H78" s="36">
        <v>3372.2166666666672</v>
      </c>
      <c r="I78" s="36">
        <v>3446.6833333333334</v>
      </c>
      <c r="J78" s="36">
        <v>3490.166666666667</v>
      </c>
      <c r="K78" s="31">
        <v>3403.2</v>
      </c>
      <c r="L78" s="31">
        <v>3285.25</v>
      </c>
      <c r="M78" s="31">
        <v>3.2330899999999998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146.55000000000001</v>
      </c>
      <c r="D79" s="36">
        <v>147.30000000000001</v>
      </c>
      <c r="E79" s="36">
        <v>145.05000000000001</v>
      </c>
      <c r="F79" s="36">
        <v>143.55000000000001</v>
      </c>
      <c r="G79" s="36">
        <v>141.30000000000001</v>
      </c>
      <c r="H79" s="36">
        <v>148.80000000000001</v>
      </c>
      <c r="I79" s="36">
        <v>151.05000000000001</v>
      </c>
      <c r="J79" s="36">
        <v>152.55000000000001</v>
      </c>
      <c r="K79" s="31">
        <v>149.55000000000001</v>
      </c>
      <c r="L79" s="31">
        <v>145.80000000000001</v>
      </c>
      <c r="M79" s="31">
        <v>202.84169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2786.6</v>
      </c>
      <c r="D80" s="36">
        <v>2792.5666666666671</v>
      </c>
      <c r="E80" s="36">
        <v>2764.733333333334</v>
      </c>
      <c r="F80" s="36">
        <v>2742.8666666666668</v>
      </c>
      <c r="G80" s="36">
        <v>2715.0333333333338</v>
      </c>
      <c r="H80" s="36">
        <v>2814.4333333333343</v>
      </c>
      <c r="I80" s="36">
        <v>2842.2666666666673</v>
      </c>
      <c r="J80" s="36">
        <v>2864.1333333333346</v>
      </c>
      <c r="K80" s="31">
        <v>2820.4</v>
      </c>
      <c r="L80" s="31">
        <v>2770.7</v>
      </c>
      <c r="M80" s="31">
        <v>0.62287999999999999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335.75</v>
      </c>
      <c r="D81" s="36">
        <v>336.48333333333335</v>
      </c>
      <c r="E81" s="36">
        <v>333.26666666666671</v>
      </c>
      <c r="F81" s="36">
        <v>330.78333333333336</v>
      </c>
      <c r="G81" s="36">
        <v>327.56666666666672</v>
      </c>
      <c r="H81" s="36">
        <v>338.9666666666667</v>
      </c>
      <c r="I81" s="36">
        <v>342.18333333333339</v>
      </c>
      <c r="J81" s="36">
        <v>344.66666666666669</v>
      </c>
      <c r="K81" s="31">
        <v>339.7</v>
      </c>
      <c r="L81" s="31">
        <v>334</v>
      </c>
      <c r="M81" s="31">
        <v>4.7436299999999996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131</v>
      </c>
      <c r="D82" s="36">
        <v>131.16666666666666</v>
      </c>
      <c r="E82" s="36">
        <v>129.88333333333333</v>
      </c>
      <c r="F82" s="36">
        <v>128.76666666666668</v>
      </c>
      <c r="G82" s="36">
        <v>127.48333333333335</v>
      </c>
      <c r="H82" s="36">
        <v>132.2833333333333</v>
      </c>
      <c r="I82" s="36">
        <v>133.56666666666666</v>
      </c>
      <c r="J82" s="36">
        <v>134.68333333333328</v>
      </c>
      <c r="K82" s="31">
        <v>132.44999999999999</v>
      </c>
      <c r="L82" s="31">
        <v>130.05000000000001</v>
      </c>
      <c r="M82" s="31">
        <v>227.61267000000001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1609.5</v>
      </c>
      <c r="D83" s="36">
        <v>1604.7666666666667</v>
      </c>
      <c r="E83" s="36">
        <v>1591.7833333333333</v>
      </c>
      <c r="F83" s="36">
        <v>1574.0666666666666</v>
      </c>
      <c r="G83" s="36">
        <v>1561.0833333333333</v>
      </c>
      <c r="H83" s="36">
        <v>1622.4833333333333</v>
      </c>
      <c r="I83" s="36">
        <v>1635.4666666666665</v>
      </c>
      <c r="J83" s="36">
        <v>1653.1833333333334</v>
      </c>
      <c r="K83" s="31">
        <v>1617.75</v>
      </c>
      <c r="L83" s="31">
        <v>1587.05</v>
      </c>
      <c r="M83" s="31">
        <v>1.6024400000000001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999.45</v>
      </c>
      <c r="D84" s="36">
        <v>1000.75</v>
      </c>
      <c r="E84" s="36">
        <v>994.95</v>
      </c>
      <c r="F84" s="36">
        <v>990.45</v>
      </c>
      <c r="G84" s="36">
        <v>984.65000000000009</v>
      </c>
      <c r="H84" s="36">
        <v>1005.25</v>
      </c>
      <c r="I84" s="36">
        <v>1011.05</v>
      </c>
      <c r="J84" s="36">
        <v>1015.55</v>
      </c>
      <c r="K84" s="31">
        <v>1006.55</v>
      </c>
      <c r="L84" s="31">
        <v>996.25</v>
      </c>
      <c r="M84" s="31">
        <v>5.6903800000000002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1675.9</v>
      </c>
      <c r="D85" s="36">
        <v>1682.6833333333334</v>
      </c>
      <c r="E85" s="36">
        <v>1657.2666666666669</v>
      </c>
      <c r="F85" s="36">
        <v>1638.6333333333334</v>
      </c>
      <c r="G85" s="36">
        <v>1613.2166666666669</v>
      </c>
      <c r="H85" s="36">
        <v>1701.3166666666668</v>
      </c>
      <c r="I85" s="36">
        <v>1726.7333333333333</v>
      </c>
      <c r="J85" s="36">
        <v>1745.3666666666668</v>
      </c>
      <c r="K85" s="31">
        <v>1708.1</v>
      </c>
      <c r="L85" s="31">
        <v>1664.05</v>
      </c>
      <c r="M85" s="31">
        <v>3.3699400000000002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1955.7</v>
      </c>
      <c r="D86" s="36">
        <v>1965.8833333333332</v>
      </c>
      <c r="E86" s="36">
        <v>1940.8166666666664</v>
      </c>
      <c r="F86" s="36">
        <v>1925.9333333333332</v>
      </c>
      <c r="G86" s="36">
        <v>1900.8666666666663</v>
      </c>
      <c r="H86" s="36">
        <v>1980.7666666666664</v>
      </c>
      <c r="I86" s="36">
        <v>2005.833333333333</v>
      </c>
      <c r="J86" s="36">
        <v>2020.7166666666665</v>
      </c>
      <c r="K86" s="31">
        <v>1990.95</v>
      </c>
      <c r="L86" s="31">
        <v>1951</v>
      </c>
      <c r="M86" s="31">
        <v>5.8294300000000003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419.85</v>
      </c>
      <c r="D87" s="36">
        <v>421.83333333333331</v>
      </c>
      <c r="E87" s="36">
        <v>415.71666666666664</v>
      </c>
      <c r="F87" s="36">
        <v>411.58333333333331</v>
      </c>
      <c r="G87" s="36">
        <v>405.46666666666664</v>
      </c>
      <c r="H87" s="36">
        <v>425.96666666666664</v>
      </c>
      <c r="I87" s="36">
        <v>432.08333333333331</v>
      </c>
      <c r="J87" s="36">
        <v>436.21666666666664</v>
      </c>
      <c r="K87" s="31">
        <v>427.95</v>
      </c>
      <c r="L87" s="31">
        <v>417.7</v>
      </c>
      <c r="M87" s="31">
        <v>22.550460000000001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1962.65</v>
      </c>
      <c r="D88" s="36">
        <v>1965.5666666666666</v>
      </c>
      <c r="E88" s="36">
        <v>1947.0833333333333</v>
      </c>
      <c r="F88" s="36">
        <v>1931.5166666666667</v>
      </c>
      <c r="G88" s="36">
        <v>1913.0333333333333</v>
      </c>
      <c r="H88" s="36">
        <v>1981.1333333333332</v>
      </c>
      <c r="I88" s="36">
        <v>1999.6166666666668</v>
      </c>
      <c r="J88" s="36">
        <v>2015.1833333333332</v>
      </c>
      <c r="K88" s="31">
        <v>1984.05</v>
      </c>
      <c r="L88" s="31">
        <v>1950</v>
      </c>
      <c r="M88" s="31">
        <v>7.5371300000000003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1340.35</v>
      </c>
      <c r="D89" s="36">
        <v>1353.2833333333333</v>
      </c>
      <c r="E89" s="36">
        <v>1322.5666666666666</v>
      </c>
      <c r="F89" s="36">
        <v>1304.7833333333333</v>
      </c>
      <c r="G89" s="36">
        <v>1274.0666666666666</v>
      </c>
      <c r="H89" s="36">
        <v>1371.0666666666666</v>
      </c>
      <c r="I89" s="36">
        <v>1401.7833333333333</v>
      </c>
      <c r="J89" s="36">
        <v>1419.5666666666666</v>
      </c>
      <c r="K89" s="31">
        <v>1384</v>
      </c>
      <c r="L89" s="31">
        <v>1335.5</v>
      </c>
      <c r="M89" s="31">
        <v>19.696470000000001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1269.45</v>
      </c>
      <c r="D90" s="36">
        <v>1272.7833333333333</v>
      </c>
      <c r="E90" s="36">
        <v>1264.0666666666666</v>
      </c>
      <c r="F90" s="36">
        <v>1258.6833333333334</v>
      </c>
      <c r="G90" s="36">
        <v>1249.9666666666667</v>
      </c>
      <c r="H90" s="36">
        <v>1278.1666666666665</v>
      </c>
      <c r="I90" s="36">
        <v>1286.8833333333332</v>
      </c>
      <c r="J90" s="36">
        <v>1292.2666666666664</v>
      </c>
      <c r="K90" s="31">
        <v>1281.5</v>
      </c>
      <c r="L90" s="31">
        <v>1267.4000000000001</v>
      </c>
      <c r="M90" s="31">
        <v>17.431260000000002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2861.7</v>
      </c>
      <c r="D91" s="36">
        <v>2873.65</v>
      </c>
      <c r="E91" s="36">
        <v>2843.3500000000004</v>
      </c>
      <c r="F91" s="36">
        <v>2825.0000000000005</v>
      </c>
      <c r="G91" s="36">
        <v>2794.7000000000007</v>
      </c>
      <c r="H91" s="36">
        <v>2892</v>
      </c>
      <c r="I91" s="36">
        <v>2922.3</v>
      </c>
      <c r="J91" s="36">
        <v>2940.6499999999996</v>
      </c>
      <c r="K91" s="31">
        <v>2903.95</v>
      </c>
      <c r="L91" s="31">
        <v>2855.3</v>
      </c>
      <c r="M91" s="31">
        <v>2.5023200000000001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1519.75</v>
      </c>
      <c r="D92" s="36">
        <v>1526.3499999999997</v>
      </c>
      <c r="E92" s="36">
        <v>1511.4999999999993</v>
      </c>
      <c r="F92" s="36">
        <v>1503.2499999999995</v>
      </c>
      <c r="G92" s="36">
        <v>1488.3999999999992</v>
      </c>
      <c r="H92" s="36">
        <v>1534.5999999999995</v>
      </c>
      <c r="I92" s="36">
        <v>1549.4499999999998</v>
      </c>
      <c r="J92" s="36">
        <v>1557.6999999999996</v>
      </c>
      <c r="K92" s="31">
        <v>1541.2</v>
      </c>
      <c r="L92" s="31">
        <v>1518.1</v>
      </c>
      <c r="M92" s="31">
        <v>156.08099999999999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645</v>
      </c>
      <c r="D93" s="36">
        <v>643.73333333333335</v>
      </c>
      <c r="E93" s="36">
        <v>639.01666666666665</v>
      </c>
      <c r="F93" s="36">
        <v>633.0333333333333</v>
      </c>
      <c r="G93" s="36">
        <v>628.31666666666661</v>
      </c>
      <c r="H93" s="36">
        <v>649.7166666666667</v>
      </c>
      <c r="I93" s="36">
        <v>654.43333333333339</v>
      </c>
      <c r="J93" s="36">
        <v>660.41666666666674</v>
      </c>
      <c r="K93" s="31">
        <v>648.45000000000005</v>
      </c>
      <c r="L93" s="31">
        <v>637.75</v>
      </c>
      <c r="M93" s="31">
        <v>21.870889999999999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3153.15</v>
      </c>
      <c r="D94" s="36">
        <v>3162.0499999999997</v>
      </c>
      <c r="E94" s="36">
        <v>3140.0999999999995</v>
      </c>
      <c r="F94" s="36">
        <v>3127.0499999999997</v>
      </c>
      <c r="G94" s="36">
        <v>3105.0999999999995</v>
      </c>
      <c r="H94" s="36">
        <v>3175.0999999999995</v>
      </c>
      <c r="I94" s="36">
        <v>3197.0499999999993</v>
      </c>
      <c r="J94" s="36">
        <v>3210.0999999999995</v>
      </c>
      <c r="K94" s="31">
        <v>3184</v>
      </c>
      <c r="L94" s="31">
        <v>3149</v>
      </c>
      <c r="M94" s="31">
        <v>3.4406300000000001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485.05</v>
      </c>
      <c r="D95" s="36">
        <v>487.8</v>
      </c>
      <c r="E95" s="36">
        <v>480.8</v>
      </c>
      <c r="F95" s="36">
        <v>476.55</v>
      </c>
      <c r="G95" s="36">
        <v>469.55</v>
      </c>
      <c r="H95" s="36">
        <v>492.05</v>
      </c>
      <c r="I95" s="36">
        <v>499.05</v>
      </c>
      <c r="J95" s="36">
        <v>503.3</v>
      </c>
      <c r="K95" s="31">
        <v>494.8</v>
      </c>
      <c r="L95" s="31">
        <v>483.55</v>
      </c>
      <c r="M95" s="31">
        <v>74.379519999999999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256.95</v>
      </c>
      <c r="D96" s="36">
        <v>258.66666666666669</v>
      </c>
      <c r="E96" s="36">
        <v>254.33333333333337</v>
      </c>
      <c r="F96" s="36">
        <v>251.7166666666667</v>
      </c>
      <c r="G96" s="36">
        <v>247.38333333333338</v>
      </c>
      <c r="H96" s="36">
        <v>261.28333333333336</v>
      </c>
      <c r="I96" s="36">
        <v>265.61666666666673</v>
      </c>
      <c r="J96" s="36">
        <v>268.23333333333335</v>
      </c>
      <c r="K96" s="31">
        <v>263</v>
      </c>
      <c r="L96" s="31">
        <v>256.05</v>
      </c>
      <c r="M96" s="31">
        <v>44.182729999999999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2548.25</v>
      </c>
      <c r="D97" s="36">
        <v>2553.0166666666669</v>
      </c>
      <c r="E97" s="36">
        <v>2534.7833333333338</v>
      </c>
      <c r="F97" s="36">
        <v>2521.3166666666671</v>
      </c>
      <c r="G97" s="36">
        <v>2503.0833333333339</v>
      </c>
      <c r="H97" s="36">
        <v>2566.4833333333336</v>
      </c>
      <c r="I97" s="36">
        <v>2584.7166666666662</v>
      </c>
      <c r="J97" s="36">
        <v>2598.1833333333334</v>
      </c>
      <c r="K97" s="31">
        <v>2571.25</v>
      </c>
      <c r="L97" s="31">
        <v>2539.5500000000002</v>
      </c>
      <c r="M97" s="31">
        <v>10.84689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313.25</v>
      </c>
      <c r="D98" s="36">
        <v>315.76666666666665</v>
      </c>
      <c r="E98" s="36">
        <v>307.0333333333333</v>
      </c>
      <c r="F98" s="36">
        <v>300.81666666666666</v>
      </c>
      <c r="G98" s="36">
        <v>292.08333333333331</v>
      </c>
      <c r="H98" s="36">
        <v>321.98333333333329</v>
      </c>
      <c r="I98" s="36">
        <v>330.71666666666664</v>
      </c>
      <c r="J98" s="36">
        <v>336.93333333333328</v>
      </c>
      <c r="K98" s="31">
        <v>324.5</v>
      </c>
      <c r="L98" s="31">
        <v>309.55</v>
      </c>
      <c r="M98" s="31">
        <v>20.46808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37867.449999999997</v>
      </c>
      <c r="D99" s="36">
        <v>37963.799999999996</v>
      </c>
      <c r="E99" s="36">
        <v>37653.649999999994</v>
      </c>
      <c r="F99" s="36">
        <v>37439.85</v>
      </c>
      <c r="G99" s="36">
        <v>37129.699999999997</v>
      </c>
      <c r="H99" s="36">
        <v>38177.599999999991</v>
      </c>
      <c r="I99" s="36">
        <v>38487.75</v>
      </c>
      <c r="J99" s="36">
        <v>38701.549999999988</v>
      </c>
      <c r="K99" s="31">
        <v>38273.949999999997</v>
      </c>
      <c r="L99" s="31">
        <v>37750</v>
      </c>
      <c r="M99" s="31">
        <v>1.7749999999999998E-2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943.75</v>
      </c>
      <c r="D100" s="36">
        <v>944.5</v>
      </c>
      <c r="E100" s="36">
        <v>938.35</v>
      </c>
      <c r="F100" s="36">
        <v>932.95</v>
      </c>
      <c r="G100" s="36">
        <v>926.80000000000007</v>
      </c>
      <c r="H100" s="36">
        <v>949.9</v>
      </c>
      <c r="I100" s="36">
        <v>956.05000000000007</v>
      </c>
      <c r="J100" s="36">
        <v>961.44999999999993</v>
      </c>
      <c r="K100" s="31">
        <v>950.65</v>
      </c>
      <c r="L100" s="31">
        <v>939.1</v>
      </c>
      <c r="M100" s="31">
        <v>120.00153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1358.55</v>
      </c>
      <c r="D101" s="36">
        <v>1357.35</v>
      </c>
      <c r="E101" s="36">
        <v>1346.2999999999997</v>
      </c>
      <c r="F101" s="36">
        <v>1334.0499999999997</v>
      </c>
      <c r="G101" s="36">
        <v>1322.9999999999995</v>
      </c>
      <c r="H101" s="36">
        <v>1369.6</v>
      </c>
      <c r="I101" s="36">
        <v>1380.65</v>
      </c>
      <c r="J101" s="36">
        <v>1392.9</v>
      </c>
      <c r="K101" s="31">
        <v>1368.4</v>
      </c>
      <c r="L101" s="31">
        <v>1345.1</v>
      </c>
      <c r="M101" s="31">
        <v>2.5246200000000001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521</v>
      </c>
      <c r="D102" s="36">
        <v>520.05000000000007</v>
      </c>
      <c r="E102" s="36">
        <v>513.35000000000014</v>
      </c>
      <c r="F102" s="36">
        <v>505.70000000000005</v>
      </c>
      <c r="G102" s="36">
        <v>499.00000000000011</v>
      </c>
      <c r="H102" s="36">
        <v>527.70000000000016</v>
      </c>
      <c r="I102" s="36">
        <v>534.4000000000002</v>
      </c>
      <c r="J102" s="36">
        <v>542.05000000000018</v>
      </c>
      <c r="K102" s="31">
        <v>526.75</v>
      </c>
      <c r="L102" s="31">
        <v>512.4</v>
      </c>
      <c r="M102" s="31">
        <v>41.689279999999997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11.7</v>
      </c>
      <c r="D103" s="36">
        <v>11.766666666666666</v>
      </c>
      <c r="E103" s="36">
        <v>11.483333333333331</v>
      </c>
      <c r="F103" s="36">
        <v>11.266666666666666</v>
      </c>
      <c r="G103" s="36">
        <v>10.983333333333331</v>
      </c>
      <c r="H103" s="36">
        <v>11.983333333333331</v>
      </c>
      <c r="I103" s="36">
        <v>12.266666666666666</v>
      </c>
      <c r="J103" s="36">
        <v>12.483333333333331</v>
      </c>
      <c r="K103" s="31">
        <v>12.05</v>
      </c>
      <c r="L103" s="31">
        <v>11.55</v>
      </c>
      <c r="M103" s="31">
        <v>1498.97595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90.95</v>
      </c>
      <c r="D104" s="36">
        <v>91.616666666666674</v>
      </c>
      <c r="E104" s="36">
        <v>90.133333333333354</v>
      </c>
      <c r="F104" s="36">
        <v>89.316666666666677</v>
      </c>
      <c r="G104" s="36">
        <v>87.833333333333357</v>
      </c>
      <c r="H104" s="36">
        <v>92.433333333333351</v>
      </c>
      <c r="I104" s="36">
        <v>93.916666666666671</v>
      </c>
      <c r="J104" s="36">
        <v>94.733333333333348</v>
      </c>
      <c r="K104" s="31">
        <v>93.1</v>
      </c>
      <c r="L104" s="31">
        <v>90.8</v>
      </c>
      <c r="M104" s="31">
        <v>306.76702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480.75</v>
      </c>
      <c r="D105" s="36">
        <v>482.93333333333339</v>
      </c>
      <c r="E105" s="36">
        <v>475.9166666666668</v>
      </c>
      <c r="F105" s="36">
        <v>471.08333333333343</v>
      </c>
      <c r="G105" s="36">
        <v>464.06666666666683</v>
      </c>
      <c r="H105" s="36">
        <v>487.76666666666677</v>
      </c>
      <c r="I105" s="36">
        <v>494.78333333333342</v>
      </c>
      <c r="J105" s="36">
        <v>499.61666666666673</v>
      </c>
      <c r="K105" s="31">
        <v>489.95</v>
      </c>
      <c r="L105" s="31">
        <v>478.1</v>
      </c>
      <c r="M105" s="31">
        <v>9.2235099999999992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412.85</v>
      </c>
      <c r="D106" s="36">
        <v>415.41666666666669</v>
      </c>
      <c r="E106" s="36">
        <v>409.03333333333336</v>
      </c>
      <c r="F106" s="36">
        <v>405.2166666666667</v>
      </c>
      <c r="G106" s="36">
        <v>398.83333333333337</v>
      </c>
      <c r="H106" s="36">
        <v>419.23333333333335</v>
      </c>
      <c r="I106" s="36">
        <v>425.61666666666667</v>
      </c>
      <c r="J106" s="36">
        <v>429.43333333333334</v>
      </c>
      <c r="K106" s="31">
        <v>421.8</v>
      </c>
      <c r="L106" s="31">
        <v>411.6</v>
      </c>
      <c r="M106" s="31">
        <v>25.776910000000001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416.4</v>
      </c>
      <c r="D107" s="36">
        <v>421.05</v>
      </c>
      <c r="E107" s="36">
        <v>406.1</v>
      </c>
      <c r="F107" s="36">
        <v>395.8</v>
      </c>
      <c r="G107" s="36">
        <v>380.85</v>
      </c>
      <c r="H107" s="36">
        <v>431.35</v>
      </c>
      <c r="I107" s="36">
        <v>446.29999999999995</v>
      </c>
      <c r="J107" s="36">
        <v>456.6</v>
      </c>
      <c r="K107" s="31">
        <v>436</v>
      </c>
      <c r="L107" s="31">
        <v>410.75</v>
      </c>
      <c r="M107" s="31">
        <v>19.493040000000001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2571.5500000000002</v>
      </c>
      <c r="D108" s="36">
        <v>2576.2000000000003</v>
      </c>
      <c r="E108" s="36">
        <v>2557.4000000000005</v>
      </c>
      <c r="F108" s="36">
        <v>2543.2500000000005</v>
      </c>
      <c r="G108" s="36">
        <v>2524.4500000000007</v>
      </c>
      <c r="H108" s="36">
        <v>2590.3500000000004</v>
      </c>
      <c r="I108" s="36">
        <v>2609.1500000000005</v>
      </c>
      <c r="J108" s="36">
        <v>2623.3</v>
      </c>
      <c r="K108" s="31">
        <v>2595</v>
      </c>
      <c r="L108" s="31">
        <v>2562.0500000000002</v>
      </c>
      <c r="M108" s="31">
        <v>6.48088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1420.35</v>
      </c>
      <c r="D109" s="36">
        <v>1426.6499999999999</v>
      </c>
      <c r="E109" s="36">
        <v>1409.2999999999997</v>
      </c>
      <c r="F109" s="36">
        <v>1398.2499999999998</v>
      </c>
      <c r="G109" s="36">
        <v>1380.8999999999996</v>
      </c>
      <c r="H109" s="36">
        <v>1437.6999999999998</v>
      </c>
      <c r="I109" s="36">
        <v>1455.0499999999997</v>
      </c>
      <c r="J109" s="36">
        <v>1466.1</v>
      </c>
      <c r="K109" s="31">
        <v>1444</v>
      </c>
      <c r="L109" s="31">
        <v>1415.6</v>
      </c>
      <c r="M109" s="31">
        <v>30.672440000000002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187.9</v>
      </c>
      <c r="D110" s="36">
        <v>189.4666666666667</v>
      </c>
      <c r="E110" s="36">
        <v>185.73333333333341</v>
      </c>
      <c r="F110" s="36">
        <v>183.56666666666672</v>
      </c>
      <c r="G110" s="36">
        <v>179.83333333333343</v>
      </c>
      <c r="H110" s="36">
        <v>191.63333333333338</v>
      </c>
      <c r="I110" s="36">
        <v>195.36666666666667</v>
      </c>
      <c r="J110" s="36">
        <v>197.53333333333336</v>
      </c>
      <c r="K110" s="31">
        <v>193.2</v>
      </c>
      <c r="L110" s="31">
        <v>187.3</v>
      </c>
      <c r="M110" s="31">
        <v>74.349469999999997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1440.55</v>
      </c>
      <c r="D111" s="36">
        <v>1444.3</v>
      </c>
      <c r="E111" s="36">
        <v>1434.6</v>
      </c>
      <c r="F111" s="36">
        <v>1428.6499999999999</v>
      </c>
      <c r="G111" s="36">
        <v>1418.9499999999998</v>
      </c>
      <c r="H111" s="36">
        <v>1450.25</v>
      </c>
      <c r="I111" s="36">
        <v>1459.9500000000003</v>
      </c>
      <c r="J111" s="36">
        <v>1465.9</v>
      </c>
      <c r="K111" s="31">
        <v>1454</v>
      </c>
      <c r="L111" s="31">
        <v>1438.35</v>
      </c>
      <c r="M111" s="31">
        <v>42.64837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90.75</v>
      </c>
      <c r="D112" s="36">
        <v>91.25</v>
      </c>
      <c r="E112" s="36">
        <v>90</v>
      </c>
      <c r="F112" s="36">
        <v>89.25</v>
      </c>
      <c r="G112" s="36">
        <v>88</v>
      </c>
      <c r="H112" s="36">
        <v>92</v>
      </c>
      <c r="I112" s="36">
        <v>93.25</v>
      </c>
      <c r="J112" s="36">
        <v>94</v>
      </c>
      <c r="K112" s="31">
        <v>92.5</v>
      </c>
      <c r="L112" s="31">
        <v>90.5</v>
      </c>
      <c r="M112" s="31">
        <v>114.66227000000001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964.45</v>
      </c>
      <c r="D113" s="36">
        <v>967.05000000000007</v>
      </c>
      <c r="E113" s="36">
        <v>952.80000000000018</v>
      </c>
      <c r="F113" s="36">
        <v>941.15000000000009</v>
      </c>
      <c r="G113" s="36">
        <v>926.9000000000002</v>
      </c>
      <c r="H113" s="36">
        <v>978.70000000000016</v>
      </c>
      <c r="I113" s="36">
        <v>992.94999999999993</v>
      </c>
      <c r="J113" s="36">
        <v>1004.6000000000001</v>
      </c>
      <c r="K113" s="31">
        <v>981.3</v>
      </c>
      <c r="L113" s="31">
        <v>955.4</v>
      </c>
      <c r="M113" s="31">
        <v>4.5264199999999999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703.85</v>
      </c>
      <c r="D114" s="36">
        <v>707.15</v>
      </c>
      <c r="E114" s="36">
        <v>695.8</v>
      </c>
      <c r="F114" s="36">
        <v>687.75</v>
      </c>
      <c r="G114" s="36">
        <v>676.4</v>
      </c>
      <c r="H114" s="36">
        <v>715.19999999999993</v>
      </c>
      <c r="I114" s="36">
        <v>726.55000000000007</v>
      </c>
      <c r="J114" s="36">
        <v>734.59999999999991</v>
      </c>
      <c r="K114" s="31">
        <v>718.5</v>
      </c>
      <c r="L114" s="31">
        <v>699.1</v>
      </c>
      <c r="M114" s="31">
        <v>16.900829999999999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77.5</v>
      </c>
      <c r="D115" s="36">
        <v>78.45</v>
      </c>
      <c r="E115" s="36">
        <v>76.2</v>
      </c>
      <c r="F115" s="36">
        <v>74.900000000000006</v>
      </c>
      <c r="G115" s="36">
        <v>72.650000000000006</v>
      </c>
      <c r="H115" s="36">
        <v>79.75</v>
      </c>
      <c r="I115" s="36">
        <v>82</v>
      </c>
      <c r="J115" s="36">
        <v>83.3</v>
      </c>
      <c r="K115" s="31">
        <v>80.7</v>
      </c>
      <c r="L115" s="31">
        <v>77.150000000000006</v>
      </c>
      <c r="M115" s="31">
        <v>602.10098000000005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451.65</v>
      </c>
      <c r="D116" s="36">
        <v>453.61666666666662</v>
      </c>
      <c r="E116" s="36">
        <v>449.03333333333325</v>
      </c>
      <c r="F116" s="36">
        <v>446.41666666666663</v>
      </c>
      <c r="G116" s="36">
        <v>441.83333333333326</v>
      </c>
      <c r="H116" s="36">
        <v>456.23333333333323</v>
      </c>
      <c r="I116" s="36">
        <v>460.81666666666661</v>
      </c>
      <c r="J116" s="36">
        <v>463.43333333333322</v>
      </c>
      <c r="K116" s="31">
        <v>458.2</v>
      </c>
      <c r="L116" s="31">
        <v>451</v>
      </c>
      <c r="M116" s="31">
        <v>68.949470000000005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683.45</v>
      </c>
      <c r="D117" s="36">
        <v>690.43333333333339</v>
      </c>
      <c r="E117" s="36">
        <v>675.16666666666674</v>
      </c>
      <c r="F117" s="36">
        <v>666.88333333333333</v>
      </c>
      <c r="G117" s="36">
        <v>651.61666666666667</v>
      </c>
      <c r="H117" s="36">
        <v>698.71666666666681</v>
      </c>
      <c r="I117" s="36">
        <v>713.98333333333346</v>
      </c>
      <c r="J117" s="36">
        <v>722.26666666666688</v>
      </c>
      <c r="K117" s="31">
        <v>705.7</v>
      </c>
      <c r="L117" s="31">
        <v>682.15</v>
      </c>
      <c r="M117" s="31">
        <v>22.575579999999999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395.35</v>
      </c>
      <c r="D118" s="36">
        <v>399.10000000000008</v>
      </c>
      <c r="E118" s="36">
        <v>389.85000000000014</v>
      </c>
      <c r="F118" s="36">
        <v>384.35000000000008</v>
      </c>
      <c r="G118" s="36">
        <v>375.10000000000014</v>
      </c>
      <c r="H118" s="36">
        <v>404.60000000000014</v>
      </c>
      <c r="I118" s="36">
        <v>413.85</v>
      </c>
      <c r="J118" s="36">
        <v>419.35000000000014</v>
      </c>
      <c r="K118" s="31">
        <v>408.35</v>
      </c>
      <c r="L118" s="31">
        <v>393.6</v>
      </c>
      <c r="M118" s="31">
        <v>45.355269999999997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784.4</v>
      </c>
      <c r="D119" s="36">
        <v>788.86666666666679</v>
      </c>
      <c r="E119" s="36">
        <v>776.73333333333358</v>
      </c>
      <c r="F119" s="36">
        <v>769.06666666666683</v>
      </c>
      <c r="G119" s="36">
        <v>756.93333333333362</v>
      </c>
      <c r="H119" s="36">
        <v>796.53333333333353</v>
      </c>
      <c r="I119" s="36">
        <v>808.66666666666674</v>
      </c>
      <c r="J119" s="36">
        <v>816.33333333333348</v>
      </c>
      <c r="K119" s="31">
        <v>801</v>
      </c>
      <c r="L119" s="31">
        <v>781.2</v>
      </c>
      <c r="M119" s="31">
        <v>12.50892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531.5</v>
      </c>
      <c r="D120" s="36">
        <v>532</v>
      </c>
      <c r="E120" s="36">
        <v>528.5</v>
      </c>
      <c r="F120" s="36">
        <v>525.5</v>
      </c>
      <c r="G120" s="36">
        <v>522</v>
      </c>
      <c r="H120" s="36">
        <v>535</v>
      </c>
      <c r="I120" s="36">
        <v>538.5</v>
      </c>
      <c r="J120" s="36">
        <v>541.5</v>
      </c>
      <c r="K120" s="31">
        <v>535.5</v>
      </c>
      <c r="L120" s="31">
        <v>529</v>
      </c>
      <c r="M120" s="31">
        <v>17.285689999999999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1753.4</v>
      </c>
      <c r="D121" s="36">
        <v>1757.9000000000003</v>
      </c>
      <c r="E121" s="36">
        <v>1740.6000000000006</v>
      </c>
      <c r="F121" s="36">
        <v>1727.8000000000002</v>
      </c>
      <c r="G121" s="36">
        <v>1710.5000000000005</v>
      </c>
      <c r="H121" s="36">
        <v>1770.7000000000007</v>
      </c>
      <c r="I121" s="36">
        <v>1788.0000000000005</v>
      </c>
      <c r="J121" s="36">
        <v>1800.8000000000009</v>
      </c>
      <c r="K121" s="31">
        <v>1775.2</v>
      </c>
      <c r="L121" s="31">
        <v>1745.1</v>
      </c>
      <c r="M121" s="31">
        <v>30.5168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137.05000000000001</v>
      </c>
      <c r="D122" s="36">
        <v>138.28333333333333</v>
      </c>
      <c r="E122" s="36">
        <v>135.31666666666666</v>
      </c>
      <c r="F122" s="36">
        <v>133.58333333333334</v>
      </c>
      <c r="G122" s="36">
        <v>130.61666666666667</v>
      </c>
      <c r="H122" s="36">
        <v>140.01666666666665</v>
      </c>
      <c r="I122" s="36">
        <v>142.98333333333329</v>
      </c>
      <c r="J122" s="36">
        <v>144.71666666666664</v>
      </c>
      <c r="K122" s="31">
        <v>141.25</v>
      </c>
      <c r="L122" s="31">
        <v>136.55000000000001</v>
      </c>
      <c r="M122" s="31">
        <v>160.51533000000001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2504.4</v>
      </c>
      <c r="D123" s="36">
        <v>2522.5</v>
      </c>
      <c r="E123" s="36">
        <v>2478.9</v>
      </c>
      <c r="F123" s="36">
        <v>2453.4</v>
      </c>
      <c r="G123" s="36">
        <v>2409.8000000000002</v>
      </c>
      <c r="H123" s="36">
        <v>2548</v>
      </c>
      <c r="I123" s="36">
        <v>2591.6000000000004</v>
      </c>
      <c r="J123" s="36">
        <v>2617.1</v>
      </c>
      <c r="K123" s="31">
        <v>2566.1</v>
      </c>
      <c r="L123" s="31">
        <v>2497</v>
      </c>
      <c r="M123" s="31">
        <v>1.2938400000000001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399.05</v>
      </c>
      <c r="D124" s="36">
        <v>399.61666666666662</v>
      </c>
      <c r="E124" s="36">
        <v>396.23333333333323</v>
      </c>
      <c r="F124" s="36">
        <v>393.41666666666663</v>
      </c>
      <c r="G124" s="36">
        <v>390.03333333333325</v>
      </c>
      <c r="H124" s="36">
        <v>402.43333333333322</v>
      </c>
      <c r="I124" s="36">
        <v>405.81666666666655</v>
      </c>
      <c r="J124" s="36">
        <v>408.63333333333321</v>
      </c>
      <c r="K124" s="31">
        <v>403</v>
      </c>
      <c r="L124" s="31">
        <v>396.8</v>
      </c>
      <c r="M124" s="31">
        <v>19.641850000000002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470.8</v>
      </c>
      <c r="D125" s="36">
        <v>472.26666666666665</v>
      </c>
      <c r="E125" s="36">
        <v>466.83333333333331</v>
      </c>
      <c r="F125" s="36">
        <v>462.86666666666667</v>
      </c>
      <c r="G125" s="36">
        <v>457.43333333333334</v>
      </c>
      <c r="H125" s="36">
        <v>476.23333333333329</v>
      </c>
      <c r="I125" s="36">
        <v>481.66666666666669</v>
      </c>
      <c r="J125" s="36">
        <v>485.63333333333327</v>
      </c>
      <c r="K125" s="31">
        <v>477.7</v>
      </c>
      <c r="L125" s="31">
        <v>468.3</v>
      </c>
      <c r="M125" s="31">
        <v>10.125019999999999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636.6</v>
      </c>
      <c r="D126" s="36">
        <v>640.69999999999993</v>
      </c>
      <c r="E126" s="36">
        <v>630.39999999999986</v>
      </c>
      <c r="F126" s="36">
        <v>624.19999999999993</v>
      </c>
      <c r="G126" s="36">
        <v>613.89999999999986</v>
      </c>
      <c r="H126" s="36">
        <v>646.89999999999986</v>
      </c>
      <c r="I126" s="36">
        <v>657.19999999999982</v>
      </c>
      <c r="J126" s="36">
        <v>663.39999999999986</v>
      </c>
      <c r="K126" s="31">
        <v>651</v>
      </c>
      <c r="L126" s="31">
        <v>634.5</v>
      </c>
      <c r="M126" s="31">
        <v>8.7555899999999998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3045.6</v>
      </c>
      <c r="D127" s="36">
        <v>3053.9666666666667</v>
      </c>
      <c r="E127" s="36">
        <v>3028.7833333333333</v>
      </c>
      <c r="F127" s="36">
        <v>3011.9666666666667</v>
      </c>
      <c r="G127" s="36">
        <v>2986.7833333333333</v>
      </c>
      <c r="H127" s="36">
        <v>3070.7833333333333</v>
      </c>
      <c r="I127" s="36">
        <v>3095.9666666666667</v>
      </c>
      <c r="J127" s="36">
        <v>3112.7833333333333</v>
      </c>
      <c r="K127" s="31">
        <v>3079.15</v>
      </c>
      <c r="L127" s="31">
        <v>3037.15</v>
      </c>
      <c r="M127" s="31">
        <v>13.50839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5155.2</v>
      </c>
      <c r="D128" s="36">
        <v>5132.6166666666668</v>
      </c>
      <c r="E128" s="36">
        <v>5060.2333333333336</v>
      </c>
      <c r="F128" s="36">
        <v>4965.2666666666664</v>
      </c>
      <c r="G128" s="36">
        <v>4892.8833333333332</v>
      </c>
      <c r="H128" s="36">
        <v>5227.5833333333339</v>
      </c>
      <c r="I128" s="36">
        <v>5299.9666666666672</v>
      </c>
      <c r="J128" s="36">
        <v>5394.9333333333343</v>
      </c>
      <c r="K128" s="31">
        <v>5205</v>
      </c>
      <c r="L128" s="31">
        <v>5037.6499999999996</v>
      </c>
      <c r="M128" s="31">
        <v>3.3366400000000001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4353.6000000000004</v>
      </c>
      <c r="D129" s="36">
        <v>4412.8</v>
      </c>
      <c r="E129" s="36">
        <v>4285.8</v>
      </c>
      <c r="F129" s="36">
        <v>4218</v>
      </c>
      <c r="G129" s="36">
        <v>4091</v>
      </c>
      <c r="H129" s="36">
        <v>4480.6000000000004</v>
      </c>
      <c r="I129" s="36">
        <v>4607.6000000000004</v>
      </c>
      <c r="J129" s="36">
        <v>4675.4000000000005</v>
      </c>
      <c r="K129" s="31">
        <v>4539.8</v>
      </c>
      <c r="L129" s="31">
        <v>4345</v>
      </c>
      <c r="M129" s="31">
        <v>8.2531199999999991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1191.05</v>
      </c>
      <c r="D130" s="36">
        <v>1194.4666666666667</v>
      </c>
      <c r="E130" s="36">
        <v>1180.9333333333334</v>
      </c>
      <c r="F130" s="36">
        <v>1170.8166666666666</v>
      </c>
      <c r="G130" s="36">
        <v>1157.2833333333333</v>
      </c>
      <c r="H130" s="36">
        <v>1204.5833333333335</v>
      </c>
      <c r="I130" s="36">
        <v>1218.1166666666668</v>
      </c>
      <c r="J130" s="36">
        <v>1228.2333333333336</v>
      </c>
      <c r="K130" s="31">
        <v>1208</v>
      </c>
      <c r="L130" s="31">
        <v>1184.3499999999999</v>
      </c>
      <c r="M130" s="31">
        <v>18.270340000000001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1574.85</v>
      </c>
      <c r="D131" s="36">
        <v>1572.0166666666667</v>
      </c>
      <c r="E131" s="36">
        <v>1564.5833333333333</v>
      </c>
      <c r="F131" s="36">
        <v>1554.3166666666666</v>
      </c>
      <c r="G131" s="36">
        <v>1546.8833333333332</v>
      </c>
      <c r="H131" s="36">
        <v>1582.2833333333333</v>
      </c>
      <c r="I131" s="36">
        <v>1589.7166666666667</v>
      </c>
      <c r="J131" s="36">
        <v>1599.9833333333333</v>
      </c>
      <c r="K131" s="31">
        <v>1579.45</v>
      </c>
      <c r="L131" s="31">
        <v>1561.75</v>
      </c>
      <c r="M131" s="31">
        <v>12.12994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281.35000000000002</v>
      </c>
      <c r="D132" s="36">
        <v>282.34999999999997</v>
      </c>
      <c r="E132" s="36">
        <v>278.29999999999995</v>
      </c>
      <c r="F132" s="36">
        <v>275.25</v>
      </c>
      <c r="G132" s="36">
        <v>271.2</v>
      </c>
      <c r="H132" s="36">
        <v>285.39999999999992</v>
      </c>
      <c r="I132" s="36">
        <v>289.45</v>
      </c>
      <c r="J132" s="36">
        <v>292.49999999999989</v>
      </c>
      <c r="K132" s="31">
        <v>286.39999999999998</v>
      </c>
      <c r="L132" s="31">
        <v>279.3</v>
      </c>
      <c r="M132" s="31">
        <v>35.631489999999999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1801.4</v>
      </c>
      <c r="D133" s="36">
        <v>1813.4666666666665</v>
      </c>
      <c r="E133" s="36">
        <v>1778.9333333333329</v>
      </c>
      <c r="F133" s="36">
        <v>1756.4666666666665</v>
      </c>
      <c r="G133" s="36">
        <v>1721.9333333333329</v>
      </c>
      <c r="H133" s="36">
        <v>1835.9333333333329</v>
      </c>
      <c r="I133" s="36">
        <v>1870.4666666666662</v>
      </c>
      <c r="J133" s="36">
        <v>1892.9333333333329</v>
      </c>
      <c r="K133" s="31">
        <v>1848</v>
      </c>
      <c r="L133" s="31">
        <v>1791</v>
      </c>
      <c r="M133" s="31">
        <v>1.76986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549.15</v>
      </c>
      <c r="D134" s="36">
        <v>547.76666666666677</v>
      </c>
      <c r="E134" s="36">
        <v>545.03333333333353</v>
      </c>
      <c r="F134" s="36">
        <v>540.91666666666674</v>
      </c>
      <c r="G134" s="36">
        <v>538.18333333333351</v>
      </c>
      <c r="H134" s="36">
        <v>551.88333333333355</v>
      </c>
      <c r="I134" s="36">
        <v>554.6166666666669</v>
      </c>
      <c r="J134" s="36">
        <v>558.73333333333358</v>
      </c>
      <c r="K134" s="31">
        <v>550.5</v>
      </c>
      <c r="L134" s="31">
        <v>543.65</v>
      </c>
      <c r="M134" s="31">
        <v>10.880520000000001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10788.45</v>
      </c>
      <c r="D135" s="36">
        <v>10769.783333333335</v>
      </c>
      <c r="E135" s="36">
        <v>10729.716666666669</v>
      </c>
      <c r="F135" s="36">
        <v>10670.983333333334</v>
      </c>
      <c r="G135" s="36">
        <v>10630.916666666668</v>
      </c>
      <c r="H135" s="36">
        <v>10828.51666666667</v>
      </c>
      <c r="I135" s="36">
        <v>10868.583333333336</v>
      </c>
      <c r="J135" s="36">
        <v>10927.316666666671</v>
      </c>
      <c r="K135" s="31">
        <v>10809.85</v>
      </c>
      <c r="L135" s="31">
        <v>10711.05</v>
      </c>
      <c r="M135" s="31">
        <v>2.67435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577.9</v>
      </c>
      <c r="D136" s="36">
        <v>579.01666666666665</v>
      </c>
      <c r="E136" s="36">
        <v>574.43333333333328</v>
      </c>
      <c r="F136" s="36">
        <v>570.96666666666658</v>
      </c>
      <c r="G136" s="36">
        <v>566.38333333333321</v>
      </c>
      <c r="H136" s="36">
        <v>582.48333333333335</v>
      </c>
      <c r="I136" s="36">
        <v>587.06666666666683</v>
      </c>
      <c r="J136" s="36">
        <v>590.53333333333342</v>
      </c>
      <c r="K136" s="31">
        <v>583.6</v>
      </c>
      <c r="L136" s="31">
        <v>575.54999999999995</v>
      </c>
      <c r="M136" s="31">
        <v>8.6224699999999999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1056.3499999999999</v>
      </c>
      <c r="D137" s="36">
        <v>1064.3500000000001</v>
      </c>
      <c r="E137" s="36">
        <v>1042.7000000000003</v>
      </c>
      <c r="F137" s="36">
        <v>1029.0500000000002</v>
      </c>
      <c r="G137" s="36">
        <v>1007.4000000000003</v>
      </c>
      <c r="H137" s="36">
        <v>1078.0000000000002</v>
      </c>
      <c r="I137" s="36">
        <v>1099.6500000000003</v>
      </c>
      <c r="J137" s="36">
        <v>1113.3000000000002</v>
      </c>
      <c r="K137" s="31">
        <v>1086</v>
      </c>
      <c r="L137" s="31">
        <v>1050.7</v>
      </c>
      <c r="M137" s="31">
        <v>8.8956599999999995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929.6</v>
      </c>
      <c r="D138" s="36">
        <v>931.01666666666677</v>
      </c>
      <c r="E138" s="36">
        <v>921.58333333333348</v>
      </c>
      <c r="F138" s="36">
        <v>913.56666666666672</v>
      </c>
      <c r="G138" s="36">
        <v>904.13333333333344</v>
      </c>
      <c r="H138" s="36">
        <v>939.03333333333353</v>
      </c>
      <c r="I138" s="36">
        <v>948.4666666666667</v>
      </c>
      <c r="J138" s="36">
        <v>956.48333333333358</v>
      </c>
      <c r="K138" s="31">
        <v>940.45</v>
      </c>
      <c r="L138" s="31">
        <v>923</v>
      </c>
      <c r="M138" s="31">
        <v>5.1928299999999998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96.35</v>
      </c>
      <c r="D139" s="36">
        <v>96.59999999999998</v>
      </c>
      <c r="E139" s="36">
        <v>95.599999999999966</v>
      </c>
      <c r="F139" s="36">
        <v>94.84999999999998</v>
      </c>
      <c r="G139" s="36">
        <v>93.849999999999966</v>
      </c>
      <c r="H139" s="36">
        <v>97.349999999999966</v>
      </c>
      <c r="I139" s="36">
        <v>98.35</v>
      </c>
      <c r="J139" s="36">
        <v>99.099999999999966</v>
      </c>
      <c r="K139" s="31">
        <v>97.6</v>
      </c>
      <c r="L139" s="31">
        <v>95.85</v>
      </c>
      <c r="M139" s="31">
        <v>38.064329999999998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2255.1999999999998</v>
      </c>
      <c r="D140" s="36">
        <v>2266.5166666666664</v>
      </c>
      <c r="E140" s="36">
        <v>2230.0333333333328</v>
      </c>
      <c r="F140" s="36">
        <v>2204.8666666666663</v>
      </c>
      <c r="G140" s="36">
        <v>2168.3833333333328</v>
      </c>
      <c r="H140" s="36">
        <v>2291.6833333333329</v>
      </c>
      <c r="I140" s="36">
        <v>2328.1666666666665</v>
      </c>
      <c r="J140" s="36">
        <v>2353.333333333333</v>
      </c>
      <c r="K140" s="31">
        <v>2303</v>
      </c>
      <c r="L140" s="31">
        <v>2241.35</v>
      </c>
      <c r="M140" s="31">
        <v>4.2875800000000002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109672.8</v>
      </c>
      <c r="D141" s="36">
        <v>110057.93333333333</v>
      </c>
      <c r="E141" s="36">
        <v>109015.91666666667</v>
      </c>
      <c r="F141" s="36">
        <v>108359.03333333334</v>
      </c>
      <c r="G141" s="36">
        <v>107317.01666666668</v>
      </c>
      <c r="H141" s="36">
        <v>110714.81666666667</v>
      </c>
      <c r="I141" s="36">
        <v>111756.83333333333</v>
      </c>
      <c r="J141" s="36">
        <v>112413.71666666666</v>
      </c>
      <c r="K141" s="31">
        <v>111099.95</v>
      </c>
      <c r="L141" s="31">
        <v>109401.05</v>
      </c>
      <c r="M141" s="31">
        <v>5.8619999999999998E-2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62.4</v>
      </c>
      <c r="D142" s="36">
        <v>62.45000000000001</v>
      </c>
      <c r="E142" s="36">
        <v>61.90000000000002</v>
      </c>
      <c r="F142" s="36">
        <v>61.400000000000013</v>
      </c>
      <c r="G142" s="36">
        <v>60.850000000000023</v>
      </c>
      <c r="H142" s="36">
        <v>62.950000000000017</v>
      </c>
      <c r="I142" s="36">
        <v>63.500000000000014</v>
      </c>
      <c r="J142" s="36">
        <v>64.000000000000014</v>
      </c>
      <c r="K142" s="31">
        <v>63</v>
      </c>
      <c r="L142" s="31">
        <v>61.95</v>
      </c>
      <c r="M142" s="31">
        <v>19.766110000000001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1250.75</v>
      </c>
      <c r="D143" s="36">
        <v>1249.8833333333334</v>
      </c>
      <c r="E143" s="36">
        <v>1242.9666666666669</v>
      </c>
      <c r="F143" s="36">
        <v>1235.1833333333334</v>
      </c>
      <c r="G143" s="36">
        <v>1228.2666666666669</v>
      </c>
      <c r="H143" s="36">
        <v>1257.666666666667</v>
      </c>
      <c r="I143" s="36">
        <v>1264.5833333333335</v>
      </c>
      <c r="J143" s="36">
        <v>1272.366666666667</v>
      </c>
      <c r="K143" s="31">
        <v>1256.8</v>
      </c>
      <c r="L143" s="31">
        <v>1242.0999999999999</v>
      </c>
      <c r="M143" s="31">
        <v>1.9992799999999999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4204.5</v>
      </c>
      <c r="D144" s="36">
        <v>4194.5</v>
      </c>
      <c r="E144" s="36">
        <v>4160</v>
      </c>
      <c r="F144" s="36">
        <v>4115.5</v>
      </c>
      <c r="G144" s="36">
        <v>4081</v>
      </c>
      <c r="H144" s="36">
        <v>4239</v>
      </c>
      <c r="I144" s="36">
        <v>4273.5</v>
      </c>
      <c r="J144" s="36">
        <v>4318</v>
      </c>
      <c r="K144" s="31">
        <v>4229</v>
      </c>
      <c r="L144" s="31">
        <v>4150</v>
      </c>
      <c r="M144" s="31">
        <v>5.2738699999999996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3675.4</v>
      </c>
      <c r="D145" s="36">
        <v>3678.4833333333336</v>
      </c>
      <c r="E145" s="36">
        <v>3646.9666666666672</v>
      </c>
      <c r="F145" s="36">
        <v>3618.5333333333338</v>
      </c>
      <c r="G145" s="36">
        <v>3587.0166666666673</v>
      </c>
      <c r="H145" s="36">
        <v>3706.916666666667</v>
      </c>
      <c r="I145" s="36">
        <v>3738.4333333333334</v>
      </c>
      <c r="J145" s="36">
        <v>3766.8666666666668</v>
      </c>
      <c r="K145" s="31">
        <v>3710</v>
      </c>
      <c r="L145" s="31">
        <v>3650.05</v>
      </c>
      <c r="M145" s="31">
        <v>2.1127799999999999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23262.95</v>
      </c>
      <c r="D146" s="36">
        <v>23303.366666666669</v>
      </c>
      <c r="E146" s="36">
        <v>23159.583333333336</v>
      </c>
      <c r="F146" s="36">
        <v>23056.216666666667</v>
      </c>
      <c r="G146" s="36">
        <v>22912.433333333334</v>
      </c>
      <c r="H146" s="36">
        <v>23406.733333333337</v>
      </c>
      <c r="I146" s="36">
        <v>23550.51666666667</v>
      </c>
      <c r="J146" s="36">
        <v>23653.883333333339</v>
      </c>
      <c r="K146" s="31">
        <v>23447.15</v>
      </c>
      <c r="L146" s="31">
        <v>23200</v>
      </c>
      <c r="M146" s="31">
        <v>0.35671000000000003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52.05</v>
      </c>
      <c r="D147" s="36">
        <v>52.533333333333331</v>
      </c>
      <c r="E147" s="36">
        <v>51.266666666666666</v>
      </c>
      <c r="F147" s="36">
        <v>50.483333333333334</v>
      </c>
      <c r="G147" s="36">
        <v>49.216666666666669</v>
      </c>
      <c r="H147" s="36">
        <v>53.316666666666663</v>
      </c>
      <c r="I147" s="36">
        <v>54.583333333333329</v>
      </c>
      <c r="J147" s="36">
        <v>55.36666666666666</v>
      </c>
      <c r="K147" s="31">
        <v>53.8</v>
      </c>
      <c r="L147" s="31">
        <v>51.75</v>
      </c>
      <c r="M147" s="31">
        <v>241.23697000000001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161.65</v>
      </c>
      <c r="D148" s="36">
        <v>162.79999999999998</v>
      </c>
      <c r="E148" s="36">
        <v>159.09999999999997</v>
      </c>
      <c r="F148" s="36">
        <v>156.54999999999998</v>
      </c>
      <c r="G148" s="36">
        <v>152.84999999999997</v>
      </c>
      <c r="H148" s="36">
        <v>165.34999999999997</v>
      </c>
      <c r="I148" s="36">
        <v>169.04999999999995</v>
      </c>
      <c r="J148" s="36">
        <v>171.59999999999997</v>
      </c>
      <c r="K148" s="31">
        <v>166.5</v>
      </c>
      <c r="L148" s="31">
        <v>160.25</v>
      </c>
      <c r="M148" s="31">
        <v>141.61635999999999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242</v>
      </c>
      <c r="D149" s="36">
        <v>243.46666666666667</v>
      </c>
      <c r="E149" s="36">
        <v>240.13333333333333</v>
      </c>
      <c r="F149" s="36">
        <v>238.26666666666665</v>
      </c>
      <c r="G149" s="36">
        <v>234.93333333333331</v>
      </c>
      <c r="H149" s="36">
        <v>245.33333333333334</v>
      </c>
      <c r="I149" s="36">
        <v>248.66666666666666</v>
      </c>
      <c r="J149" s="36">
        <v>250.53333333333336</v>
      </c>
      <c r="K149" s="31">
        <v>246.8</v>
      </c>
      <c r="L149" s="31">
        <v>241.6</v>
      </c>
      <c r="M149" s="31">
        <v>69.872649999999993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146.44999999999999</v>
      </c>
      <c r="D150" s="36">
        <v>145.63333333333333</v>
      </c>
      <c r="E150" s="36">
        <v>144.06666666666666</v>
      </c>
      <c r="F150" s="36">
        <v>141.68333333333334</v>
      </c>
      <c r="G150" s="36">
        <v>140.11666666666667</v>
      </c>
      <c r="H150" s="36">
        <v>148.01666666666665</v>
      </c>
      <c r="I150" s="36">
        <v>149.58333333333331</v>
      </c>
      <c r="J150" s="36">
        <v>151.96666666666664</v>
      </c>
      <c r="K150" s="31">
        <v>147.19999999999999</v>
      </c>
      <c r="L150" s="31">
        <v>143.25</v>
      </c>
      <c r="M150" s="31">
        <v>42.845460000000003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1124.3499999999999</v>
      </c>
      <c r="D151" s="36">
        <v>1124.1333333333334</v>
      </c>
      <c r="E151" s="36">
        <v>1111.0666666666668</v>
      </c>
      <c r="F151" s="36">
        <v>1097.7833333333333</v>
      </c>
      <c r="G151" s="36">
        <v>1084.7166666666667</v>
      </c>
      <c r="H151" s="36">
        <v>1137.416666666667</v>
      </c>
      <c r="I151" s="36">
        <v>1150.4833333333336</v>
      </c>
      <c r="J151" s="36">
        <v>1163.7666666666671</v>
      </c>
      <c r="K151" s="31">
        <v>1137.2</v>
      </c>
      <c r="L151" s="31">
        <v>1110.8499999999999</v>
      </c>
      <c r="M151" s="31">
        <v>2.54617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4132.1000000000004</v>
      </c>
      <c r="D152" s="36">
        <v>4147.6500000000005</v>
      </c>
      <c r="E152" s="36">
        <v>4090.4000000000015</v>
      </c>
      <c r="F152" s="36">
        <v>4048.7000000000007</v>
      </c>
      <c r="G152" s="36">
        <v>3991.4500000000016</v>
      </c>
      <c r="H152" s="36">
        <v>4189.3500000000013</v>
      </c>
      <c r="I152" s="36">
        <v>4246.5999999999995</v>
      </c>
      <c r="J152" s="36">
        <v>4288.3000000000011</v>
      </c>
      <c r="K152" s="31">
        <v>4204.8999999999996</v>
      </c>
      <c r="L152" s="31">
        <v>4105.95</v>
      </c>
      <c r="M152" s="31">
        <v>0.69555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328.35</v>
      </c>
      <c r="D153" s="36">
        <v>330.7</v>
      </c>
      <c r="E153" s="36">
        <v>322</v>
      </c>
      <c r="F153" s="36">
        <v>315.65000000000003</v>
      </c>
      <c r="G153" s="36">
        <v>306.95000000000005</v>
      </c>
      <c r="H153" s="36">
        <v>337.04999999999995</v>
      </c>
      <c r="I153" s="36">
        <v>345.74999999999989</v>
      </c>
      <c r="J153" s="36">
        <v>352.09999999999991</v>
      </c>
      <c r="K153" s="31">
        <v>339.4</v>
      </c>
      <c r="L153" s="31">
        <v>324.35000000000002</v>
      </c>
      <c r="M153" s="31">
        <v>51.11092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186.95</v>
      </c>
      <c r="D154" s="36">
        <v>187.01666666666665</v>
      </c>
      <c r="E154" s="36">
        <v>185.98333333333329</v>
      </c>
      <c r="F154" s="36">
        <v>185.01666666666665</v>
      </c>
      <c r="G154" s="36">
        <v>183.98333333333329</v>
      </c>
      <c r="H154" s="36">
        <v>187.98333333333329</v>
      </c>
      <c r="I154" s="36">
        <v>189.01666666666665</v>
      </c>
      <c r="J154" s="36">
        <v>189.98333333333329</v>
      </c>
      <c r="K154" s="31">
        <v>188.05</v>
      </c>
      <c r="L154" s="31">
        <v>186.05</v>
      </c>
      <c r="M154" s="31">
        <v>101.81113000000001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38615.85</v>
      </c>
      <c r="D155" s="36">
        <v>38918.799999999996</v>
      </c>
      <c r="E155" s="36">
        <v>38253.149999999994</v>
      </c>
      <c r="F155" s="36">
        <v>37890.449999999997</v>
      </c>
      <c r="G155" s="36">
        <v>37224.799999999996</v>
      </c>
      <c r="H155" s="36">
        <v>39281.499999999993</v>
      </c>
      <c r="I155" s="36">
        <v>39947.15</v>
      </c>
      <c r="J155" s="36">
        <v>40309.849999999991</v>
      </c>
      <c r="K155" s="31">
        <v>39584.449999999997</v>
      </c>
      <c r="L155" s="31">
        <v>38556.1</v>
      </c>
      <c r="M155" s="31">
        <v>0.10568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1326.7</v>
      </c>
      <c r="D156" s="36">
        <v>1322.8333333333333</v>
      </c>
      <c r="E156" s="36">
        <v>1311.8666666666666</v>
      </c>
      <c r="F156" s="36">
        <v>1297.0333333333333</v>
      </c>
      <c r="G156" s="36">
        <v>1286.0666666666666</v>
      </c>
      <c r="H156" s="36">
        <v>1337.6666666666665</v>
      </c>
      <c r="I156" s="36">
        <v>1348.6333333333332</v>
      </c>
      <c r="J156" s="36">
        <v>1363.4666666666665</v>
      </c>
      <c r="K156" s="31">
        <v>1333.8</v>
      </c>
      <c r="L156" s="31">
        <v>1308</v>
      </c>
      <c r="M156" s="31">
        <v>1.5177700000000001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947.95</v>
      </c>
      <c r="D157" s="36">
        <v>944.9666666666667</v>
      </c>
      <c r="E157" s="36">
        <v>938.13333333333344</v>
      </c>
      <c r="F157" s="36">
        <v>928.31666666666672</v>
      </c>
      <c r="G157" s="36">
        <v>921.48333333333346</v>
      </c>
      <c r="H157" s="36">
        <v>954.78333333333342</v>
      </c>
      <c r="I157" s="36">
        <v>961.61666666666667</v>
      </c>
      <c r="J157" s="36">
        <v>971.43333333333339</v>
      </c>
      <c r="K157" s="31">
        <v>951.8</v>
      </c>
      <c r="L157" s="31">
        <v>935.15</v>
      </c>
      <c r="M157" s="31">
        <v>18.242280000000001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1016.35</v>
      </c>
      <c r="D158" s="36">
        <v>1028.1000000000001</v>
      </c>
      <c r="E158" s="36">
        <v>998.25000000000023</v>
      </c>
      <c r="F158" s="36">
        <v>980.15000000000009</v>
      </c>
      <c r="G158" s="36">
        <v>950.30000000000018</v>
      </c>
      <c r="H158" s="36">
        <v>1046.2000000000003</v>
      </c>
      <c r="I158" s="36">
        <v>1076.0500000000002</v>
      </c>
      <c r="J158" s="36">
        <v>1094.1500000000003</v>
      </c>
      <c r="K158" s="31">
        <v>1057.95</v>
      </c>
      <c r="L158" s="31">
        <v>1010</v>
      </c>
      <c r="M158" s="31">
        <v>11.594469999999999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5715.75</v>
      </c>
      <c r="D159" s="36">
        <v>5710.5</v>
      </c>
      <c r="E159" s="36">
        <v>5631</v>
      </c>
      <c r="F159" s="36">
        <v>5546.25</v>
      </c>
      <c r="G159" s="36">
        <v>5466.75</v>
      </c>
      <c r="H159" s="36">
        <v>5795.25</v>
      </c>
      <c r="I159" s="36">
        <v>5874.75</v>
      </c>
      <c r="J159" s="36">
        <v>5959.5</v>
      </c>
      <c r="K159" s="31">
        <v>5790</v>
      </c>
      <c r="L159" s="31">
        <v>5625.75</v>
      </c>
      <c r="M159" s="31">
        <v>4.9231999999999996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230.6</v>
      </c>
      <c r="D160" s="36">
        <v>231.86666666666667</v>
      </c>
      <c r="E160" s="36">
        <v>228.88333333333335</v>
      </c>
      <c r="F160" s="36">
        <v>227.16666666666669</v>
      </c>
      <c r="G160" s="36">
        <v>224.18333333333337</v>
      </c>
      <c r="H160" s="36">
        <v>233.58333333333334</v>
      </c>
      <c r="I160" s="36">
        <v>236.56666666666669</v>
      </c>
      <c r="J160" s="36">
        <v>238.28333333333333</v>
      </c>
      <c r="K160" s="31">
        <v>234.85</v>
      </c>
      <c r="L160" s="31">
        <v>230.15</v>
      </c>
      <c r="M160" s="31">
        <v>26.505189999999999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245.85</v>
      </c>
      <c r="D161" s="36">
        <v>247.83333333333334</v>
      </c>
      <c r="E161" s="36">
        <v>242.11666666666667</v>
      </c>
      <c r="F161" s="36">
        <v>238.38333333333333</v>
      </c>
      <c r="G161" s="36">
        <v>232.66666666666666</v>
      </c>
      <c r="H161" s="36">
        <v>251.56666666666669</v>
      </c>
      <c r="I161" s="36">
        <v>257.2833333333333</v>
      </c>
      <c r="J161" s="36">
        <v>261.01666666666671</v>
      </c>
      <c r="K161" s="31">
        <v>253.55</v>
      </c>
      <c r="L161" s="31">
        <v>244.1</v>
      </c>
      <c r="M161" s="31">
        <v>88.497370000000004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17274.55</v>
      </c>
      <c r="D162" s="36">
        <v>17326.55</v>
      </c>
      <c r="E162" s="36">
        <v>17181.099999999999</v>
      </c>
      <c r="F162" s="36">
        <v>17087.649999999998</v>
      </c>
      <c r="G162" s="36">
        <v>16942.199999999997</v>
      </c>
      <c r="H162" s="36">
        <v>17420</v>
      </c>
      <c r="I162" s="36">
        <v>17565.450000000004</v>
      </c>
      <c r="J162" s="36">
        <v>17658.900000000001</v>
      </c>
      <c r="K162" s="31">
        <v>17472</v>
      </c>
      <c r="L162" s="31">
        <v>17233.099999999999</v>
      </c>
      <c r="M162" s="31">
        <v>1.342E-2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2407.25</v>
      </c>
      <c r="D163" s="36">
        <v>2415.5666666666666</v>
      </c>
      <c r="E163" s="36">
        <v>2396.1833333333334</v>
      </c>
      <c r="F163" s="36">
        <v>2385.1166666666668</v>
      </c>
      <c r="G163" s="36">
        <v>2365.7333333333336</v>
      </c>
      <c r="H163" s="36">
        <v>2426.6333333333332</v>
      </c>
      <c r="I163" s="36">
        <v>2446.0166666666664</v>
      </c>
      <c r="J163" s="36">
        <v>2457.083333333333</v>
      </c>
      <c r="K163" s="31">
        <v>2434.9499999999998</v>
      </c>
      <c r="L163" s="31">
        <v>2404.5</v>
      </c>
      <c r="M163" s="31">
        <v>1.5621400000000001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3508.35</v>
      </c>
      <c r="D164" s="36">
        <v>3512.5833333333335</v>
      </c>
      <c r="E164" s="36">
        <v>3486.4666666666672</v>
      </c>
      <c r="F164" s="36">
        <v>3464.5833333333335</v>
      </c>
      <c r="G164" s="36">
        <v>3438.4666666666672</v>
      </c>
      <c r="H164" s="36">
        <v>3534.4666666666672</v>
      </c>
      <c r="I164" s="36">
        <v>3560.583333333333</v>
      </c>
      <c r="J164" s="36">
        <v>3582.4666666666672</v>
      </c>
      <c r="K164" s="31">
        <v>3538.7</v>
      </c>
      <c r="L164" s="31">
        <v>3490.7</v>
      </c>
      <c r="M164" s="31">
        <v>0.78158000000000005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74.2</v>
      </c>
      <c r="D165" s="36">
        <v>75.166666666666671</v>
      </c>
      <c r="E165" s="36">
        <v>73.083333333333343</v>
      </c>
      <c r="F165" s="36">
        <v>71.966666666666669</v>
      </c>
      <c r="G165" s="36">
        <v>69.88333333333334</v>
      </c>
      <c r="H165" s="36">
        <v>76.283333333333346</v>
      </c>
      <c r="I165" s="36">
        <v>78.366666666666688</v>
      </c>
      <c r="J165" s="36">
        <v>79.483333333333348</v>
      </c>
      <c r="K165" s="31">
        <v>77.25</v>
      </c>
      <c r="L165" s="31">
        <v>74.05</v>
      </c>
      <c r="M165" s="31">
        <v>790.79912000000002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743.85</v>
      </c>
      <c r="D166" s="36">
        <v>739.68333333333339</v>
      </c>
      <c r="E166" s="36">
        <v>732.41666666666674</v>
      </c>
      <c r="F166" s="36">
        <v>720.98333333333335</v>
      </c>
      <c r="G166" s="36">
        <v>713.7166666666667</v>
      </c>
      <c r="H166" s="36">
        <v>751.11666666666679</v>
      </c>
      <c r="I166" s="36">
        <v>758.38333333333344</v>
      </c>
      <c r="J166" s="36">
        <v>769.81666666666683</v>
      </c>
      <c r="K166" s="31">
        <v>746.95</v>
      </c>
      <c r="L166" s="31">
        <v>728.25</v>
      </c>
      <c r="M166" s="31">
        <v>8.2253399999999992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5338.75</v>
      </c>
      <c r="D167" s="36">
        <v>5368.4333333333334</v>
      </c>
      <c r="E167" s="36">
        <v>5243.2166666666672</v>
      </c>
      <c r="F167" s="36">
        <v>5147.6833333333334</v>
      </c>
      <c r="G167" s="36">
        <v>5022.4666666666672</v>
      </c>
      <c r="H167" s="36">
        <v>5463.9666666666672</v>
      </c>
      <c r="I167" s="36">
        <v>5589.1833333333325</v>
      </c>
      <c r="J167" s="36">
        <v>5684.7166666666672</v>
      </c>
      <c r="K167" s="31">
        <v>5493.65</v>
      </c>
      <c r="L167" s="31">
        <v>5272.9</v>
      </c>
      <c r="M167" s="31">
        <v>12.1144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375.15</v>
      </c>
      <c r="D168" s="36">
        <v>376.38333333333338</v>
      </c>
      <c r="E168" s="36">
        <v>372.76666666666677</v>
      </c>
      <c r="F168" s="36">
        <v>370.38333333333338</v>
      </c>
      <c r="G168" s="36">
        <v>366.76666666666677</v>
      </c>
      <c r="H168" s="36">
        <v>378.76666666666677</v>
      </c>
      <c r="I168" s="36">
        <v>382.38333333333344</v>
      </c>
      <c r="J168" s="36">
        <v>384.76666666666677</v>
      </c>
      <c r="K168" s="31">
        <v>380</v>
      </c>
      <c r="L168" s="31">
        <v>374</v>
      </c>
      <c r="M168" s="31">
        <v>8.7893799999999995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206.5</v>
      </c>
      <c r="D169" s="36">
        <v>206.31666666666669</v>
      </c>
      <c r="E169" s="36">
        <v>204.18333333333339</v>
      </c>
      <c r="F169" s="36">
        <v>201.8666666666667</v>
      </c>
      <c r="G169" s="36">
        <v>199.73333333333341</v>
      </c>
      <c r="H169" s="36">
        <v>208.63333333333338</v>
      </c>
      <c r="I169" s="36">
        <v>210.76666666666665</v>
      </c>
      <c r="J169" s="36">
        <v>213.08333333333337</v>
      </c>
      <c r="K169" s="31">
        <v>208.45</v>
      </c>
      <c r="L169" s="31">
        <v>204</v>
      </c>
      <c r="M169" s="31">
        <v>149.23328000000001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732.75</v>
      </c>
      <c r="D170" s="36">
        <v>727.85</v>
      </c>
      <c r="E170" s="36">
        <v>717.25</v>
      </c>
      <c r="F170" s="36">
        <v>701.75</v>
      </c>
      <c r="G170" s="36">
        <v>691.15</v>
      </c>
      <c r="H170" s="36">
        <v>743.35</v>
      </c>
      <c r="I170" s="36">
        <v>753.95000000000016</v>
      </c>
      <c r="J170" s="36">
        <v>769.45</v>
      </c>
      <c r="K170" s="31">
        <v>738.45</v>
      </c>
      <c r="L170" s="31">
        <v>712.35</v>
      </c>
      <c r="M170" s="31">
        <v>9.0483100000000007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987.15</v>
      </c>
      <c r="D171" s="36">
        <v>988.0333333333333</v>
      </c>
      <c r="E171" s="36">
        <v>981.41666666666663</v>
      </c>
      <c r="F171" s="36">
        <v>975.68333333333328</v>
      </c>
      <c r="G171" s="36">
        <v>969.06666666666661</v>
      </c>
      <c r="H171" s="36">
        <v>993.76666666666665</v>
      </c>
      <c r="I171" s="36">
        <v>1000.3833333333334</v>
      </c>
      <c r="J171" s="36">
        <v>1006.1166666666667</v>
      </c>
      <c r="K171" s="31">
        <v>994.65</v>
      </c>
      <c r="L171" s="31">
        <v>982.3</v>
      </c>
      <c r="M171" s="31">
        <v>1.8224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289</v>
      </c>
      <c r="D172" s="36">
        <v>290.56666666666666</v>
      </c>
      <c r="E172" s="36">
        <v>285.68333333333334</v>
      </c>
      <c r="F172" s="36">
        <v>282.36666666666667</v>
      </c>
      <c r="G172" s="36">
        <v>277.48333333333335</v>
      </c>
      <c r="H172" s="36">
        <v>293.88333333333333</v>
      </c>
      <c r="I172" s="36">
        <v>298.76666666666665</v>
      </c>
      <c r="J172" s="36">
        <v>302.08333333333331</v>
      </c>
      <c r="K172" s="31">
        <v>295.45</v>
      </c>
      <c r="L172" s="31">
        <v>287.25</v>
      </c>
      <c r="M172" s="31">
        <v>64.497579999999999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2324</v>
      </c>
      <c r="D173" s="36">
        <v>2337.3333333333335</v>
      </c>
      <c r="E173" s="36">
        <v>2307.666666666667</v>
      </c>
      <c r="F173" s="36">
        <v>2291.3333333333335</v>
      </c>
      <c r="G173" s="36">
        <v>2261.666666666667</v>
      </c>
      <c r="H173" s="36">
        <v>2353.666666666667</v>
      </c>
      <c r="I173" s="36">
        <v>2383.3333333333339</v>
      </c>
      <c r="J173" s="36">
        <v>2399.666666666667</v>
      </c>
      <c r="K173" s="31">
        <v>2367</v>
      </c>
      <c r="L173" s="31">
        <v>2321</v>
      </c>
      <c r="M173" s="31">
        <v>44.5916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87.75</v>
      </c>
      <c r="D174" s="36">
        <v>88.533333333333346</v>
      </c>
      <c r="E174" s="36">
        <v>86.666666666666686</v>
      </c>
      <c r="F174" s="36">
        <v>85.583333333333343</v>
      </c>
      <c r="G174" s="36">
        <v>83.716666666666683</v>
      </c>
      <c r="H174" s="36">
        <v>89.616666666666688</v>
      </c>
      <c r="I174" s="36">
        <v>91.483333333333334</v>
      </c>
      <c r="J174" s="36">
        <v>92.566666666666691</v>
      </c>
      <c r="K174" s="31">
        <v>90.4</v>
      </c>
      <c r="L174" s="31">
        <v>87.45</v>
      </c>
      <c r="M174" s="31">
        <v>158.54653999999999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799.1</v>
      </c>
      <c r="D175" s="36">
        <v>802.65</v>
      </c>
      <c r="E175" s="36">
        <v>793.44999999999993</v>
      </c>
      <c r="F175" s="36">
        <v>787.8</v>
      </c>
      <c r="G175" s="36">
        <v>778.59999999999991</v>
      </c>
      <c r="H175" s="36">
        <v>808.3</v>
      </c>
      <c r="I175" s="36">
        <v>817.5</v>
      </c>
      <c r="J175" s="36">
        <v>823.15</v>
      </c>
      <c r="K175" s="31">
        <v>811.85</v>
      </c>
      <c r="L175" s="31">
        <v>797</v>
      </c>
      <c r="M175" s="31">
        <v>6.5236200000000002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1356.35</v>
      </c>
      <c r="D176" s="36">
        <v>1351.3166666666666</v>
      </c>
      <c r="E176" s="36">
        <v>1344.0333333333333</v>
      </c>
      <c r="F176" s="36">
        <v>1331.7166666666667</v>
      </c>
      <c r="G176" s="36">
        <v>1324.4333333333334</v>
      </c>
      <c r="H176" s="36">
        <v>1363.6333333333332</v>
      </c>
      <c r="I176" s="36">
        <v>1370.9166666666665</v>
      </c>
      <c r="J176" s="36">
        <v>1383.2333333333331</v>
      </c>
      <c r="K176" s="31">
        <v>1358.6</v>
      </c>
      <c r="L176" s="31">
        <v>1339</v>
      </c>
      <c r="M176" s="31">
        <v>4.54861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572.65</v>
      </c>
      <c r="D177" s="36">
        <v>573.75</v>
      </c>
      <c r="E177" s="36">
        <v>568.25</v>
      </c>
      <c r="F177" s="36">
        <v>563.85</v>
      </c>
      <c r="G177" s="36">
        <v>558.35</v>
      </c>
      <c r="H177" s="36">
        <v>578.15</v>
      </c>
      <c r="I177" s="36">
        <v>583.65</v>
      </c>
      <c r="J177" s="36">
        <v>588.04999999999995</v>
      </c>
      <c r="K177" s="31">
        <v>579.25</v>
      </c>
      <c r="L177" s="31">
        <v>569.35</v>
      </c>
      <c r="M177" s="31">
        <v>117.77454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26813.75</v>
      </c>
      <c r="D178" s="36">
        <v>26748.683333333334</v>
      </c>
      <c r="E178" s="36">
        <v>26582.066666666669</v>
      </c>
      <c r="F178" s="36">
        <v>26350.383333333335</v>
      </c>
      <c r="G178" s="36">
        <v>26183.76666666667</v>
      </c>
      <c r="H178" s="36">
        <v>26980.366666666669</v>
      </c>
      <c r="I178" s="36">
        <v>27146.983333333337</v>
      </c>
      <c r="J178" s="36">
        <v>27378.666666666668</v>
      </c>
      <c r="K178" s="31">
        <v>26915.3</v>
      </c>
      <c r="L178" s="31">
        <v>26517</v>
      </c>
      <c r="M178" s="31">
        <v>0.21203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1866.2</v>
      </c>
      <c r="D179" s="36">
        <v>1869.8666666666668</v>
      </c>
      <c r="E179" s="36">
        <v>1848.8833333333337</v>
      </c>
      <c r="F179" s="36">
        <v>1831.5666666666668</v>
      </c>
      <c r="G179" s="36">
        <v>1810.5833333333337</v>
      </c>
      <c r="H179" s="36">
        <v>1887.1833333333336</v>
      </c>
      <c r="I179" s="36">
        <v>1908.1666666666667</v>
      </c>
      <c r="J179" s="36">
        <v>1925.4833333333336</v>
      </c>
      <c r="K179" s="31">
        <v>1890.85</v>
      </c>
      <c r="L179" s="31">
        <v>1852.55</v>
      </c>
      <c r="M179" s="31">
        <v>5.0491299999999999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3492.35</v>
      </c>
      <c r="D180" s="36">
        <v>3529.4500000000003</v>
      </c>
      <c r="E180" s="36">
        <v>3447.9000000000005</v>
      </c>
      <c r="F180" s="36">
        <v>3403.4500000000003</v>
      </c>
      <c r="G180" s="36">
        <v>3321.9000000000005</v>
      </c>
      <c r="H180" s="36">
        <v>3573.9000000000005</v>
      </c>
      <c r="I180" s="36">
        <v>3655.4500000000007</v>
      </c>
      <c r="J180" s="36">
        <v>3699.9000000000005</v>
      </c>
      <c r="K180" s="31">
        <v>3611</v>
      </c>
      <c r="L180" s="31">
        <v>3485</v>
      </c>
      <c r="M180" s="31">
        <v>5.3071799999999998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558.6</v>
      </c>
      <c r="D181" s="36">
        <v>557.83333333333337</v>
      </c>
      <c r="E181" s="36">
        <v>552.26666666666677</v>
      </c>
      <c r="F181" s="36">
        <v>545.93333333333339</v>
      </c>
      <c r="G181" s="36">
        <v>540.36666666666679</v>
      </c>
      <c r="H181" s="36">
        <v>564.16666666666674</v>
      </c>
      <c r="I181" s="36">
        <v>569.73333333333335</v>
      </c>
      <c r="J181" s="36">
        <v>576.06666666666672</v>
      </c>
      <c r="K181" s="31">
        <v>563.4</v>
      </c>
      <c r="L181" s="31">
        <v>551.5</v>
      </c>
      <c r="M181" s="31">
        <v>5.7822699999999996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2246.3000000000002</v>
      </c>
      <c r="D182" s="36">
        <v>2253.2166666666667</v>
      </c>
      <c r="E182" s="36">
        <v>2218.4333333333334</v>
      </c>
      <c r="F182" s="36">
        <v>2190.5666666666666</v>
      </c>
      <c r="G182" s="36">
        <v>2155.7833333333333</v>
      </c>
      <c r="H182" s="36">
        <v>2281.0833333333335</v>
      </c>
      <c r="I182" s="36">
        <v>2315.8666666666672</v>
      </c>
      <c r="J182" s="36">
        <v>2343.7333333333336</v>
      </c>
      <c r="K182" s="31">
        <v>2288</v>
      </c>
      <c r="L182" s="31">
        <v>2225.35</v>
      </c>
      <c r="M182" s="31">
        <v>3.4638200000000001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1153.4000000000001</v>
      </c>
      <c r="D183" s="36">
        <v>1149.75</v>
      </c>
      <c r="E183" s="36">
        <v>1137.7</v>
      </c>
      <c r="F183" s="36">
        <v>1122</v>
      </c>
      <c r="G183" s="36">
        <v>1109.95</v>
      </c>
      <c r="H183" s="36">
        <v>1165.45</v>
      </c>
      <c r="I183" s="36">
        <v>1177.5000000000002</v>
      </c>
      <c r="J183" s="36">
        <v>1193.2</v>
      </c>
      <c r="K183" s="31">
        <v>1161.8</v>
      </c>
      <c r="L183" s="31">
        <v>1134.05</v>
      </c>
      <c r="M183" s="31">
        <v>21.785170000000001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661.8</v>
      </c>
      <c r="D184" s="36">
        <v>656.15</v>
      </c>
      <c r="E184" s="36">
        <v>647.5</v>
      </c>
      <c r="F184" s="36">
        <v>633.20000000000005</v>
      </c>
      <c r="G184" s="36">
        <v>624.55000000000007</v>
      </c>
      <c r="H184" s="36">
        <v>670.44999999999993</v>
      </c>
      <c r="I184" s="36">
        <v>679.0999999999998</v>
      </c>
      <c r="J184" s="36">
        <v>693.39999999999986</v>
      </c>
      <c r="K184" s="31">
        <v>664.8</v>
      </c>
      <c r="L184" s="31">
        <v>641.85</v>
      </c>
      <c r="M184" s="31">
        <v>42.147260000000003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727.3</v>
      </c>
      <c r="D185" s="36">
        <v>735.43333333333339</v>
      </c>
      <c r="E185" s="36">
        <v>705.86666666666679</v>
      </c>
      <c r="F185" s="36">
        <v>684.43333333333339</v>
      </c>
      <c r="G185" s="36">
        <v>654.86666666666679</v>
      </c>
      <c r="H185" s="36">
        <v>756.86666666666679</v>
      </c>
      <c r="I185" s="36">
        <v>786.43333333333339</v>
      </c>
      <c r="J185" s="36">
        <v>807.86666666666679</v>
      </c>
      <c r="K185" s="31">
        <v>765</v>
      </c>
      <c r="L185" s="31">
        <v>714</v>
      </c>
      <c r="M185" s="31">
        <v>73.200149999999994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1044.25</v>
      </c>
      <c r="D186" s="36">
        <v>1042.4166666666667</v>
      </c>
      <c r="E186" s="36">
        <v>1034.1333333333334</v>
      </c>
      <c r="F186" s="36">
        <v>1024.0166666666667</v>
      </c>
      <c r="G186" s="36">
        <v>1015.7333333333333</v>
      </c>
      <c r="H186" s="36">
        <v>1052.5333333333335</v>
      </c>
      <c r="I186" s="36">
        <v>1060.8166666666668</v>
      </c>
      <c r="J186" s="36">
        <v>1070.9333333333336</v>
      </c>
      <c r="K186" s="31">
        <v>1050.7</v>
      </c>
      <c r="L186" s="31">
        <v>1032.3</v>
      </c>
      <c r="M186" s="31">
        <v>9.7623599999999993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1786.1</v>
      </c>
      <c r="D187" s="36">
        <v>1789.4833333333333</v>
      </c>
      <c r="E187" s="36">
        <v>1768.9666666666667</v>
      </c>
      <c r="F187" s="36">
        <v>1751.8333333333333</v>
      </c>
      <c r="G187" s="36">
        <v>1731.3166666666666</v>
      </c>
      <c r="H187" s="36">
        <v>1806.6166666666668</v>
      </c>
      <c r="I187" s="36">
        <v>1827.1333333333337</v>
      </c>
      <c r="J187" s="36">
        <v>1844.2666666666669</v>
      </c>
      <c r="K187" s="31">
        <v>1810</v>
      </c>
      <c r="L187" s="31">
        <v>1772.35</v>
      </c>
      <c r="M187" s="31">
        <v>5.3516599999999999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895.7</v>
      </c>
      <c r="D188" s="36">
        <v>900.93333333333339</v>
      </c>
      <c r="E188" s="36">
        <v>886.86666666666679</v>
      </c>
      <c r="F188" s="36">
        <v>878.03333333333342</v>
      </c>
      <c r="G188" s="36">
        <v>863.96666666666681</v>
      </c>
      <c r="H188" s="36">
        <v>909.76666666666677</v>
      </c>
      <c r="I188" s="36">
        <v>923.83333333333337</v>
      </c>
      <c r="J188" s="36">
        <v>932.66666666666674</v>
      </c>
      <c r="K188" s="31">
        <v>915</v>
      </c>
      <c r="L188" s="31">
        <v>892.1</v>
      </c>
      <c r="M188" s="31">
        <v>12.18914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7608.9</v>
      </c>
      <c r="D189" s="36">
        <v>7594.5999999999995</v>
      </c>
      <c r="E189" s="36">
        <v>7494.7999999999993</v>
      </c>
      <c r="F189" s="36">
        <v>7380.7</v>
      </c>
      <c r="G189" s="36">
        <v>7280.9</v>
      </c>
      <c r="H189" s="36">
        <v>7708.6999999999989</v>
      </c>
      <c r="I189" s="36">
        <v>7808.5</v>
      </c>
      <c r="J189" s="36">
        <v>7922.5999999999985</v>
      </c>
      <c r="K189" s="31">
        <v>7694.4</v>
      </c>
      <c r="L189" s="31">
        <v>7480.5</v>
      </c>
      <c r="M189" s="31">
        <v>4.9784800000000002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668.5</v>
      </c>
      <c r="D190" s="36">
        <v>664.85</v>
      </c>
      <c r="E190" s="36">
        <v>657.45</v>
      </c>
      <c r="F190" s="36">
        <v>646.4</v>
      </c>
      <c r="G190" s="36">
        <v>639</v>
      </c>
      <c r="H190" s="36">
        <v>675.90000000000009</v>
      </c>
      <c r="I190" s="36">
        <v>683.3</v>
      </c>
      <c r="J190" s="36">
        <v>694.35000000000014</v>
      </c>
      <c r="K190" s="31">
        <v>672.25</v>
      </c>
      <c r="L190" s="31">
        <v>653.79999999999995</v>
      </c>
      <c r="M190" s="31">
        <v>149.08778000000001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253.05</v>
      </c>
      <c r="D191" s="36">
        <v>254.08333333333334</v>
      </c>
      <c r="E191" s="36">
        <v>250.4666666666667</v>
      </c>
      <c r="F191" s="36">
        <v>247.88333333333335</v>
      </c>
      <c r="G191" s="36">
        <v>244.26666666666671</v>
      </c>
      <c r="H191" s="36">
        <v>256.66666666666669</v>
      </c>
      <c r="I191" s="36">
        <v>260.2833333333333</v>
      </c>
      <c r="J191" s="36">
        <v>262.86666666666667</v>
      </c>
      <c r="K191" s="31">
        <v>257.7</v>
      </c>
      <c r="L191" s="31">
        <v>251.5</v>
      </c>
      <c r="M191" s="31">
        <v>60.035339999999998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127.1</v>
      </c>
      <c r="D192" s="36">
        <v>127.46666666666665</v>
      </c>
      <c r="E192" s="36">
        <v>126.23333333333332</v>
      </c>
      <c r="F192" s="36">
        <v>125.36666666666666</v>
      </c>
      <c r="G192" s="36">
        <v>124.13333333333333</v>
      </c>
      <c r="H192" s="36">
        <v>128.33333333333331</v>
      </c>
      <c r="I192" s="36">
        <v>129.56666666666663</v>
      </c>
      <c r="J192" s="36">
        <v>130.43333333333331</v>
      </c>
      <c r="K192" s="31">
        <v>128.69999999999999</v>
      </c>
      <c r="L192" s="31">
        <v>126.6</v>
      </c>
      <c r="M192" s="31">
        <v>209.26078999999999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3487.25</v>
      </c>
      <c r="D193" s="36">
        <v>3497.9833333333336</v>
      </c>
      <c r="E193" s="36">
        <v>3473.2666666666673</v>
      </c>
      <c r="F193" s="36">
        <v>3459.2833333333338</v>
      </c>
      <c r="G193" s="36">
        <v>3434.5666666666675</v>
      </c>
      <c r="H193" s="36">
        <v>3511.9666666666672</v>
      </c>
      <c r="I193" s="36">
        <v>3536.6833333333334</v>
      </c>
      <c r="J193" s="36">
        <v>3550.666666666667</v>
      </c>
      <c r="K193" s="31">
        <v>3522.7</v>
      </c>
      <c r="L193" s="31">
        <v>3484</v>
      </c>
      <c r="M193" s="31">
        <v>14.08245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1187.0999999999999</v>
      </c>
      <c r="D194" s="36">
        <v>1189.05</v>
      </c>
      <c r="E194" s="36">
        <v>1176.0999999999999</v>
      </c>
      <c r="F194" s="36">
        <v>1165.0999999999999</v>
      </c>
      <c r="G194" s="36">
        <v>1152.1499999999999</v>
      </c>
      <c r="H194" s="36">
        <v>1200.05</v>
      </c>
      <c r="I194" s="36">
        <v>1213.0000000000002</v>
      </c>
      <c r="J194" s="36">
        <v>1224</v>
      </c>
      <c r="K194" s="31">
        <v>1202</v>
      </c>
      <c r="L194" s="31">
        <v>1178.05</v>
      </c>
      <c r="M194" s="31">
        <v>23.37078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2993.8</v>
      </c>
      <c r="D195" s="36">
        <v>2992.8333333333335</v>
      </c>
      <c r="E195" s="36">
        <v>2965.4666666666672</v>
      </c>
      <c r="F195" s="36">
        <v>2937.1333333333337</v>
      </c>
      <c r="G195" s="36">
        <v>2909.7666666666673</v>
      </c>
      <c r="H195" s="36">
        <v>3021.166666666667</v>
      </c>
      <c r="I195" s="36">
        <v>3048.5333333333328</v>
      </c>
      <c r="J195" s="36">
        <v>3076.8666666666668</v>
      </c>
      <c r="K195" s="31">
        <v>3020.2</v>
      </c>
      <c r="L195" s="31">
        <v>2964.5</v>
      </c>
      <c r="M195" s="31">
        <v>2.8065600000000002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3282.75</v>
      </c>
      <c r="D196" s="36">
        <v>3294.7999999999997</v>
      </c>
      <c r="E196" s="36">
        <v>3265.4499999999994</v>
      </c>
      <c r="F196" s="36">
        <v>3248.1499999999996</v>
      </c>
      <c r="G196" s="36">
        <v>3218.7999999999993</v>
      </c>
      <c r="H196" s="36">
        <v>3312.0999999999995</v>
      </c>
      <c r="I196" s="36">
        <v>3341.45</v>
      </c>
      <c r="J196" s="36">
        <v>3358.7499999999995</v>
      </c>
      <c r="K196" s="31">
        <v>3324.15</v>
      </c>
      <c r="L196" s="31">
        <v>3277.5</v>
      </c>
      <c r="M196" s="31">
        <v>3.2453500000000002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1917</v>
      </c>
      <c r="D197" s="36">
        <v>1920.7</v>
      </c>
      <c r="E197" s="36">
        <v>1902.4</v>
      </c>
      <c r="F197" s="36">
        <v>1887.8</v>
      </c>
      <c r="G197" s="36">
        <v>1869.5</v>
      </c>
      <c r="H197" s="36">
        <v>1935.3000000000002</v>
      </c>
      <c r="I197" s="36">
        <v>1953.6</v>
      </c>
      <c r="J197" s="36">
        <v>1968.2000000000003</v>
      </c>
      <c r="K197" s="31">
        <v>1939</v>
      </c>
      <c r="L197" s="31">
        <v>1906.1</v>
      </c>
      <c r="M197" s="31">
        <v>4.05999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730.3</v>
      </c>
      <c r="D198" s="36">
        <v>732.63333333333321</v>
      </c>
      <c r="E198" s="36">
        <v>722.86666666666645</v>
      </c>
      <c r="F198" s="36">
        <v>715.43333333333328</v>
      </c>
      <c r="G198" s="36">
        <v>705.66666666666652</v>
      </c>
      <c r="H198" s="36">
        <v>740.06666666666638</v>
      </c>
      <c r="I198" s="36">
        <v>749.83333333333326</v>
      </c>
      <c r="J198" s="36">
        <v>757.26666666666631</v>
      </c>
      <c r="K198" s="31">
        <v>742.4</v>
      </c>
      <c r="L198" s="31">
        <v>725.2</v>
      </c>
      <c r="M198" s="31">
        <v>5.7956399999999997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2048.9499999999998</v>
      </c>
      <c r="D199" s="36">
        <v>2056.85</v>
      </c>
      <c r="E199" s="36">
        <v>2023.2999999999997</v>
      </c>
      <c r="F199" s="36">
        <v>1997.6499999999999</v>
      </c>
      <c r="G199" s="36">
        <v>1964.0999999999997</v>
      </c>
      <c r="H199" s="36">
        <v>2082.5</v>
      </c>
      <c r="I199" s="36">
        <v>2116.0500000000002</v>
      </c>
      <c r="J199" s="36">
        <v>2141.6999999999998</v>
      </c>
      <c r="K199" s="31">
        <v>2090.4</v>
      </c>
      <c r="L199" s="31">
        <v>2031.2</v>
      </c>
      <c r="M199" s="31">
        <v>4.3274800000000004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35.6</v>
      </c>
      <c r="D200" s="36">
        <v>35.716666666666669</v>
      </c>
      <c r="E200" s="36">
        <v>35.033333333333339</v>
      </c>
      <c r="F200" s="36">
        <v>34.466666666666669</v>
      </c>
      <c r="G200" s="36">
        <v>33.783333333333339</v>
      </c>
      <c r="H200" s="36">
        <v>36.283333333333339</v>
      </c>
      <c r="I200" s="36">
        <v>36.966666666666676</v>
      </c>
      <c r="J200" s="36">
        <v>37.533333333333339</v>
      </c>
      <c r="K200" s="31">
        <v>36.4</v>
      </c>
      <c r="L200" s="31">
        <v>35.15</v>
      </c>
      <c r="M200" s="31">
        <v>193.57066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94</v>
      </c>
      <c r="D201" s="36">
        <v>94.983333333333334</v>
      </c>
      <c r="E201" s="36">
        <v>92.716666666666669</v>
      </c>
      <c r="F201" s="36">
        <v>91.433333333333337</v>
      </c>
      <c r="G201" s="36">
        <v>89.166666666666671</v>
      </c>
      <c r="H201" s="36">
        <v>96.266666666666666</v>
      </c>
      <c r="I201" s="36">
        <v>98.533333333333346</v>
      </c>
      <c r="J201" s="36">
        <v>99.816666666666663</v>
      </c>
      <c r="K201" s="31">
        <v>97.25</v>
      </c>
      <c r="L201" s="31">
        <v>93.7</v>
      </c>
      <c r="M201" s="31">
        <v>31.184259999999998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1600.6</v>
      </c>
      <c r="D202" s="36">
        <v>1597.0833333333333</v>
      </c>
      <c r="E202" s="36">
        <v>1587.1666666666665</v>
      </c>
      <c r="F202" s="36">
        <v>1573.7333333333333</v>
      </c>
      <c r="G202" s="36">
        <v>1563.8166666666666</v>
      </c>
      <c r="H202" s="36">
        <v>1610.5166666666664</v>
      </c>
      <c r="I202" s="36">
        <v>1620.4333333333329</v>
      </c>
      <c r="J202" s="36">
        <v>1633.8666666666663</v>
      </c>
      <c r="K202" s="31">
        <v>1607</v>
      </c>
      <c r="L202" s="31">
        <v>1583.65</v>
      </c>
      <c r="M202" s="31">
        <v>3.59998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1567.55</v>
      </c>
      <c r="D203" s="36">
        <v>1569.0999999999997</v>
      </c>
      <c r="E203" s="36">
        <v>1553.8499999999995</v>
      </c>
      <c r="F203" s="36">
        <v>1540.1499999999999</v>
      </c>
      <c r="G203" s="36">
        <v>1524.8999999999996</v>
      </c>
      <c r="H203" s="36">
        <v>1582.7999999999993</v>
      </c>
      <c r="I203" s="36">
        <v>1598.0499999999997</v>
      </c>
      <c r="J203" s="36">
        <v>1611.7499999999991</v>
      </c>
      <c r="K203" s="31">
        <v>1584.35</v>
      </c>
      <c r="L203" s="31">
        <v>1555.4</v>
      </c>
      <c r="M203" s="31">
        <v>3.0651000000000002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8278.2999999999993</v>
      </c>
      <c r="D204" s="36">
        <v>8292.0500000000011</v>
      </c>
      <c r="E204" s="36">
        <v>8234.2500000000018</v>
      </c>
      <c r="F204" s="36">
        <v>8190.2000000000007</v>
      </c>
      <c r="G204" s="36">
        <v>8132.4000000000015</v>
      </c>
      <c r="H204" s="36">
        <v>8336.1000000000022</v>
      </c>
      <c r="I204" s="36">
        <v>8393.9000000000015</v>
      </c>
      <c r="J204" s="36">
        <v>8437.9500000000025</v>
      </c>
      <c r="K204" s="31">
        <v>8349.85</v>
      </c>
      <c r="L204" s="31">
        <v>8248</v>
      </c>
      <c r="M204" s="31">
        <v>3.2213599999999998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102.15</v>
      </c>
      <c r="D205" s="36">
        <v>103.08333333333333</v>
      </c>
      <c r="E205" s="36">
        <v>100.46666666666665</v>
      </c>
      <c r="F205" s="36">
        <v>98.783333333333331</v>
      </c>
      <c r="G205" s="36">
        <v>96.166666666666657</v>
      </c>
      <c r="H205" s="36">
        <v>104.76666666666665</v>
      </c>
      <c r="I205" s="36">
        <v>107.38333333333333</v>
      </c>
      <c r="J205" s="36">
        <v>109.06666666666665</v>
      </c>
      <c r="K205" s="31">
        <v>105.7</v>
      </c>
      <c r="L205" s="31">
        <v>101.4</v>
      </c>
      <c r="M205" s="31">
        <v>133.45912000000001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620.54999999999995</v>
      </c>
      <c r="D206" s="36">
        <v>622.36666666666667</v>
      </c>
      <c r="E206" s="36">
        <v>616.48333333333335</v>
      </c>
      <c r="F206" s="36">
        <v>612.41666666666663</v>
      </c>
      <c r="G206" s="36">
        <v>606.5333333333333</v>
      </c>
      <c r="H206" s="36">
        <v>626.43333333333339</v>
      </c>
      <c r="I206" s="36">
        <v>632.31666666666683</v>
      </c>
      <c r="J206" s="36">
        <v>636.38333333333344</v>
      </c>
      <c r="K206" s="31">
        <v>628.25</v>
      </c>
      <c r="L206" s="31">
        <v>618.29999999999995</v>
      </c>
      <c r="M206" s="31">
        <v>12.22311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925.35</v>
      </c>
      <c r="D207" s="36">
        <v>922.2833333333333</v>
      </c>
      <c r="E207" s="36">
        <v>918.06666666666661</v>
      </c>
      <c r="F207" s="36">
        <v>910.7833333333333</v>
      </c>
      <c r="G207" s="36">
        <v>906.56666666666661</v>
      </c>
      <c r="H207" s="36">
        <v>929.56666666666661</v>
      </c>
      <c r="I207" s="36">
        <v>933.7833333333333</v>
      </c>
      <c r="J207" s="36">
        <v>941.06666666666661</v>
      </c>
      <c r="K207" s="31">
        <v>926.5</v>
      </c>
      <c r="L207" s="31">
        <v>915</v>
      </c>
      <c r="M207" s="31">
        <v>25.89087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230.5</v>
      </c>
      <c r="D208" s="36">
        <v>230.43333333333331</v>
      </c>
      <c r="E208" s="36">
        <v>228.36666666666662</v>
      </c>
      <c r="F208" s="36">
        <v>226.23333333333332</v>
      </c>
      <c r="G208" s="36">
        <v>224.16666666666663</v>
      </c>
      <c r="H208" s="36">
        <v>232.56666666666661</v>
      </c>
      <c r="I208" s="36">
        <v>234.63333333333327</v>
      </c>
      <c r="J208" s="36">
        <v>236.76666666666659</v>
      </c>
      <c r="K208" s="31">
        <v>232.5</v>
      </c>
      <c r="L208" s="31">
        <v>228.3</v>
      </c>
      <c r="M208" s="31">
        <v>57.847200000000001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834.3</v>
      </c>
      <c r="D209" s="36">
        <v>840.43333333333339</v>
      </c>
      <c r="E209" s="36">
        <v>824.01666666666677</v>
      </c>
      <c r="F209" s="36">
        <v>813.73333333333335</v>
      </c>
      <c r="G209" s="36">
        <v>797.31666666666672</v>
      </c>
      <c r="H209" s="36">
        <v>850.71666666666681</v>
      </c>
      <c r="I209" s="36">
        <v>867.13333333333333</v>
      </c>
      <c r="J209" s="36">
        <v>877.41666666666686</v>
      </c>
      <c r="K209" s="31">
        <v>856.85</v>
      </c>
      <c r="L209" s="31">
        <v>830.15</v>
      </c>
      <c r="M209" s="31">
        <v>12.106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1649.65</v>
      </c>
      <c r="D210" s="36">
        <v>1653.6000000000001</v>
      </c>
      <c r="E210" s="36">
        <v>1622.3000000000002</v>
      </c>
      <c r="F210" s="36">
        <v>1594.95</v>
      </c>
      <c r="G210" s="36">
        <v>1563.65</v>
      </c>
      <c r="H210" s="36">
        <v>1680.9500000000003</v>
      </c>
      <c r="I210" s="36">
        <v>1712.25</v>
      </c>
      <c r="J210" s="36">
        <v>1739.6000000000004</v>
      </c>
      <c r="K210" s="31">
        <v>1684.9</v>
      </c>
      <c r="L210" s="31">
        <v>1626.25</v>
      </c>
      <c r="M210" s="31">
        <v>1.2899400000000001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407.45</v>
      </c>
      <c r="D211" s="36">
        <v>409.36666666666662</v>
      </c>
      <c r="E211" s="36">
        <v>405.08333333333326</v>
      </c>
      <c r="F211" s="36">
        <v>402.71666666666664</v>
      </c>
      <c r="G211" s="36">
        <v>398.43333333333328</v>
      </c>
      <c r="H211" s="36">
        <v>411.73333333333323</v>
      </c>
      <c r="I211" s="36">
        <v>416.01666666666665</v>
      </c>
      <c r="J211" s="36">
        <v>418.38333333333321</v>
      </c>
      <c r="K211" s="31">
        <v>413.65</v>
      </c>
      <c r="L211" s="31">
        <v>407</v>
      </c>
      <c r="M211" s="31">
        <v>24.405329999999999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17.05</v>
      </c>
      <c r="D212" s="36">
        <v>17.083333333333332</v>
      </c>
      <c r="E212" s="36">
        <v>16.916666666666664</v>
      </c>
      <c r="F212" s="36">
        <v>16.783333333333331</v>
      </c>
      <c r="G212" s="36">
        <v>16.616666666666664</v>
      </c>
      <c r="H212" s="36">
        <v>17.216666666666665</v>
      </c>
      <c r="I212" s="36">
        <v>17.383333333333329</v>
      </c>
      <c r="J212" s="36">
        <v>17.516666666666666</v>
      </c>
      <c r="K212" s="31">
        <v>17.25</v>
      </c>
      <c r="L212" s="31">
        <v>16.95</v>
      </c>
      <c r="M212" s="31">
        <v>765.43547000000001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256.75</v>
      </c>
      <c r="D213" s="36">
        <v>258.78333333333336</v>
      </c>
      <c r="E213" s="36">
        <v>253.9666666666667</v>
      </c>
      <c r="F213" s="36">
        <v>251.18333333333334</v>
      </c>
      <c r="G213" s="36">
        <v>246.36666666666667</v>
      </c>
      <c r="H213" s="36">
        <v>261.56666666666672</v>
      </c>
      <c r="I213" s="36">
        <v>266.38333333333344</v>
      </c>
      <c r="J213" s="36">
        <v>269.16666666666674</v>
      </c>
      <c r="K213" s="31">
        <v>263.60000000000002</v>
      </c>
      <c r="L213" s="31">
        <v>256</v>
      </c>
      <c r="M213" s="31">
        <v>129.64782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113.2</v>
      </c>
      <c r="D214" s="36">
        <v>112.60000000000001</v>
      </c>
      <c r="E214" s="36">
        <v>110.10000000000002</v>
      </c>
      <c r="F214" s="36">
        <v>107.00000000000001</v>
      </c>
      <c r="G214" s="36">
        <v>104.50000000000003</v>
      </c>
      <c r="H214" s="36">
        <v>115.70000000000002</v>
      </c>
      <c r="I214" s="36">
        <v>118.19999999999999</v>
      </c>
      <c r="J214" s="36">
        <v>121.30000000000001</v>
      </c>
      <c r="K214" s="31">
        <v>115.1</v>
      </c>
      <c r="L214" s="31">
        <v>109.5</v>
      </c>
      <c r="M214" s="31">
        <v>1005.53806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583.79999999999995</v>
      </c>
      <c r="D215" s="36">
        <v>587.2833333333333</v>
      </c>
      <c r="E215" s="36">
        <v>578.01666666666665</v>
      </c>
      <c r="F215" s="36">
        <v>572.23333333333335</v>
      </c>
      <c r="G215" s="36">
        <v>562.9666666666667</v>
      </c>
      <c r="H215" s="36">
        <v>593.06666666666661</v>
      </c>
      <c r="I215" s="36">
        <v>602.33333333333326</v>
      </c>
      <c r="J215" s="36">
        <v>608.11666666666656</v>
      </c>
      <c r="K215" s="31">
        <v>596.54999999999995</v>
      </c>
      <c r="L215" s="31">
        <v>581.5</v>
      </c>
      <c r="M215" s="31">
        <v>8.8030799999999996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8"/>
      <c r="B1" s="379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2" t="s">
        <v>16</v>
      </c>
      <c r="B9" s="374" t="s">
        <v>18</v>
      </c>
      <c r="C9" s="377" t="s">
        <v>20</v>
      </c>
      <c r="D9" s="377" t="s">
        <v>21</v>
      </c>
      <c r="E9" s="369" t="s">
        <v>22</v>
      </c>
      <c r="F9" s="370"/>
      <c r="G9" s="371"/>
      <c r="H9" s="369" t="s">
        <v>23</v>
      </c>
      <c r="I9" s="370"/>
      <c r="J9" s="371"/>
      <c r="K9" s="26"/>
      <c r="L9" s="27"/>
      <c r="M9" s="48"/>
      <c r="N9" s="1"/>
      <c r="O9" s="1"/>
    </row>
    <row r="10" spans="1:15" ht="42.75" customHeight="1">
      <c r="A10" s="373"/>
      <c r="B10" s="376"/>
      <c r="C10" s="376"/>
      <c r="D10" s="37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537.4</v>
      </c>
      <c r="D11" s="36">
        <v>537.81666666666661</v>
      </c>
      <c r="E11" s="36">
        <v>524.68333333333317</v>
      </c>
      <c r="F11" s="36">
        <v>511.96666666666658</v>
      </c>
      <c r="G11" s="36">
        <v>498.83333333333314</v>
      </c>
      <c r="H11" s="36">
        <v>550.53333333333319</v>
      </c>
      <c r="I11" s="36">
        <v>563.66666666666663</v>
      </c>
      <c r="J11" s="36">
        <v>576.38333333333321</v>
      </c>
      <c r="K11" s="31">
        <v>550.95000000000005</v>
      </c>
      <c r="L11" s="31">
        <v>525.1</v>
      </c>
      <c r="M11" s="31">
        <v>5.4197499999999996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30376</v>
      </c>
      <c r="D12" s="36">
        <v>30421.649999999998</v>
      </c>
      <c r="E12" s="36">
        <v>30055.349999999995</v>
      </c>
      <c r="F12" s="36">
        <v>29734.699999999997</v>
      </c>
      <c r="G12" s="36">
        <v>29368.399999999994</v>
      </c>
      <c r="H12" s="36">
        <v>30742.299999999996</v>
      </c>
      <c r="I12" s="36">
        <v>31108.6</v>
      </c>
      <c r="J12" s="36">
        <v>31429.249999999996</v>
      </c>
      <c r="K12" s="31">
        <v>30787.95</v>
      </c>
      <c r="L12" s="31">
        <v>30101</v>
      </c>
      <c r="M12" s="31">
        <v>1.84E-2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554</v>
      </c>
      <c r="D13" s="36">
        <v>549.28333333333342</v>
      </c>
      <c r="E13" s="36">
        <v>529.66666666666686</v>
      </c>
      <c r="F13" s="36">
        <v>505.33333333333348</v>
      </c>
      <c r="G13" s="36">
        <v>485.71666666666692</v>
      </c>
      <c r="H13" s="36">
        <v>573.61666666666679</v>
      </c>
      <c r="I13" s="36">
        <v>593.23333333333335</v>
      </c>
      <c r="J13" s="36">
        <v>617.56666666666672</v>
      </c>
      <c r="K13" s="31">
        <v>568.9</v>
      </c>
      <c r="L13" s="31">
        <v>524.95000000000005</v>
      </c>
      <c r="M13" s="31">
        <v>33.99729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485.55</v>
      </c>
      <c r="D14" s="36">
        <v>486.7</v>
      </c>
      <c r="E14" s="36">
        <v>481.45</v>
      </c>
      <c r="F14" s="36">
        <v>477.35</v>
      </c>
      <c r="G14" s="36">
        <v>472.1</v>
      </c>
      <c r="H14" s="36">
        <v>490.79999999999995</v>
      </c>
      <c r="I14" s="36">
        <v>496.04999999999995</v>
      </c>
      <c r="J14" s="36">
        <v>500.14999999999992</v>
      </c>
      <c r="K14" s="31">
        <v>491.95</v>
      </c>
      <c r="L14" s="31">
        <v>482.6</v>
      </c>
      <c r="M14" s="31">
        <v>8.9428099999999997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1635.15</v>
      </c>
      <c r="D15" s="36">
        <v>1633.4166666666667</v>
      </c>
      <c r="E15" s="36">
        <v>1617.8833333333334</v>
      </c>
      <c r="F15" s="36">
        <v>1600.6166666666668</v>
      </c>
      <c r="G15" s="36">
        <v>1585.0833333333335</v>
      </c>
      <c r="H15" s="36">
        <v>1650.6833333333334</v>
      </c>
      <c r="I15" s="36">
        <v>1666.2166666666667</v>
      </c>
      <c r="J15" s="36">
        <v>1683.4833333333333</v>
      </c>
      <c r="K15" s="31">
        <v>1648.95</v>
      </c>
      <c r="L15" s="31">
        <v>1616.15</v>
      </c>
      <c r="M15" s="31">
        <v>1.0911599999999999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4098.3</v>
      </c>
      <c r="D16" s="36">
        <v>4173.583333333333</v>
      </c>
      <c r="E16" s="36">
        <v>4007.7666666666664</v>
      </c>
      <c r="F16" s="36">
        <v>3917.2333333333336</v>
      </c>
      <c r="G16" s="36">
        <v>3751.416666666667</v>
      </c>
      <c r="H16" s="36">
        <v>4264.1166666666659</v>
      </c>
      <c r="I16" s="36">
        <v>4429.9333333333334</v>
      </c>
      <c r="J16" s="36">
        <v>4520.4666666666653</v>
      </c>
      <c r="K16" s="31">
        <v>4339.3999999999996</v>
      </c>
      <c r="L16" s="31">
        <v>4083.05</v>
      </c>
      <c r="M16" s="31">
        <v>6.21225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22427.95</v>
      </c>
      <c r="D17" s="36">
        <v>22447.5</v>
      </c>
      <c r="E17" s="36">
        <v>22295</v>
      </c>
      <c r="F17" s="36">
        <v>22162.05</v>
      </c>
      <c r="G17" s="36">
        <v>22009.55</v>
      </c>
      <c r="H17" s="36">
        <v>22580.45</v>
      </c>
      <c r="I17" s="36">
        <v>22732.95</v>
      </c>
      <c r="J17" s="36">
        <v>22865.9</v>
      </c>
      <c r="K17" s="31">
        <v>22600</v>
      </c>
      <c r="L17" s="31">
        <v>22314.55</v>
      </c>
      <c r="M17" s="31">
        <v>5.6009999999999997E-2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2014.05</v>
      </c>
      <c r="D18" s="36">
        <v>2022.2333333333333</v>
      </c>
      <c r="E18" s="36">
        <v>1999.8166666666666</v>
      </c>
      <c r="F18" s="36">
        <v>1985.5833333333333</v>
      </c>
      <c r="G18" s="36">
        <v>1963.1666666666665</v>
      </c>
      <c r="H18" s="36">
        <v>2036.4666666666667</v>
      </c>
      <c r="I18" s="36">
        <v>2058.8833333333332</v>
      </c>
      <c r="J18" s="36">
        <v>2073.1166666666668</v>
      </c>
      <c r="K18" s="31">
        <v>2044.65</v>
      </c>
      <c r="L18" s="31">
        <v>2008</v>
      </c>
      <c r="M18" s="31">
        <v>2.05829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2406.35</v>
      </c>
      <c r="D19" s="36">
        <v>2416.3833333333337</v>
      </c>
      <c r="E19" s="36">
        <v>2391.0166666666673</v>
      </c>
      <c r="F19" s="36">
        <v>2375.6833333333338</v>
      </c>
      <c r="G19" s="36">
        <v>2350.3166666666675</v>
      </c>
      <c r="H19" s="36">
        <v>2431.7166666666672</v>
      </c>
      <c r="I19" s="36">
        <v>2457.083333333333</v>
      </c>
      <c r="J19" s="36">
        <v>2472.416666666667</v>
      </c>
      <c r="K19" s="31">
        <v>2441.75</v>
      </c>
      <c r="L19" s="31">
        <v>2401.0500000000002</v>
      </c>
      <c r="M19" s="31">
        <v>7.7697700000000003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939.05</v>
      </c>
      <c r="D20" s="36">
        <v>943.33333333333337</v>
      </c>
      <c r="E20" s="36">
        <v>932.7166666666667</v>
      </c>
      <c r="F20" s="36">
        <v>926.38333333333333</v>
      </c>
      <c r="G20" s="36">
        <v>915.76666666666665</v>
      </c>
      <c r="H20" s="36">
        <v>949.66666666666674</v>
      </c>
      <c r="I20" s="36">
        <v>960.2833333333333</v>
      </c>
      <c r="J20" s="36">
        <v>966.61666666666679</v>
      </c>
      <c r="K20" s="31">
        <v>953.95</v>
      </c>
      <c r="L20" s="31">
        <v>937</v>
      </c>
      <c r="M20" s="31">
        <v>2.8156400000000001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798.6</v>
      </c>
      <c r="D21" s="36">
        <v>801.01666666666677</v>
      </c>
      <c r="E21" s="36">
        <v>792.98333333333358</v>
      </c>
      <c r="F21" s="36">
        <v>787.36666666666679</v>
      </c>
      <c r="G21" s="36">
        <v>779.3333333333336</v>
      </c>
      <c r="H21" s="36">
        <v>806.63333333333355</v>
      </c>
      <c r="I21" s="36">
        <v>814.66666666666663</v>
      </c>
      <c r="J21" s="36">
        <v>820.28333333333353</v>
      </c>
      <c r="K21" s="31">
        <v>809.05</v>
      </c>
      <c r="L21" s="31">
        <v>795.4</v>
      </c>
      <c r="M21" s="31">
        <v>22.719270000000002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333.95</v>
      </c>
      <c r="D22" s="36">
        <v>335.21666666666664</v>
      </c>
      <c r="E22" s="36">
        <v>330.73333333333329</v>
      </c>
      <c r="F22" s="36">
        <v>327.51666666666665</v>
      </c>
      <c r="G22" s="36">
        <v>323.0333333333333</v>
      </c>
      <c r="H22" s="36">
        <v>338.43333333333328</v>
      </c>
      <c r="I22" s="36">
        <v>342.91666666666663</v>
      </c>
      <c r="J22" s="36">
        <v>346.13333333333327</v>
      </c>
      <c r="K22" s="31">
        <v>339.7</v>
      </c>
      <c r="L22" s="31">
        <v>332</v>
      </c>
      <c r="M22" s="31">
        <v>22.697659999999999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593.04999999999995</v>
      </c>
      <c r="D23" s="36">
        <v>594.61666666666667</v>
      </c>
      <c r="E23" s="36">
        <v>590.43333333333339</v>
      </c>
      <c r="F23" s="36">
        <v>587.81666666666672</v>
      </c>
      <c r="G23" s="36">
        <v>583.63333333333344</v>
      </c>
      <c r="H23" s="36">
        <v>597.23333333333335</v>
      </c>
      <c r="I23" s="36">
        <v>601.41666666666652</v>
      </c>
      <c r="J23" s="36">
        <v>604.0333333333333</v>
      </c>
      <c r="K23" s="31">
        <v>598.79999999999995</v>
      </c>
      <c r="L23" s="31">
        <v>592</v>
      </c>
      <c r="M23" s="31">
        <v>2.6636199999999999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339.2</v>
      </c>
      <c r="D24" s="36">
        <v>340.5333333333333</v>
      </c>
      <c r="E24" s="36">
        <v>337.16666666666663</v>
      </c>
      <c r="F24" s="36">
        <v>335.13333333333333</v>
      </c>
      <c r="G24" s="36">
        <v>331.76666666666665</v>
      </c>
      <c r="H24" s="36">
        <v>342.56666666666661</v>
      </c>
      <c r="I24" s="36">
        <v>345.93333333333328</v>
      </c>
      <c r="J24" s="36">
        <v>347.96666666666658</v>
      </c>
      <c r="K24" s="31">
        <v>343.9</v>
      </c>
      <c r="L24" s="31">
        <v>338.5</v>
      </c>
      <c r="M24" s="31">
        <v>5.2192299999999996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180.7</v>
      </c>
      <c r="D25" s="36">
        <v>181.43333333333331</v>
      </c>
      <c r="E25" s="36">
        <v>178.91666666666663</v>
      </c>
      <c r="F25" s="36">
        <v>177.13333333333333</v>
      </c>
      <c r="G25" s="36">
        <v>174.61666666666665</v>
      </c>
      <c r="H25" s="36">
        <v>183.21666666666661</v>
      </c>
      <c r="I25" s="36">
        <v>185.73333333333332</v>
      </c>
      <c r="J25" s="36">
        <v>187.51666666666659</v>
      </c>
      <c r="K25" s="31">
        <v>183.95</v>
      </c>
      <c r="L25" s="31">
        <v>179.65</v>
      </c>
      <c r="M25" s="31">
        <v>22.594090000000001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230.4</v>
      </c>
      <c r="D26" s="36">
        <v>230.4666666666667</v>
      </c>
      <c r="E26" s="36">
        <v>227.98333333333341</v>
      </c>
      <c r="F26" s="36">
        <v>225.56666666666672</v>
      </c>
      <c r="G26" s="36">
        <v>223.08333333333343</v>
      </c>
      <c r="H26" s="36">
        <v>232.88333333333338</v>
      </c>
      <c r="I26" s="36">
        <v>235.36666666666667</v>
      </c>
      <c r="J26" s="36">
        <v>237.78333333333336</v>
      </c>
      <c r="K26" s="31">
        <v>232.95</v>
      </c>
      <c r="L26" s="31">
        <v>228.05</v>
      </c>
      <c r="M26" s="31">
        <v>31.641380000000002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317.39999999999998</v>
      </c>
      <c r="D27" s="36">
        <v>318.71666666666664</v>
      </c>
      <c r="E27" s="36">
        <v>314.68333333333328</v>
      </c>
      <c r="F27" s="36">
        <v>311.96666666666664</v>
      </c>
      <c r="G27" s="36">
        <v>307.93333333333328</v>
      </c>
      <c r="H27" s="36">
        <v>321.43333333333328</v>
      </c>
      <c r="I27" s="36">
        <v>325.4666666666667</v>
      </c>
      <c r="J27" s="36">
        <v>328.18333333333328</v>
      </c>
      <c r="K27" s="31">
        <v>322.75</v>
      </c>
      <c r="L27" s="31">
        <v>316</v>
      </c>
      <c r="M27" s="31">
        <v>4.5228299999999999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904.85</v>
      </c>
      <c r="D28" s="36">
        <v>908.19999999999993</v>
      </c>
      <c r="E28" s="36">
        <v>896.64999999999986</v>
      </c>
      <c r="F28" s="36">
        <v>888.44999999999993</v>
      </c>
      <c r="G28" s="36">
        <v>876.89999999999986</v>
      </c>
      <c r="H28" s="36">
        <v>916.39999999999986</v>
      </c>
      <c r="I28" s="36">
        <v>927.94999999999982</v>
      </c>
      <c r="J28" s="36">
        <v>936.14999999999986</v>
      </c>
      <c r="K28" s="31">
        <v>919.75</v>
      </c>
      <c r="L28" s="31">
        <v>900</v>
      </c>
      <c r="M28" s="31">
        <v>0.56730999999999998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1064.55</v>
      </c>
      <c r="D29" s="36">
        <v>1067.2</v>
      </c>
      <c r="E29" s="36">
        <v>1057.4000000000001</v>
      </c>
      <c r="F29" s="36">
        <v>1050.25</v>
      </c>
      <c r="G29" s="36">
        <v>1040.45</v>
      </c>
      <c r="H29" s="36">
        <v>1074.3500000000001</v>
      </c>
      <c r="I29" s="36">
        <v>1084.1499999999999</v>
      </c>
      <c r="J29" s="36">
        <v>1091.3000000000002</v>
      </c>
      <c r="K29" s="31">
        <v>1077</v>
      </c>
      <c r="L29" s="31">
        <v>1060.05</v>
      </c>
      <c r="M29" s="31">
        <v>1.62012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3513.45</v>
      </c>
      <c r="D30" s="36">
        <v>3526.15</v>
      </c>
      <c r="E30" s="36">
        <v>3467.3</v>
      </c>
      <c r="F30" s="36">
        <v>3421.15</v>
      </c>
      <c r="G30" s="36">
        <v>3362.3</v>
      </c>
      <c r="H30" s="36">
        <v>3572.3</v>
      </c>
      <c r="I30" s="36">
        <v>3631.1499999999996</v>
      </c>
      <c r="J30" s="36">
        <v>3677.3</v>
      </c>
      <c r="K30" s="31">
        <v>3585</v>
      </c>
      <c r="L30" s="31">
        <v>3480</v>
      </c>
      <c r="M30" s="31">
        <v>0.57047999999999999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1792.9</v>
      </c>
      <c r="D31" s="36">
        <v>1780.6333333333332</v>
      </c>
      <c r="E31" s="36">
        <v>1762.2666666666664</v>
      </c>
      <c r="F31" s="36">
        <v>1731.6333333333332</v>
      </c>
      <c r="G31" s="36">
        <v>1713.2666666666664</v>
      </c>
      <c r="H31" s="36">
        <v>1811.2666666666664</v>
      </c>
      <c r="I31" s="36">
        <v>1829.6333333333332</v>
      </c>
      <c r="J31" s="36">
        <v>1860.2666666666664</v>
      </c>
      <c r="K31" s="31">
        <v>1799</v>
      </c>
      <c r="L31" s="31">
        <v>1750</v>
      </c>
      <c r="M31" s="31">
        <v>2.04189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815</v>
      </c>
      <c r="D32" s="36">
        <v>811.38333333333333</v>
      </c>
      <c r="E32" s="36">
        <v>797.76666666666665</v>
      </c>
      <c r="F32" s="36">
        <v>780.5333333333333</v>
      </c>
      <c r="G32" s="36">
        <v>766.91666666666663</v>
      </c>
      <c r="H32" s="36">
        <v>828.61666666666667</v>
      </c>
      <c r="I32" s="36">
        <v>842.23333333333323</v>
      </c>
      <c r="J32" s="36">
        <v>859.4666666666667</v>
      </c>
      <c r="K32" s="31">
        <v>825</v>
      </c>
      <c r="L32" s="31">
        <v>794.15</v>
      </c>
      <c r="M32" s="31">
        <v>2.5124200000000001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3632.9</v>
      </c>
      <c r="D33" s="36">
        <v>3632.6166666666663</v>
      </c>
      <c r="E33" s="36">
        <v>3615.2333333333327</v>
      </c>
      <c r="F33" s="36">
        <v>3597.5666666666662</v>
      </c>
      <c r="G33" s="36">
        <v>3580.1833333333325</v>
      </c>
      <c r="H33" s="36">
        <v>3650.2833333333328</v>
      </c>
      <c r="I33" s="36">
        <v>3667.666666666667</v>
      </c>
      <c r="J33" s="36">
        <v>3685.333333333333</v>
      </c>
      <c r="K33" s="31">
        <v>3650</v>
      </c>
      <c r="L33" s="31">
        <v>3614.95</v>
      </c>
      <c r="M33" s="31">
        <v>1.7757799999999999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2246.35</v>
      </c>
      <c r="D34" s="36">
        <v>2260.4333333333329</v>
      </c>
      <c r="E34" s="36">
        <v>2220.9166666666661</v>
      </c>
      <c r="F34" s="36">
        <v>2195.4833333333331</v>
      </c>
      <c r="G34" s="36">
        <v>2155.9666666666662</v>
      </c>
      <c r="H34" s="36">
        <v>2285.8666666666659</v>
      </c>
      <c r="I34" s="36">
        <v>2325.3833333333332</v>
      </c>
      <c r="J34" s="36">
        <v>2350.8166666666657</v>
      </c>
      <c r="K34" s="31">
        <v>2299.9499999999998</v>
      </c>
      <c r="L34" s="31">
        <v>2235</v>
      </c>
      <c r="M34" s="31">
        <v>0.28658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641.1</v>
      </c>
      <c r="D35" s="36">
        <v>642.63333333333333</v>
      </c>
      <c r="E35" s="36">
        <v>637.4666666666667</v>
      </c>
      <c r="F35" s="36">
        <v>633.83333333333337</v>
      </c>
      <c r="G35" s="36">
        <v>628.66666666666674</v>
      </c>
      <c r="H35" s="36">
        <v>646.26666666666665</v>
      </c>
      <c r="I35" s="36">
        <v>651.43333333333339</v>
      </c>
      <c r="J35" s="36">
        <v>655.06666666666661</v>
      </c>
      <c r="K35" s="31">
        <v>647.79999999999995</v>
      </c>
      <c r="L35" s="31">
        <v>639</v>
      </c>
      <c r="M35" s="31">
        <v>3.0833200000000001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2980.1</v>
      </c>
      <c r="D36" s="36">
        <v>2983.9333333333329</v>
      </c>
      <c r="E36" s="36">
        <v>2926.6666666666661</v>
      </c>
      <c r="F36" s="36">
        <v>2873.2333333333331</v>
      </c>
      <c r="G36" s="36">
        <v>2815.9666666666662</v>
      </c>
      <c r="H36" s="36">
        <v>3037.3666666666659</v>
      </c>
      <c r="I36" s="36">
        <v>3094.6333333333332</v>
      </c>
      <c r="J36" s="36">
        <v>3148.0666666666657</v>
      </c>
      <c r="K36" s="31">
        <v>3041.2</v>
      </c>
      <c r="L36" s="31">
        <v>2930.5</v>
      </c>
      <c r="M36" s="31">
        <v>0.62987000000000004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433</v>
      </c>
      <c r="D37" s="36">
        <v>436.16666666666669</v>
      </c>
      <c r="E37" s="36">
        <v>428.33333333333337</v>
      </c>
      <c r="F37" s="36">
        <v>423.66666666666669</v>
      </c>
      <c r="G37" s="36">
        <v>415.83333333333337</v>
      </c>
      <c r="H37" s="36">
        <v>440.83333333333337</v>
      </c>
      <c r="I37" s="36">
        <v>448.66666666666674</v>
      </c>
      <c r="J37" s="36">
        <v>453.33333333333337</v>
      </c>
      <c r="K37" s="31">
        <v>444</v>
      </c>
      <c r="L37" s="31">
        <v>431.5</v>
      </c>
      <c r="M37" s="31">
        <v>19.192240000000002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2161.0500000000002</v>
      </c>
      <c r="D38" s="36">
        <v>2155.0333333333333</v>
      </c>
      <c r="E38" s="36">
        <v>2112.0666666666666</v>
      </c>
      <c r="F38" s="36">
        <v>2063.0833333333335</v>
      </c>
      <c r="G38" s="36">
        <v>2020.1166666666668</v>
      </c>
      <c r="H38" s="36">
        <v>2204.0166666666664</v>
      </c>
      <c r="I38" s="36">
        <v>2246.9833333333327</v>
      </c>
      <c r="J38" s="36">
        <v>2295.9666666666662</v>
      </c>
      <c r="K38" s="31">
        <v>2198</v>
      </c>
      <c r="L38" s="31">
        <v>2106.0500000000002</v>
      </c>
      <c r="M38" s="31">
        <v>11.94313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851.3</v>
      </c>
      <c r="D39" s="36">
        <v>854.36666666666667</v>
      </c>
      <c r="E39" s="36">
        <v>844.73333333333335</v>
      </c>
      <c r="F39" s="36">
        <v>838.16666666666663</v>
      </c>
      <c r="G39" s="36">
        <v>828.5333333333333</v>
      </c>
      <c r="H39" s="36">
        <v>860.93333333333339</v>
      </c>
      <c r="I39" s="36">
        <v>870.56666666666683</v>
      </c>
      <c r="J39" s="36">
        <v>877.13333333333344</v>
      </c>
      <c r="K39" s="31">
        <v>864</v>
      </c>
      <c r="L39" s="31">
        <v>847.8</v>
      </c>
      <c r="M39" s="31">
        <v>2.8004099999999998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5289.8</v>
      </c>
      <c r="D40" s="36">
        <v>5335.0333333333328</v>
      </c>
      <c r="E40" s="36">
        <v>5221.0666666666657</v>
      </c>
      <c r="F40" s="36">
        <v>5152.333333333333</v>
      </c>
      <c r="G40" s="36">
        <v>5038.3666666666659</v>
      </c>
      <c r="H40" s="36">
        <v>5403.7666666666655</v>
      </c>
      <c r="I40" s="36">
        <v>5517.7333333333327</v>
      </c>
      <c r="J40" s="36">
        <v>5586.4666666666653</v>
      </c>
      <c r="K40" s="31">
        <v>5449</v>
      </c>
      <c r="L40" s="31">
        <v>5266.3</v>
      </c>
      <c r="M40" s="31">
        <v>0.74636999999999998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1765.6</v>
      </c>
      <c r="D41" s="36">
        <v>1760.6666666666667</v>
      </c>
      <c r="E41" s="36">
        <v>1732.9833333333336</v>
      </c>
      <c r="F41" s="36">
        <v>1700.3666666666668</v>
      </c>
      <c r="G41" s="36">
        <v>1672.6833333333336</v>
      </c>
      <c r="H41" s="36">
        <v>1793.2833333333335</v>
      </c>
      <c r="I41" s="36">
        <v>1820.9666666666665</v>
      </c>
      <c r="J41" s="36">
        <v>1853.5833333333335</v>
      </c>
      <c r="K41" s="31">
        <v>1788.35</v>
      </c>
      <c r="L41" s="31">
        <v>1728.05</v>
      </c>
      <c r="M41" s="31">
        <v>10.095280000000001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4977.25</v>
      </c>
      <c r="D42" s="36">
        <v>4985.2166666666672</v>
      </c>
      <c r="E42" s="36">
        <v>4930.4833333333345</v>
      </c>
      <c r="F42" s="36">
        <v>4883.7166666666672</v>
      </c>
      <c r="G42" s="36">
        <v>4828.9833333333345</v>
      </c>
      <c r="H42" s="36">
        <v>5031.9833333333345</v>
      </c>
      <c r="I42" s="36">
        <v>5086.7166666666681</v>
      </c>
      <c r="J42" s="36">
        <v>5133.4833333333345</v>
      </c>
      <c r="K42" s="31">
        <v>5039.95</v>
      </c>
      <c r="L42" s="31">
        <v>4938.45</v>
      </c>
      <c r="M42" s="31">
        <v>3.41459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382.8</v>
      </c>
      <c r="D43" s="36">
        <v>384.81666666666661</v>
      </c>
      <c r="E43" s="36">
        <v>379.63333333333321</v>
      </c>
      <c r="F43" s="36">
        <v>376.46666666666658</v>
      </c>
      <c r="G43" s="36">
        <v>371.28333333333319</v>
      </c>
      <c r="H43" s="36">
        <v>387.98333333333323</v>
      </c>
      <c r="I43" s="36">
        <v>393.16666666666663</v>
      </c>
      <c r="J43" s="36">
        <v>396.33333333333326</v>
      </c>
      <c r="K43" s="31">
        <v>390</v>
      </c>
      <c r="L43" s="31">
        <v>381.65</v>
      </c>
      <c r="M43" s="31">
        <v>28.461030000000001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297.05</v>
      </c>
      <c r="D44" s="36">
        <v>298.85000000000002</v>
      </c>
      <c r="E44" s="36">
        <v>294.30000000000007</v>
      </c>
      <c r="F44" s="36">
        <v>291.55000000000007</v>
      </c>
      <c r="G44" s="36">
        <v>287.00000000000011</v>
      </c>
      <c r="H44" s="36">
        <v>301.60000000000002</v>
      </c>
      <c r="I44" s="36">
        <v>306.14999999999998</v>
      </c>
      <c r="J44" s="36">
        <v>308.89999999999998</v>
      </c>
      <c r="K44" s="31">
        <v>303.39999999999998</v>
      </c>
      <c r="L44" s="31">
        <v>296.10000000000002</v>
      </c>
      <c r="M44" s="31">
        <v>3.3673500000000001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660.45</v>
      </c>
      <c r="D45" s="36">
        <v>668.55000000000007</v>
      </c>
      <c r="E45" s="36">
        <v>648.10000000000014</v>
      </c>
      <c r="F45" s="36">
        <v>635.75000000000011</v>
      </c>
      <c r="G45" s="36">
        <v>615.30000000000018</v>
      </c>
      <c r="H45" s="36">
        <v>680.90000000000009</v>
      </c>
      <c r="I45" s="36">
        <v>701.35000000000014</v>
      </c>
      <c r="J45" s="36">
        <v>713.7</v>
      </c>
      <c r="K45" s="31">
        <v>689</v>
      </c>
      <c r="L45" s="31">
        <v>656.2</v>
      </c>
      <c r="M45" s="31">
        <v>4.1776499999999999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568.29999999999995</v>
      </c>
      <c r="D46" s="36">
        <v>575.75</v>
      </c>
      <c r="E46" s="36">
        <v>555.54999999999995</v>
      </c>
      <c r="F46" s="36">
        <v>542.79999999999995</v>
      </c>
      <c r="G46" s="36">
        <v>522.59999999999991</v>
      </c>
      <c r="H46" s="36">
        <v>588.5</v>
      </c>
      <c r="I46" s="36">
        <v>608.70000000000005</v>
      </c>
      <c r="J46" s="36">
        <v>621.45000000000005</v>
      </c>
      <c r="K46" s="31">
        <v>595.95000000000005</v>
      </c>
      <c r="L46" s="31">
        <v>563</v>
      </c>
      <c r="M46" s="31">
        <v>1.43174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175.6</v>
      </c>
      <c r="D47" s="36">
        <v>176.91666666666666</v>
      </c>
      <c r="E47" s="36">
        <v>174.0333333333333</v>
      </c>
      <c r="F47" s="36">
        <v>172.46666666666664</v>
      </c>
      <c r="G47" s="36">
        <v>169.58333333333329</v>
      </c>
      <c r="H47" s="36">
        <v>178.48333333333332</v>
      </c>
      <c r="I47" s="36">
        <v>181.3666666666667</v>
      </c>
      <c r="J47" s="36">
        <v>182.93333333333334</v>
      </c>
      <c r="K47" s="31">
        <v>179.8</v>
      </c>
      <c r="L47" s="31">
        <v>175.35</v>
      </c>
      <c r="M47" s="31">
        <v>122.86669999999999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3096.45</v>
      </c>
      <c r="D48" s="36">
        <v>3100.5499999999997</v>
      </c>
      <c r="E48" s="36">
        <v>3085.8999999999996</v>
      </c>
      <c r="F48" s="36">
        <v>3075.35</v>
      </c>
      <c r="G48" s="36">
        <v>3060.7</v>
      </c>
      <c r="H48" s="36">
        <v>3111.0999999999995</v>
      </c>
      <c r="I48" s="36">
        <v>3125.75</v>
      </c>
      <c r="J48" s="36">
        <v>3136.2999999999993</v>
      </c>
      <c r="K48" s="31">
        <v>3115.2</v>
      </c>
      <c r="L48" s="31">
        <v>3090</v>
      </c>
      <c r="M48" s="31">
        <v>4.8198499999999997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331.3</v>
      </c>
      <c r="D49" s="36">
        <v>330.76666666666671</v>
      </c>
      <c r="E49" s="36">
        <v>326.68333333333339</v>
      </c>
      <c r="F49" s="36">
        <v>322.06666666666666</v>
      </c>
      <c r="G49" s="36">
        <v>317.98333333333335</v>
      </c>
      <c r="H49" s="36">
        <v>335.38333333333344</v>
      </c>
      <c r="I49" s="36">
        <v>339.46666666666681</v>
      </c>
      <c r="J49" s="36">
        <v>344.08333333333348</v>
      </c>
      <c r="K49" s="31">
        <v>334.85</v>
      </c>
      <c r="L49" s="31">
        <v>326.14999999999998</v>
      </c>
      <c r="M49" s="31">
        <v>1.7121200000000001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1963.4</v>
      </c>
      <c r="D50" s="36">
        <v>1963.7</v>
      </c>
      <c r="E50" s="36">
        <v>1947.75</v>
      </c>
      <c r="F50" s="36">
        <v>1932.1</v>
      </c>
      <c r="G50" s="36">
        <v>1916.1499999999999</v>
      </c>
      <c r="H50" s="36">
        <v>1979.3500000000001</v>
      </c>
      <c r="I50" s="36">
        <v>1995.3000000000004</v>
      </c>
      <c r="J50" s="36">
        <v>2010.9500000000003</v>
      </c>
      <c r="K50" s="31">
        <v>1979.65</v>
      </c>
      <c r="L50" s="31">
        <v>1948.05</v>
      </c>
      <c r="M50" s="31">
        <v>4.74993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6839.6</v>
      </c>
      <c r="D51" s="36">
        <v>6854.0333333333328</v>
      </c>
      <c r="E51" s="36">
        <v>6785.6166666666659</v>
      </c>
      <c r="F51" s="36">
        <v>6731.6333333333332</v>
      </c>
      <c r="G51" s="36">
        <v>6663.2166666666662</v>
      </c>
      <c r="H51" s="36">
        <v>6908.0166666666655</v>
      </c>
      <c r="I51" s="36">
        <v>6976.4333333333334</v>
      </c>
      <c r="J51" s="36">
        <v>7030.4166666666652</v>
      </c>
      <c r="K51" s="31">
        <v>6922.45</v>
      </c>
      <c r="L51" s="31">
        <v>6800.05</v>
      </c>
      <c r="M51" s="31">
        <v>0.59450000000000003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704.45</v>
      </c>
      <c r="D52" s="36">
        <v>706.25</v>
      </c>
      <c r="E52" s="36">
        <v>700.9</v>
      </c>
      <c r="F52" s="36">
        <v>697.35</v>
      </c>
      <c r="G52" s="36">
        <v>692</v>
      </c>
      <c r="H52" s="36">
        <v>709.8</v>
      </c>
      <c r="I52" s="36">
        <v>715.14999999999986</v>
      </c>
      <c r="J52" s="36">
        <v>718.69999999999993</v>
      </c>
      <c r="K52" s="31">
        <v>711.6</v>
      </c>
      <c r="L52" s="31">
        <v>702.7</v>
      </c>
      <c r="M52" s="31">
        <v>14.790979999999999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899.9</v>
      </c>
      <c r="D53" s="36">
        <v>900.58333333333337</v>
      </c>
      <c r="E53" s="36">
        <v>889.36666666666679</v>
      </c>
      <c r="F53" s="36">
        <v>878.83333333333337</v>
      </c>
      <c r="G53" s="36">
        <v>867.61666666666679</v>
      </c>
      <c r="H53" s="36">
        <v>911.11666666666679</v>
      </c>
      <c r="I53" s="36">
        <v>922.33333333333326</v>
      </c>
      <c r="J53" s="36">
        <v>932.86666666666679</v>
      </c>
      <c r="K53" s="31">
        <v>911.8</v>
      </c>
      <c r="L53" s="31">
        <v>890.05</v>
      </c>
      <c r="M53" s="31">
        <v>23.543060000000001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424.25</v>
      </c>
      <c r="D54" s="36">
        <v>425.01666666666671</v>
      </c>
      <c r="E54" s="36">
        <v>417.58333333333343</v>
      </c>
      <c r="F54" s="36">
        <v>410.91666666666674</v>
      </c>
      <c r="G54" s="36">
        <v>403.48333333333346</v>
      </c>
      <c r="H54" s="36">
        <v>431.68333333333339</v>
      </c>
      <c r="I54" s="36">
        <v>439.11666666666667</v>
      </c>
      <c r="J54" s="36">
        <v>445.78333333333336</v>
      </c>
      <c r="K54" s="31">
        <v>432.45</v>
      </c>
      <c r="L54" s="31">
        <v>418.35</v>
      </c>
      <c r="M54" s="31">
        <v>3.4320599999999999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3795.95</v>
      </c>
      <c r="D55" s="36">
        <v>3808.4333333333329</v>
      </c>
      <c r="E55" s="36">
        <v>3763.766666666666</v>
      </c>
      <c r="F55" s="36">
        <v>3731.583333333333</v>
      </c>
      <c r="G55" s="36">
        <v>3686.9166666666661</v>
      </c>
      <c r="H55" s="36">
        <v>3840.6166666666659</v>
      </c>
      <c r="I55" s="36">
        <v>3885.2833333333328</v>
      </c>
      <c r="J55" s="36">
        <v>3917.4666666666658</v>
      </c>
      <c r="K55" s="31">
        <v>3853.1</v>
      </c>
      <c r="L55" s="31">
        <v>3776.25</v>
      </c>
      <c r="M55" s="31">
        <v>3.5632100000000002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992.85</v>
      </c>
      <c r="D56" s="36">
        <v>998.76666666666677</v>
      </c>
      <c r="E56" s="36">
        <v>983.43333333333351</v>
      </c>
      <c r="F56" s="36">
        <v>974.01666666666677</v>
      </c>
      <c r="G56" s="36">
        <v>958.68333333333351</v>
      </c>
      <c r="H56" s="36">
        <v>1008.1833333333335</v>
      </c>
      <c r="I56" s="36">
        <v>1023.5166666666668</v>
      </c>
      <c r="J56" s="36">
        <v>1032.9333333333334</v>
      </c>
      <c r="K56" s="31">
        <v>1014.1</v>
      </c>
      <c r="L56" s="31">
        <v>989.35</v>
      </c>
      <c r="M56" s="31">
        <v>78.189459999999997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5137.3500000000004</v>
      </c>
      <c r="D57" s="36">
        <v>5153.916666666667</v>
      </c>
      <c r="E57" s="36">
        <v>5109.0833333333339</v>
      </c>
      <c r="F57" s="36">
        <v>5080.8166666666666</v>
      </c>
      <c r="G57" s="36">
        <v>5035.9833333333336</v>
      </c>
      <c r="H57" s="36">
        <v>5182.1833333333343</v>
      </c>
      <c r="I57" s="36">
        <v>5227.0166666666682</v>
      </c>
      <c r="J57" s="36">
        <v>5255.2833333333347</v>
      </c>
      <c r="K57" s="31">
        <v>5198.75</v>
      </c>
      <c r="L57" s="31">
        <v>5125.6499999999996</v>
      </c>
      <c r="M57" s="31">
        <v>3.6098499999999998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7866.55</v>
      </c>
      <c r="D58" s="36">
        <v>7933.7166666666672</v>
      </c>
      <c r="E58" s="36">
        <v>7782.8333333333339</v>
      </c>
      <c r="F58" s="36">
        <v>7699.1166666666668</v>
      </c>
      <c r="G58" s="36">
        <v>7548.2333333333336</v>
      </c>
      <c r="H58" s="36">
        <v>8017.4333333333343</v>
      </c>
      <c r="I58" s="36">
        <v>8168.3166666666675</v>
      </c>
      <c r="J58" s="36">
        <v>8252.0333333333347</v>
      </c>
      <c r="K58" s="31">
        <v>8084.6</v>
      </c>
      <c r="L58" s="31">
        <v>7850</v>
      </c>
      <c r="M58" s="31">
        <v>15.44642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1628.2</v>
      </c>
      <c r="D59" s="36">
        <v>1638.4166666666667</v>
      </c>
      <c r="E59" s="36">
        <v>1611.8333333333335</v>
      </c>
      <c r="F59" s="36">
        <v>1595.4666666666667</v>
      </c>
      <c r="G59" s="36">
        <v>1568.8833333333334</v>
      </c>
      <c r="H59" s="36">
        <v>1654.7833333333335</v>
      </c>
      <c r="I59" s="36">
        <v>1681.366666666667</v>
      </c>
      <c r="J59" s="36">
        <v>1697.7333333333336</v>
      </c>
      <c r="K59" s="31">
        <v>1665</v>
      </c>
      <c r="L59" s="31">
        <v>1622.05</v>
      </c>
      <c r="M59" s="31">
        <v>12.30439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6865.05</v>
      </c>
      <c r="D60" s="36">
        <v>6854.25</v>
      </c>
      <c r="E60" s="36">
        <v>6833.5</v>
      </c>
      <c r="F60" s="36">
        <v>6801.95</v>
      </c>
      <c r="G60" s="36">
        <v>6781.2</v>
      </c>
      <c r="H60" s="36">
        <v>6885.8</v>
      </c>
      <c r="I60" s="36">
        <v>6906.55</v>
      </c>
      <c r="J60" s="36">
        <v>6938.1</v>
      </c>
      <c r="K60" s="31">
        <v>6875</v>
      </c>
      <c r="L60" s="31">
        <v>6822.7</v>
      </c>
      <c r="M60" s="31">
        <v>0.30829000000000001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2194.75</v>
      </c>
      <c r="D61" s="36">
        <v>2195.9333333333329</v>
      </c>
      <c r="E61" s="36">
        <v>2185.6666666666661</v>
      </c>
      <c r="F61" s="36">
        <v>2176.583333333333</v>
      </c>
      <c r="G61" s="36">
        <v>2166.3166666666662</v>
      </c>
      <c r="H61" s="36">
        <v>2205.016666666666</v>
      </c>
      <c r="I61" s="36">
        <v>2215.2833333333333</v>
      </c>
      <c r="J61" s="36">
        <v>2224.3666666666659</v>
      </c>
      <c r="K61" s="31">
        <v>2206.1999999999998</v>
      </c>
      <c r="L61" s="31">
        <v>2186.85</v>
      </c>
      <c r="M61" s="31">
        <v>0.20372000000000001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2587.3000000000002</v>
      </c>
      <c r="D62" s="36">
        <v>2593.6000000000004</v>
      </c>
      <c r="E62" s="36">
        <v>2559.8000000000006</v>
      </c>
      <c r="F62" s="36">
        <v>2532.3000000000002</v>
      </c>
      <c r="G62" s="36">
        <v>2498.5000000000005</v>
      </c>
      <c r="H62" s="36">
        <v>2621.1000000000008</v>
      </c>
      <c r="I62" s="36">
        <v>2654.9</v>
      </c>
      <c r="J62" s="36">
        <v>2682.400000000001</v>
      </c>
      <c r="K62" s="31">
        <v>2627.4</v>
      </c>
      <c r="L62" s="31">
        <v>2566.1</v>
      </c>
      <c r="M62" s="31">
        <v>1.65439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423.75</v>
      </c>
      <c r="D63" s="36">
        <v>424.2833333333333</v>
      </c>
      <c r="E63" s="36">
        <v>419.71666666666658</v>
      </c>
      <c r="F63" s="36">
        <v>415.68333333333328</v>
      </c>
      <c r="G63" s="36">
        <v>411.11666666666656</v>
      </c>
      <c r="H63" s="36">
        <v>428.31666666666661</v>
      </c>
      <c r="I63" s="36">
        <v>432.88333333333333</v>
      </c>
      <c r="J63" s="36">
        <v>436.91666666666663</v>
      </c>
      <c r="K63" s="31">
        <v>428.85</v>
      </c>
      <c r="L63" s="31">
        <v>420.25</v>
      </c>
      <c r="M63" s="31">
        <v>14.56723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238.1</v>
      </c>
      <c r="D64" s="36">
        <v>239.96666666666667</v>
      </c>
      <c r="E64" s="36">
        <v>235.48333333333335</v>
      </c>
      <c r="F64" s="36">
        <v>232.86666666666667</v>
      </c>
      <c r="G64" s="36">
        <v>228.38333333333335</v>
      </c>
      <c r="H64" s="36">
        <v>242.58333333333334</v>
      </c>
      <c r="I64" s="36">
        <v>247.06666666666663</v>
      </c>
      <c r="J64" s="36">
        <v>249.68333333333334</v>
      </c>
      <c r="K64" s="31">
        <v>244.45</v>
      </c>
      <c r="L64" s="31">
        <v>237.35</v>
      </c>
      <c r="M64" s="31">
        <v>120.57238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203.65</v>
      </c>
      <c r="D65" s="36">
        <v>205.1</v>
      </c>
      <c r="E65" s="36">
        <v>201.54999999999998</v>
      </c>
      <c r="F65" s="36">
        <v>199.45</v>
      </c>
      <c r="G65" s="36">
        <v>195.89999999999998</v>
      </c>
      <c r="H65" s="36">
        <v>207.2</v>
      </c>
      <c r="I65" s="36">
        <v>210.75</v>
      </c>
      <c r="J65" s="36">
        <v>212.85</v>
      </c>
      <c r="K65" s="31">
        <v>208.65</v>
      </c>
      <c r="L65" s="31">
        <v>203</v>
      </c>
      <c r="M65" s="31">
        <v>202.8219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104.7</v>
      </c>
      <c r="D66" s="36">
        <v>105.2</v>
      </c>
      <c r="E66" s="36">
        <v>103.60000000000001</v>
      </c>
      <c r="F66" s="36">
        <v>102.5</v>
      </c>
      <c r="G66" s="36">
        <v>100.9</v>
      </c>
      <c r="H66" s="36">
        <v>106.30000000000001</v>
      </c>
      <c r="I66" s="36">
        <v>107.9</v>
      </c>
      <c r="J66" s="36">
        <v>109.00000000000001</v>
      </c>
      <c r="K66" s="31">
        <v>106.8</v>
      </c>
      <c r="L66" s="31">
        <v>104.1</v>
      </c>
      <c r="M66" s="31">
        <v>46.239809999999999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46.55</v>
      </c>
      <c r="D67" s="36">
        <v>46.833333333333336</v>
      </c>
      <c r="E67" s="36">
        <v>45.866666666666674</v>
      </c>
      <c r="F67" s="36">
        <v>45.183333333333337</v>
      </c>
      <c r="G67" s="36">
        <v>44.216666666666676</v>
      </c>
      <c r="H67" s="36">
        <v>47.516666666666673</v>
      </c>
      <c r="I67" s="36">
        <v>48.483333333333327</v>
      </c>
      <c r="J67" s="36">
        <v>49.166666666666671</v>
      </c>
      <c r="K67" s="31">
        <v>47.8</v>
      </c>
      <c r="L67" s="31">
        <v>46.15</v>
      </c>
      <c r="M67" s="31">
        <v>281.42090999999999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2595.35</v>
      </c>
      <c r="D68" s="36">
        <v>2593.3666666666663</v>
      </c>
      <c r="E68" s="36">
        <v>2562.0333333333328</v>
      </c>
      <c r="F68" s="36">
        <v>2528.7166666666667</v>
      </c>
      <c r="G68" s="36">
        <v>2497.3833333333332</v>
      </c>
      <c r="H68" s="36">
        <v>2626.6833333333325</v>
      </c>
      <c r="I68" s="36">
        <v>2658.0166666666655</v>
      </c>
      <c r="J68" s="36">
        <v>2691.3333333333321</v>
      </c>
      <c r="K68" s="31">
        <v>2624.7</v>
      </c>
      <c r="L68" s="31">
        <v>2560.0500000000002</v>
      </c>
      <c r="M68" s="31">
        <v>6.9519999999999998E-2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1630.4</v>
      </c>
      <c r="D69" s="36">
        <v>1627.8333333333333</v>
      </c>
      <c r="E69" s="36">
        <v>1616.8166666666666</v>
      </c>
      <c r="F69" s="36">
        <v>1603.2333333333333</v>
      </c>
      <c r="G69" s="36">
        <v>1592.2166666666667</v>
      </c>
      <c r="H69" s="36">
        <v>1641.4166666666665</v>
      </c>
      <c r="I69" s="36">
        <v>1652.4333333333334</v>
      </c>
      <c r="J69" s="36">
        <v>1666.0166666666664</v>
      </c>
      <c r="K69" s="31">
        <v>1638.85</v>
      </c>
      <c r="L69" s="31">
        <v>1614.25</v>
      </c>
      <c r="M69" s="31">
        <v>2.66229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5203.1499999999996</v>
      </c>
      <c r="D70" s="36">
        <v>5219.8</v>
      </c>
      <c r="E70" s="36">
        <v>5167.3500000000004</v>
      </c>
      <c r="F70" s="36">
        <v>5131.55</v>
      </c>
      <c r="G70" s="36">
        <v>5079.1000000000004</v>
      </c>
      <c r="H70" s="36">
        <v>5255.6</v>
      </c>
      <c r="I70" s="36">
        <v>5308.0499999999993</v>
      </c>
      <c r="J70" s="36">
        <v>5343.85</v>
      </c>
      <c r="K70" s="31">
        <v>5272.25</v>
      </c>
      <c r="L70" s="31">
        <v>5184</v>
      </c>
      <c r="M70" s="31">
        <v>0.16811000000000001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2308.85</v>
      </c>
      <c r="D71" s="36">
        <v>2340.4333333333334</v>
      </c>
      <c r="E71" s="36">
        <v>2270.9666666666667</v>
      </c>
      <c r="F71" s="36">
        <v>2233.0833333333335</v>
      </c>
      <c r="G71" s="36">
        <v>2163.6166666666668</v>
      </c>
      <c r="H71" s="36">
        <v>2378.3166666666666</v>
      </c>
      <c r="I71" s="36">
        <v>2447.7833333333338</v>
      </c>
      <c r="J71" s="36">
        <v>2485.6666666666665</v>
      </c>
      <c r="K71" s="31">
        <v>2409.9</v>
      </c>
      <c r="L71" s="31">
        <v>2302.5500000000002</v>
      </c>
      <c r="M71" s="31">
        <v>2.00156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572.35</v>
      </c>
      <c r="D72" s="36">
        <v>573.63333333333333</v>
      </c>
      <c r="E72" s="36">
        <v>569.11666666666667</v>
      </c>
      <c r="F72" s="36">
        <v>565.88333333333333</v>
      </c>
      <c r="G72" s="36">
        <v>561.36666666666667</v>
      </c>
      <c r="H72" s="36">
        <v>576.86666666666667</v>
      </c>
      <c r="I72" s="36">
        <v>581.38333333333333</v>
      </c>
      <c r="J72" s="36">
        <v>584.61666666666667</v>
      </c>
      <c r="K72" s="31">
        <v>578.15</v>
      </c>
      <c r="L72" s="31">
        <v>570.4</v>
      </c>
      <c r="M72" s="31">
        <v>8.6990300000000005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1011.15</v>
      </c>
      <c r="D73" s="36">
        <v>1011.2666666666668</v>
      </c>
      <c r="E73" s="36">
        <v>1003.0333333333335</v>
      </c>
      <c r="F73" s="36">
        <v>994.91666666666674</v>
      </c>
      <c r="G73" s="36">
        <v>986.68333333333351</v>
      </c>
      <c r="H73" s="36">
        <v>1019.3833333333336</v>
      </c>
      <c r="I73" s="36">
        <v>1027.6166666666668</v>
      </c>
      <c r="J73" s="36">
        <v>1035.7333333333336</v>
      </c>
      <c r="K73" s="31">
        <v>1019.5</v>
      </c>
      <c r="L73" s="31">
        <v>1003.15</v>
      </c>
      <c r="M73" s="31">
        <v>2.3199100000000001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137.05000000000001</v>
      </c>
      <c r="D74" s="36">
        <v>137.46666666666667</v>
      </c>
      <c r="E74" s="36">
        <v>135.98333333333335</v>
      </c>
      <c r="F74" s="36">
        <v>134.91666666666669</v>
      </c>
      <c r="G74" s="36">
        <v>133.43333333333337</v>
      </c>
      <c r="H74" s="36">
        <v>138.53333333333333</v>
      </c>
      <c r="I74" s="36">
        <v>140.01666666666662</v>
      </c>
      <c r="J74" s="36">
        <v>141.08333333333331</v>
      </c>
      <c r="K74" s="31">
        <v>138.94999999999999</v>
      </c>
      <c r="L74" s="31">
        <v>136.4</v>
      </c>
      <c r="M74" s="31">
        <v>68.062309999999997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1106.0999999999999</v>
      </c>
      <c r="D75" s="36">
        <v>1111.8</v>
      </c>
      <c r="E75" s="36">
        <v>1097.75</v>
      </c>
      <c r="F75" s="36">
        <v>1089.4000000000001</v>
      </c>
      <c r="G75" s="36">
        <v>1075.3500000000001</v>
      </c>
      <c r="H75" s="36">
        <v>1120.1499999999999</v>
      </c>
      <c r="I75" s="36">
        <v>1134.1999999999996</v>
      </c>
      <c r="J75" s="36">
        <v>1142.5499999999997</v>
      </c>
      <c r="K75" s="31">
        <v>1125.8499999999999</v>
      </c>
      <c r="L75" s="31">
        <v>1103.45</v>
      </c>
      <c r="M75" s="31">
        <v>3.6690900000000002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129.19999999999999</v>
      </c>
      <c r="D76" s="36">
        <v>130.36666666666665</v>
      </c>
      <c r="E76" s="36">
        <v>127.0333333333333</v>
      </c>
      <c r="F76" s="36">
        <v>124.86666666666665</v>
      </c>
      <c r="G76" s="36">
        <v>121.5333333333333</v>
      </c>
      <c r="H76" s="36">
        <v>132.5333333333333</v>
      </c>
      <c r="I76" s="36">
        <v>135.86666666666662</v>
      </c>
      <c r="J76" s="36">
        <v>138.0333333333333</v>
      </c>
      <c r="K76" s="31">
        <v>133.69999999999999</v>
      </c>
      <c r="L76" s="31">
        <v>128.19999999999999</v>
      </c>
      <c r="M76" s="31">
        <v>254.34863000000001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350.2</v>
      </c>
      <c r="D77" s="36">
        <v>351.85000000000008</v>
      </c>
      <c r="E77" s="36">
        <v>347.20000000000016</v>
      </c>
      <c r="F77" s="36">
        <v>344.2000000000001</v>
      </c>
      <c r="G77" s="36">
        <v>339.55000000000018</v>
      </c>
      <c r="H77" s="36">
        <v>354.85000000000014</v>
      </c>
      <c r="I77" s="36">
        <v>359.50000000000011</v>
      </c>
      <c r="J77" s="36">
        <v>362.50000000000011</v>
      </c>
      <c r="K77" s="31">
        <v>356.5</v>
      </c>
      <c r="L77" s="31">
        <v>348.85</v>
      </c>
      <c r="M77" s="31">
        <v>45.811140000000002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952.85</v>
      </c>
      <c r="D78" s="36">
        <v>954.13333333333333</v>
      </c>
      <c r="E78" s="36">
        <v>949.36666666666667</v>
      </c>
      <c r="F78" s="36">
        <v>945.88333333333333</v>
      </c>
      <c r="G78" s="36">
        <v>941.11666666666667</v>
      </c>
      <c r="H78" s="36">
        <v>957.61666666666667</v>
      </c>
      <c r="I78" s="36">
        <v>962.38333333333333</v>
      </c>
      <c r="J78" s="36">
        <v>965.86666666666667</v>
      </c>
      <c r="K78" s="31">
        <v>958.9</v>
      </c>
      <c r="L78" s="31">
        <v>950.65</v>
      </c>
      <c r="M78" s="31">
        <v>23.343920000000001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483.85</v>
      </c>
      <c r="D79" s="36">
        <v>485.95</v>
      </c>
      <c r="E79" s="36">
        <v>480.65</v>
      </c>
      <c r="F79" s="36">
        <v>477.45</v>
      </c>
      <c r="G79" s="36">
        <v>472.15</v>
      </c>
      <c r="H79" s="36">
        <v>489.15</v>
      </c>
      <c r="I79" s="36">
        <v>494.45000000000005</v>
      </c>
      <c r="J79" s="36">
        <v>497.65</v>
      </c>
      <c r="K79" s="31">
        <v>491.25</v>
      </c>
      <c r="L79" s="31">
        <v>482.75</v>
      </c>
      <c r="M79" s="31">
        <v>0.75846000000000002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238.65</v>
      </c>
      <c r="D80" s="36">
        <v>242.44999999999996</v>
      </c>
      <c r="E80" s="36">
        <v>232.89999999999992</v>
      </c>
      <c r="F80" s="36">
        <v>227.14999999999995</v>
      </c>
      <c r="G80" s="36">
        <v>217.59999999999991</v>
      </c>
      <c r="H80" s="36">
        <v>248.19999999999993</v>
      </c>
      <c r="I80" s="36">
        <v>257.74999999999994</v>
      </c>
      <c r="J80" s="36">
        <v>263.49999999999994</v>
      </c>
      <c r="K80" s="31">
        <v>252</v>
      </c>
      <c r="L80" s="31">
        <v>236.7</v>
      </c>
      <c r="M80" s="31">
        <v>130.82442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1263.3</v>
      </c>
      <c r="D81" s="36">
        <v>1268.25</v>
      </c>
      <c r="E81" s="36">
        <v>1240.0999999999999</v>
      </c>
      <c r="F81" s="36">
        <v>1216.8999999999999</v>
      </c>
      <c r="G81" s="36">
        <v>1188.7499999999998</v>
      </c>
      <c r="H81" s="36">
        <v>1291.45</v>
      </c>
      <c r="I81" s="36">
        <v>1319.6000000000001</v>
      </c>
      <c r="J81" s="36">
        <v>1342.8000000000002</v>
      </c>
      <c r="K81" s="31">
        <v>1296.4000000000001</v>
      </c>
      <c r="L81" s="31">
        <v>1245.05</v>
      </c>
      <c r="M81" s="31">
        <v>0.84077000000000002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546.65</v>
      </c>
      <c r="D82" s="36">
        <v>550.15</v>
      </c>
      <c r="E82" s="36">
        <v>540.29999999999995</v>
      </c>
      <c r="F82" s="36">
        <v>533.94999999999993</v>
      </c>
      <c r="G82" s="36">
        <v>524.09999999999991</v>
      </c>
      <c r="H82" s="36">
        <v>556.5</v>
      </c>
      <c r="I82" s="36">
        <v>566.35000000000014</v>
      </c>
      <c r="J82" s="36">
        <v>572.70000000000005</v>
      </c>
      <c r="K82" s="31">
        <v>560</v>
      </c>
      <c r="L82" s="31">
        <v>543.79999999999995</v>
      </c>
      <c r="M82" s="31">
        <v>30.51782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254.4</v>
      </c>
      <c r="D83" s="36">
        <v>255.44999999999996</v>
      </c>
      <c r="E83" s="36">
        <v>250.39999999999992</v>
      </c>
      <c r="F83" s="36">
        <v>246.39999999999995</v>
      </c>
      <c r="G83" s="36">
        <v>241.34999999999991</v>
      </c>
      <c r="H83" s="36">
        <v>259.44999999999993</v>
      </c>
      <c r="I83" s="36">
        <v>264.49999999999994</v>
      </c>
      <c r="J83" s="36">
        <v>268.49999999999994</v>
      </c>
      <c r="K83" s="31">
        <v>260.5</v>
      </c>
      <c r="L83" s="31">
        <v>251.45</v>
      </c>
      <c r="M83" s="31">
        <v>22.554310000000001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6752.55</v>
      </c>
      <c r="D84" s="36">
        <v>6732.8833333333341</v>
      </c>
      <c r="E84" s="36">
        <v>6676.7666666666682</v>
      </c>
      <c r="F84" s="36">
        <v>6600.9833333333345</v>
      </c>
      <c r="G84" s="36">
        <v>6544.8666666666686</v>
      </c>
      <c r="H84" s="36">
        <v>6808.6666666666679</v>
      </c>
      <c r="I84" s="36">
        <v>6864.7833333333347</v>
      </c>
      <c r="J84" s="36">
        <v>6940.5666666666675</v>
      </c>
      <c r="K84" s="31">
        <v>6789</v>
      </c>
      <c r="L84" s="31">
        <v>6657.1</v>
      </c>
      <c r="M84" s="31">
        <v>0.11302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944.35</v>
      </c>
      <c r="D85" s="36">
        <v>935.1</v>
      </c>
      <c r="E85" s="36">
        <v>920.2</v>
      </c>
      <c r="F85" s="36">
        <v>896.05000000000007</v>
      </c>
      <c r="G85" s="36">
        <v>881.15000000000009</v>
      </c>
      <c r="H85" s="36">
        <v>959.25</v>
      </c>
      <c r="I85" s="36">
        <v>974.14999999999986</v>
      </c>
      <c r="J85" s="36">
        <v>998.3</v>
      </c>
      <c r="K85" s="31">
        <v>950</v>
      </c>
      <c r="L85" s="31">
        <v>910.95</v>
      </c>
      <c r="M85" s="31">
        <v>2.4929100000000002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1174.8</v>
      </c>
      <c r="D86" s="36">
        <v>1182.0166666666667</v>
      </c>
      <c r="E86" s="36">
        <v>1164.7833333333333</v>
      </c>
      <c r="F86" s="36">
        <v>1154.7666666666667</v>
      </c>
      <c r="G86" s="36">
        <v>1137.5333333333333</v>
      </c>
      <c r="H86" s="36">
        <v>1192.0333333333333</v>
      </c>
      <c r="I86" s="36">
        <v>1209.2666666666664</v>
      </c>
      <c r="J86" s="36">
        <v>1219.2833333333333</v>
      </c>
      <c r="K86" s="31">
        <v>1199.25</v>
      </c>
      <c r="L86" s="31">
        <v>1172</v>
      </c>
      <c r="M86" s="31">
        <v>0.37202000000000002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415.9</v>
      </c>
      <c r="D87" s="36">
        <v>417.58333333333331</v>
      </c>
      <c r="E87" s="36">
        <v>413.21666666666664</v>
      </c>
      <c r="F87" s="36">
        <v>410.5333333333333</v>
      </c>
      <c r="G87" s="36">
        <v>406.16666666666663</v>
      </c>
      <c r="H87" s="36">
        <v>420.26666666666665</v>
      </c>
      <c r="I87" s="36">
        <v>424.63333333333333</v>
      </c>
      <c r="J87" s="36">
        <v>427.31666666666666</v>
      </c>
      <c r="K87" s="31">
        <v>421.95</v>
      </c>
      <c r="L87" s="31">
        <v>414.9</v>
      </c>
      <c r="M87" s="31">
        <v>1.4950000000000001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20121.099999999999</v>
      </c>
      <c r="D88" s="36">
        <v>20226.45</v>
      </c>
      <c r="E88" s="36">
        <v>19952.95</v>
      </c>
      <c r="F88" s="36">
        <v>19784.8</v>
      </c>
      <c r="G88" s="36">
        <v>19511.3</v>
      </c>
      <c r="H88" s="36">
        <v>20394.600000000002</v>
      </c>
      <c r="I88" s="36">
        <v>20668.100000000002</v>
      </c>
      <c r="J88" s="36">
        <v>20836.250000000004</v>
      </c>
      <c r="K88" s="31">
        <v>20499.95</v>
      </c>
      <c r="L88" s="31">
        <v>20058.3</v>
      </c>
      <c r="M88" s="31">
        <v>0.18121000000000001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625.04999999999995</v>
      </c>
      <c r="D89" s="36">
        <v>624.13333333333333</v>
      </c>
      <c r="E89" s="36">
        <v>613.91666666666663</v>
      </c>
      <c r="F89" s="36">
        <v>602.7833333333333</v>
      </c>
      <c r="G89" s="36">
        <v>592.56666666666661</v>
      </c>
      <c r="H89" s="36">
        <v>635.26666666666665</v>
      </c>
      <c r="I89" s="36">
        <v>645.48333333333335</v>
      </c>
      <c r="J89" s="36">
        <v>656.61666666666667</v>
      </c>
      <c r="K89" s="31">
        <v>634.35</v>
      </c>
      <c r="L89" s="31">
        <v>613</v>
      </c>
      <c r="M89" s="31">
        <v>2.78911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17.2</v>
      </c>
      <c r="D90" s="36">
        <v>17.366666666666664</v>
      </c>
      <c r="E90" s="36">
        <v>16.883333333333326</v>
      </c>
      <c r="F90" s="36">
        <v>16.566666666666663</v>
      </c>
      <c r="G90" s="36">
        <v>16.083333333333325</v>
      </c>
      <c r="H90" s="36">
        <v>17.683333333333326</v>
      </c>
      <c r="I90" s="36">
        <v>18.166666666666668</v>
      </c>
      <c r="J90" s="36">
        <v>18.483333333333327</v>
      </c>
      <c r="K90" s="31">
        <v>17.850000000000001</v>
      </c>
      <c r="L90" s="31">
        <v>17.05</v>
      </c>
      <c r="M90" s="31">
        <v>76.009900000000002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4607.7</v>
      </c>
      <c r="D91" s="36">
        <v>4605.6500000000005</v>
      </c>
      <c r="E91" s="36">
        <v>4588.3000000000011</v>
      </c>
      <c r="F91" s="36">
        <v>4568.9000000000005</v>
      </c>
      <c r="G91" s="36">
        <v>4551.5500000000011</v>
      </c>
      <c r="H91" s="36">
        <v>4625.0500000000011</v>
      </c>
      <c r="I91" s="36">
        <v>4642.4000000000015</v>
      </c>
      <c r="J91" s="36">
        <v>4661.8000000000011</v>
      </c>
      <c r="K91" s="31">
        <v>4623</v>
      </c>
      <c r="L91" s="31">
        <v>4586.25</v>
      </c>
      <c r="M91" s="31">
        <v>2.1717900000000001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1487.7</v>
      </c>
      <c r="D92" s="36">
        <v>1482.8999999999999</v>
      </c>
      <c r="E92" s="36">
        <v>1470.7999999999997</v>
      </c>
      <c r="F92" s="36">
        <v>1453.8999999999999</v>
      </c>
      <c r="G92" s="36">
        <v>1441.7999999999997</v>
      </c>
      <c r="H92" s="36">
        <v>1499.7999999999997</v>
      </c>
      <c r="I92" s="36">
        <v>1511.8999999999996</v>
      </c>
      <c r="J92" s="36">
        <v>1528.7999999999997</v>
      </c>
      <c r="K92" s="31">
        <v>1495</v>
      </c>
      <c r="L92" s="31">
        <v>1466</v>
      </c>
      <c r="M92" s="31">
        <v>6.2436499999999997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2005.35</v>
      </c>
      <c r="D93" s="36">
        <v>2024.7833333333331</v>
      </c>
      <c r="E93" s="36">
        <v>1969.6166666666663</v>
      </c>
      <c r="F93" s="36">
        <v>1933.8833333333332</v>
      </c>
      <c r="G93" s="36">
        <v>1878.7166666666665</v>
      </c>
      <c r="H93" s="36">
        <v>2060.5166666666664</v>
      </c>
      <c r="I93" s="36">
        <v>2115.6833333333325</v>
      </c>
      <c r="J93" s="36">
        <v>2151.4166666666661</v>
      </c>
      <c r="K93" s="31">
        <v>2079.9499999999998</v>
      </c>
      <c r="L93" s="31">
        <v>1989.05</v>
      </c>
      <c r="M93" s="31">
        <v>2.6167600000000002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294</v>
      </c>
      <c r="D94" s="36">
        <v>295.7166666666667</v>
      </c>
      <c r="E94" s="36">
        <v>290.58333333333337</v>
      </c>
      <c r="F94" s="36">
        <v>287.16666666666669</v>
      </c>
      <c r="G94" s="36">
        <v>282.03333333333336</v>
      </c>
      <c r="H94" s="36">
        <v>299.13333333333338</v>
      </c>
      <c r="I94" s="36">
        <v>304.26666666666671</v>
      </c>
      <c r="J94" s="36">
        <v>307.68333333333339</v>
      </c>
      <c r="K94" s="31">
        <v>300.85000000000002</v>
      </c>
      <c r="L94" s="31">
        <v>292.3</v>
      </c>
      <c r="M94" s="31">
        <v>11.2879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762.7</v>
      </c>
      <c r="D95" s="36">
        <v>763.56666666666661</v>
      </c>
      <c r="E95" s="36">
        <v>751.13333333333321</v>
      </c>
      <c r="F95" s="36">
        <v>739.56666666666661</v>
      </c>
      <c r="G95" s="36">
        <v>727.13333333333321</v>
      </c>
      <c r="H95" s="36">
        <v>775.13333333333321</v>
      </c>
      <c r="I95" s="36">
        <v>787.56666666666661</v>
      </c>
      <c r="J95" s="36">
        <v>799.13333333333321</v>
      </c>
      <c r="K95" s="31">
        <v>776</v>
      </c>
      <c r="L95" s="31">
        <v>752</v>
      </c>
      <c r="M95" s="31">
        <v>18.630549999999999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371.85</v>
      </c>
      <c r="D96" s="36">
        <v>373.48333333333335</v>
      </c>
      <c r="E96" s="36">
        <v>368.66666666666669</v>
      </c>
      <c r="F96" s="36">
        <v>365.48333333333335</v>
      </c>
      <c r="G96" s="36">
        <v>360.66666666666669</v>
      </c>
      <c r="H96" s="36">
        <v>376.66666666666669</v>
      </c>
      <c r="I96" s="36">
        <v>381.48333333333329</v>
      </c>
      <c r="J96" s="36">
        <v>384.66666666666669</v>
      </c>
      <c r="K96" s="31">
        <v>378.3</v>
      </c>
      <c r="L96" s="31">
        <v>370.3</v>
      </c>
      <c r="M96" s="31">
        <v>36.324939999999998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755.25</v>
      </c>
      <c r="D97" s="36">
        <v>756.94999999999993</v>
      </c>
      <c r="E97" s="36">
        <v>748.29999999999984</v>
      </c>
      <c r="F97" s="36">
        <v>741.34999999999991</v>
      </c>
      <c r="G97" s="36">
        <v>732.69999999999982</v>
      </c>
      <c r="H97" s="36">
        <v>763.89999999999986</v>
      </c>
      <c r="I97" s="36">
        <v>772.55</v>
      </c>
      <c r="J97" s="36">
        <v>779.49999999999989</v>
      </c>
      <c r="K97" s="31">
        <v>765.6</v>
      </c>
      <c r="L97" s="31">
        <v>750</v>
      </c>
      <c r="M97" s="31">
        <v>1.3166199999999999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1144.3499999999999</v>
      </c>
      <c r="D98" s="36">
        <v>1151.6166666666666</v>
      </c>
      <c r="E98" s="36">
        <v>1128.7333333333331</v>
      </c>
      <c r="F98" s="36">
        <v>1113.1166666666666</v>
      </c>
      <c r="G98" s="36">
        <v>1090.2333333333331</v>
      </c>
      <c r="H98" s="36">
        <v>1167.2333333333331</v>
      </c>
      <c r="I98" s="36">
        <v>1190.1166666666668</v>
      </c>
      <c r="J98" s="36">
        <v>1205.7333333333331</v>
      </c>
      <c r="K98" s="31">
        <v>1174.5</v>
      </c>
      <c r="L98" s="31">
        <v>1136</v>
      </c>
      <c r="M98" s="31">
        <v>1.5163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144.6</v>
      </c>
      <c r="D99" s="36">
        <v>144.08333333333334</v>
      </c>
      <c r="E99" s="36">
        <v>142.16666666666669</v>
      </c>
      <c r="F99" s="36">
        <v>139.73333333333335</v>
      </c>
      <c r="G99" s="36">
        <v>137.81666666666669</v>
      </c>
      <c r="H99" s="36">
        <v>146.51666666666668</v>
      </c>
      <c r="I99" s="36">
        <v>148.43333333333337</v>
      </c>
      <c r="J99" s="36">
        <v>150.86666666666667</v>
      </c>
      <c r="K99" s="31">
        <v>146</v>
      </c>
      <c r="L99" s="31">
        <v>141.65</v>
      </c>
      <c r="M99" s="31">
        <v>15.57039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653.15</v>
      </c>
      <c r="D100" s="36">
        <v>648.4</v>
      </c>
      <c r="E100" s="36">
        <v>639.84999999999991</v>
      </c>
      <c r="F100" s="36">
        <v>626.54999999999995</v>
      </c>
      <c r="G100" s="36">
        <v>617.99999999999989</v>
      </c>
      <c r="H100" s="36">
        <v>661.69999999999993</v>
      </c>
      <c r="I100" s="36">
        <v>670.24999999999989</v>
      </c>
      <c r="J100" s="36">
        <v>683.55</v>
      </c>
      <c r="K100" s="31">
        <v>656.95</v>
      </c>
      <c r="L100" s="31">
        <v>635.1</v>
      </c>
      <c r="M100" s="31">
        <v>1.28565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2195.5</v>
      </c>
      <c r="D101" s="36">
        <v>2199.1666666666665</v>
      </c>
      <c r="E101" s="36">
        <v>2158.333333333333</v>
      </c>
      <c r="F101" s="36">
        <v>2121.1666666666665</v>
      </c>
      <c r="G101" s="36">
        <v>2080.333333333333</v>
      </c>
      <c r="H101" s="36">
        <v>2236.333333333333</v>
      </c>
      <c r="I101" s="36">
        <v>2277.1666666666661</v>
      </c>
      <c r="J101" s="36">
        <v>2314.333333333333</v>
      </c>
      <c r="K101" s="31">
        <v>2240</v>
      </c>
      <c r="L101" s="31">
        <v>2162</v>
      </c>
      <c r="M101" s="31">
        <v>5.6098699999999999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47</v>
      </c>
      <c r="D102" s="36">
        <v>47.566666666666663</v>
      </c>
      <c r="E102" s="36">
        <v>46.233333333333327</v>
      </c>
      <c r="F102" s="36">
        <v>45.466666666666661</v>
      </c>
      <c r="G102" s="36">
        <v>44.133333333333326</v>
      </c>
      <c r="H102" s="36">
        <v>48.333333333333329</v>
      </c>
      <c r="I102" s="36">
        <v>49.666666666666671</v>
      </c>
      <c r="J102" s="36">
        <v>50.43333333333333</v>
      </c>
      <c r="K102" s="31">
        <v>48.9</v>
      </c>
      <c r="L102" s="31">
        <v>46.8</v>
      </c>
      <c r="M102" s="31">
        <v>182.08144999999999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1348.45</v>
      </c>
      <c r="D103" s="36">
        <v>1358.0333333333335</v>
      </c>
      <c r="E103" s="36">
        <v>1335.666666666667</v>
      </c>
      <c r="F103" s="36">
        <v>1322.8833333333334</v>
      </c>
      <c r="G103" s="36">
        <v>1300.5166666666669</v>
      </c>
      <c r="H103" s="36">
        <v>1370.8166666666671</v>
      </c>
      <c r="I103" s="36">
        <v>1393.1833333333334</v>
      </c>
      <c r="J103" s="36">
        <v>1405.9666666666672</v>
      </c>
      <c r="K103" s="31">
        <v>1380.4</v>
      </c>
      <c r="L103" s="31">
        <v>1345.25</v>
      </c>
      <c r="M103" s="31">
        <v>7.2122599999999997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638.95000000000005</v>
      </c>
      <c r="D104" s="36">
        <v>637.33333333333337</v>
      </c>
      <c r="E104" s="36">
        <v>629.66666666666674</v>
      </c>
      <c r="F104" s="36">
        <v>620.38333333333333</v>
      </c>
      <c r="G104" s="36">
        <v>612.7166666666667</v>
      </c>
      <c r="H104" s="36">
        <v>646.61666666666679</v>
      </c>
      <c r="I104" s="36">
        <v>654.28333333333353</v>
      </c>
      <c r="J104" s="36">
        <v>663.56666666666683</v>
      </c>
      <c r="K104" s="31">
        <v>645</v>
      </c>
      <c r="L104" s="31">
        <v>628.04999999999995</v>
      </c>
      <c r="M104" s="31">
        <v>0.47075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1186.4000000000001</v>
      </c>
      <c r="D105" s="36">
        <v>1193.75</v>
      </c>
      <c r="E105" s="36">
        <v>1164.3499999999999</v>
      </c>
      <c r="F105" s="36">
        <v>1142.3</v>
      </c>
      <c r="G105" s="36">
        <v>1112.8999999999999</v>
      </c>
      <c r="H105" s="36">
        <v>1215.8</v>
      </c>
      <c r="I105" s="36">
        <v>1245.2</v>
      </c>
      <c r="J105" s="36">
        <v>1267.25</v>
      </c>
      <c r="K105" s="31">
        <v>1223.1500000000001</v>
      </c>
      <c r="L105" s="31">
        <v>1171.7</v>
      </c>
      <c r="M105" s="31">
        <v>15.641529999999999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9129.25</v>
      </c>
      <c r="D106" s="36">
        <v>9069.15</v>
      </c>
      <c r="E106" s="36">
        <v>8943.3499999999985</v>
      </c>
      <c r="F106" s="36">
        <v>8757.4499999999989</v>
      </c>
      <c r="G106" s="36">
        <v>8631.6499999999978</v>
      </c>
      <c r="H106" s="36">
        <v>9255.0499999999993</v>
      </c>
      <c r="I106" s="36">
        <v>9380.8499999999985</v>
      </c>
      <c r="J106" s="36">
        <v>9566.75</v>
      </c>
      <c r="K106" s="31">
        <v>9194.9500000000007</v>
      </c>
      <c r="L106" s="31">
        <v>8883.25</v>
      </c>
      <c r="M106" s="31">
        <v>0.21659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90.5</v>
      </c>
      <c r="D107" s="36">
        <v>91.383333333333326</v>
      </c>
      <c r="E107" s="36">
        <v>89.116666666666646</v>
      </c>
      <c r="F107" s="36">
        <v>87.73333333333332</v>
      </c>
      <c r="G107" s="36">
        <v>85.46666666666664</v>
      </c>
      <c r="H107" s="36">
        <v>92.766666666666652</v>
      </c>
      <c r="I107" s="36">
        <v>95.033333333333331</v>
      </c>
      <c r="J107" s="36">
        <v>96.416666666666657</v>
      </c>
      <c r="K107" s="31">
        <v>93.65</v>
      </c>
      <c r="L107" s="31">
        <v>90</v>
      </c>
      <c r="M107" s="31">
        <v>133.83376999999999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386.9</v>
      </c>
      <c r="D108" s="36">
        <v>390.63333333333338</v>
      </c>
      <c r="E108" s="36">
        <v>381.46666666666675</v>
      </c>
      <c r="F108" s="36">
        <v>376.03333333333336</v>
      </c>
      <c r="G108" s="36">
        <v>366.86666666666673</v>
      </c>
      <c r="H108" s="36">
        <v>396.06666666666678</v>
      </c>
      <c r="I108" s="36">
        <v>405.23333333333341</v>
      </c>
      <c r="J108" s="36">
        <v>410.6666666666668</v>
      </c>
      <c r="K108" s="31">
        <v>399.8</v>
      </c>
      <c r="L108" s="31">
        <v>385.2</v>
      </c>
      <c r="M108" s="31">
        <v>16.422830000000001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588.04999999999995</v>
      </c>
      <c r="D109" s="36">
        <v>591.11666666666667</v>
      </c>
      <c r="E109" s="36">
        <v>582.23333333333335</v>
      </c>
      <c r="F109" s="36">
        <v>576.41666666666663</v>
      </c>
      <c r="G109" s="36">
        <v>567.5333333333333</v>
      </c>
      <c r="H109" s="36">
        <v>596.93333333333339</v>
      </c>
      <c r="I109" s="36">
        <v>605.81666666666683</v>
      </c>
      <c r="J109" s="36">
        <v>611.63333333333344</v>
      </c>
      <c r="K109" s="31">
        <v>600</v>
      </c>
      <c r="L109" s="31">
        <v>585.29999999999995</v>
      </c>
      <c r="M109" s="31">
        <v>0.88751999999999998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293.8</v>
      </c>
      <c r="D110" s="36">
        <v>293.58333333333331</v>
      </c>
      <c r="E110" s="36">
        <v>289.26666666666665</v>
      </c>
      <c r="F110" s="36">
        <v>284.73333333333335</v>
      </c>
      <c r="G110" s="36">
        <v>280.41666666666669</v>
      </c>
      <c r="H110" s="36">
        <v>298.11666666666662</v>
      </c>
      <c r="I110" s="36">
        <v>302.43333333333334</v>
      </c>
      <c r="J110" s="36">
        <v>306.96666666666658</v>
      </c>
      <c r="K110" s="31">
        <v>297.89999999999998</v>
      </c>
      <c r="L110" s="31">
        <v>289.05</v>
      </c>
      <c r="M110" s="31">
        <v>23.502870000000001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475.1</v>
      </c>
      <c r="D111" s="36">
        <v>476.40000000000003</v>
      </c>
      <c r="E111" s="36">
        <v>469.80000000000007</v>
      </c>
      <c r="F111" s="36">
        <v>464.50000000000006</v>
      </c>
      <c r="G111" s="36">
        <v>457.90000000000009</v>
      </c>
      <c r="H111" s="36">
        <v>481.70000000000005</v>
      </c>
      <c r="I111" s="36">
        <v>488.30000000000007</v>
      </c>
      <c r="J111" s="36">
        <v>493.6</v>
      </c>
      <c r="K111" s="31">
        <v>483</v>
      </c>
      <c r="L111" s="31">
        <v>471.1</v>
      </c>
      <c r="M111" s="31">
        <v>1.12832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1124.6500000000001</v>
      </c>
      <c r="D112" s="36">
        <v>1125.9333333333334</v>
      </c>
      <c r="E112" s="36">
        <v>1113.7166666666667</v>
      </c>
      <c r="F112" s="36">
        <v>1102.7833333333333</v>
      </c>
      <c r="G112" s="36">
        <v>1090.5666666666666</v>
      </c>
      <c r="H112" s="36">
        <v>1136.8666666666668</v>
      </c>
      <c r="I112" s="36">
        <v>1149.0833333333335</v>
      </c>
      <c r="J112" s="36">
        <v>1160.0166666666669</v>
      </c>
      <c r="K112" s="31">
        <v>1138.1500000000001</v>
      </c>
      <c r="L112" s="31">
        <v>1115</v>
      </c>
      <c r="M112" s="31">
        <v>0.70642000000000005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1218.45</v>
      </c>
      <c r="D113" s="36">
        <v>1226.3166666666666</v>
      </c>
      <c r="E113" s="36">
        <v>1203.9333333333332</v>
      </c>
      <c r="F113" s="36">
        <v>1189.4166666666665</v>
      </c>
      <c r="G113" s="36">
        <v>1167.0333333333331</v>
      </c>
      <c r="H113" s="36">
        <v>1240.8333333333333</v>
      </c>
      <c r="I113" s="36">
        <v>1263.2166666666665</v>
      </c>
      <c r="J113" s="36">
        <v>1277.7333333333333</v>
      </c>
      <c r="K113" s="31">
        <v>1248.7</v>
      </c>
      <c r="L113" s="31">
        <v>1211.8</v>
      </c>
      <c r="M113" s="31">
        <v>19.930499999999999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483.75</v>
      </c>
      <c r="D114" s="36">
        <v>487.91666666666669</v>
      </c>
      <c r="E114" s="36">
        <v>475.83333333333337</v>
      </c>
      <c r="F114" s="36">
        <v>467.91666666666669</v>
      </c>
      <c r="G114" s="36">
        <v>455.83333333333337</v>
      </c>
      <c r="H114" s="36">
        <v>495.83333333333337</v>
      </c>
      <c r="I114" s="36">
        <v>507.91666666666674</v>
      </c>
      <c r="J114" s="36">
        <v>515.83333333333337</v>
      </c>
      <c r="K114" s="31">
        <v>500</v>
      </c>
      <c r="L114" s="31">
        <v>480</v>
      </c>
      <c r="M114" s="31">
        <v>14.78607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1210.5999999999999</v>
      </c>
      <c r="D115" s="36">
        <v>1202.0666666666668</v>
      </c>
      <c r="E115" s="36">
        <v>1184.6833333333336</v>
      </c>
      <c r="F115" s="36">
        <v>1158.7666666666669</v>
      </c>
      <c r="G115" s="36">
        <v>1141.3833333333337</v>
      </c>
      <c r="H115" s="36">
        <v>1227.9833333333336</v>
      </c>
      <c r="I115" s="36">
        <v>1245.3666666666668</v>
      </c>
      <c r="J115" s="36">
        <v>1271.2833333333335</v>
      </c>
      <c r="K115" s="31">
        <v>1219.45</v>
      </c>
      <c r="L115" s="31">
        <v>1176.1500000000001</v>
      </c>
      <c r="M115" s="31">
        <v>73.675399999999996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139.5</v>
      </c>
      <c r="D116" s="36">
        <v>140.41666666666666</v>
      </c>
      <c r="E116" s="36">
        <v>137.33333333333331</v>
      </c>
      <c r="F116" s="36">
        <v>135.16666666666666</v>
      </c>
      <c r="G116" s="36">
        <v>132.08333333333331</v>
      </c>
      <c r="H116" s="36">
        <v>142.58333333333331</v>
      </c>
      <c r="I116" s="36">
        <v>145.66666666666663</v>
      </c>
      <c r="J116" s="36">
        <v>147.83333333333331</v>
      </c>
      <c r="K116" s="31">
        <v>143.5</v>
      </c>
      <c r="L116" s="31">
        <v>138.25</v>
      </c>
      <c r="M116" s="31">
        <v>121.45138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1375.9</v>
      </c>
      <c r="D117" s="36">
        <v>1371.6666666666667</v>
      </c>
      <c r="E117" s="36">
        <v>1359.3333333333335</v>
      </c>
      <c r="F117" s="36">
        <v>1342.7666666666667</v>
      </c>
      <c r="G117" s="36">
        <v>1330.4333333333334</v>
      </c>
      <c r="H117" s="36">
        <v>1388.2333333333336</v>
      </c>
      <c r="I117" s="36">
        <v>1400.5666666666671</v>
      </c>
      <c r="J117" s="36">
        <v>1417.1333333333337</v>
      </c>
      <c r="K117" s="31">
        <v>1384</v>
      </c>
      <c r="L117" s="31">
        <v>1355.1</v>
      </c>
      <c r="M117" s="31">
        <v>0.97465999999999997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316.95</v>
      </c>
      <c r="D118" s="36">
        <v>317.31666666666666</v>
      </c>
      <c r="E118" s="36">
        <v>314.88333333333333</v>
      </c>
      <c r="F118" s="36">
        <v>312.81666666666666</v>
      </c>
      <c r="G118" s="36">
        <v>310.38333333333333</v>
      </c>
      <c r="H118" s="36">
        <v>319.38333333333333</v>
      </c>
      <c r="I118" s="36">
        <v>321.81666666666661</v>
      </c>
      <c r="J118" s="36">
        <v>323.88333333333333</v>
      </c>
      <c r="K118" s="31">
        <v>319.75</v>
      </c>
      <c r="L118" s="31">
        <v>315.25</v>
      </c>
      <c r="M118" s="31">
        <v>96.628370000000004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1033.5999999999999</v>
      </c>
      <c r="D119" s="36">
        <v>1040.5</v>
      </c>
      <c r="E119" s="36">
        <v>1021.0999999999999</v>
      </c>
      <c r="F119" s="36">
        <v>1008.5999999999999</v>
      </c>
      <c r="G119" s="36">
        <v>989.19999999999982</v>
      </c>
      <c r="H119" s="36">
        <v>1053</v>
      </c>
      <c r="I119" s="36">
        <v>1072.4000000000001</v>
      </c>
      <c r="J119" s="36">
        <v>1084.9000000000001</v>
      </c>
      <c r="K119" s="31">
        <v>1059.9000000000001</v>
      </c>
      <c r="L119" s="31">
        <v>1028</v>
      </c>
      <c r="M119" s="31">
        <v>11.925269999999999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5092.1000000000004</v>
      </c>
      <c r="D120" s="36">
        <v>5089.0333333333338</v>
      </c>
      <c r="E120" s="36">
        <v>5028.0666666666675</v>
      </c>
      <c r="F120" s="36">
        <v>4964.0333333333338</v>
      </c>
      <c r="G120" s="36">
        <v>4903.0666666666675</v>
      </c>
      <c r="H120" s="36">
        <v>5153.0666666666675</v>
      </c>
      <c r="I120" s="36">
        <v>5214.0333333333328</v>
      </c>
      <c r="J120" s="36">
        <v>5278.0666666666675</v>
      </c>
      <c r="K120" s="31">
        <v>5150</v>
      </c>
      <c r="L120" s="31">
        <v>5025</v>
      </c>
      <c r="M120" s="31">
        <v>6.2639699999999996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2058.1</v>
      </c>
      <c r="D121" s="36">
        <v>2057.3000000000002</v>
      </c>
      <c r="E121" s="36">
        <v>2048.3500000000004</v>
      </c>
      <c r="F121" s="36">
        <v>2038.6000000000001</v>
      </c>
      <c r="G121" s="36">
        <v>2029.6500000000003</v>
      </c>
      <c r="H121" s="36">
        <v>2067.0500000000002</v>
      </c>
      <c r="I121" s="36">
        <v>2076</v>
      </c>
      <c r="J121" s="36">
        <v>2085.7500000000005</v>
      </c>
      <c r="K121" s="31">
        <v>2066.25</v>
      </c>
      <c r="L121" s="31">
        <v>2047.55</v>
      </c>
      <c r="M121" s="31">
        <v>3.92639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2596.15</v>
      </c>
      <c r="D122" s="36">
        <v>2601.7333333333331</v>
      </c>
      <c r="E122" s="36">
        <v>2564.4666666666662</v>
      </c>
      <c r="F122" s="36">
        <v>2532.7833333333333</v>
      </c>
      <c r="G122" s="36">
        <v>2495.5166666666664</v>
      </c>
      <c r="H122" s="36">
        <v>2633.4166666666661</v>
      </c>
      <c r="I122" s="36">
        <v>2670.6833333333334</v>
      </c>
      <c r="J122" s="36">
        <v>2702.3666666666659</v>
      </c>
      <c r="K122" s="31">
        <v>2639</v>
      </c>
      <c r="L122" s="31">
        <v>2570.0500000000002</v>
      </c>
      <c r="M122" s="31">
        <v>2.6316999999999999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719.35</v>
      </c>
      <c r="D123" s="36">
        <v>718.80000000000007</v>
      </c>
      <c r="E123" s="36">
        <v>712.90000000000009</v>
      </c>
      <c r="F123" s="36">
        <v>706.45</v>
      </c>
      <c r="G123" s="36">
        <v>700.55000000000007</v>
      </c>
      <c r="H123" s="36">
        <v>725.25000000000011</v>
      </c>
      <c r="I123" s="36">
        <v>731.15</v>
      </c>
      <c r="J123" s="36">
        <v>737.60000000000014</v>
      </c>
      <c r="K123" s="31">
        <v>724.7</v>
      </c>
      <c r="L123" s="31">
        <v>712.35</v>
      </c>
      <c r="M123" s="31">
        <v>12.0025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1160.0999999999999</v>
      </c>
      <c r="D124" s="36">
        <v>1162.4833333333333</v>
      </c>
      <c r="E124" s="36">
        <v>1149.3666666666668</v>
      </c>
      <c r="F124" s="36">
        <v>1138.6333333333334</v>
      </c>
      <c r="G124" s="36">
        <v>1125.5166666666669</v>
      </c>
      <c r="H124" s="36">
        <v>1173.2166666666667</v>
      </c>
      <c r="I124" s="36">
        <v>1186.333333333333</v>
      </c>
      <c r="J124" s="36">
        <v>1197.0666666666666</v>
      </c>
      <c r="K124" s="31">
        <v>1175.5999999999999</v>
      </c>
      <c r="L124" s="31">
        <v>1151.75</v>
      </c>
      <c r="M124" s="31">
        <v>1.49353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4506.3999999999996</v>
      </c>
      <c r="D125" s="36">
        <v>4524.8</v>
      </c>
      <c r="E125" s="36">
        <v>4456.6000000000004</v>
      </c>
      <c r="F125" s="36">
        <v>4406.8</v>
      </c>
      <c r="G125" s="36">
        <v>4338.6000000000004</v>
      </c>
      <c r="H125" s="36">
        <v>4574.6000000000004</v>
      </c>
      <c r="I125" s="36">
        <v>4642.7999999999993</v>
      </c>
      <c r="J125" s="36">
        <v>4692.6000000000004</v>
      </c>
      <c r="K125" s="31">
        <v>4593</v>
      </c>
      <c r="L125" s="31">
        <v>4475</v>
      </c>
      <c r="M125" s="31">
        <v>0.24751000000000001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1378.2</v>
      </c>
      <c r="D126" s="36">
        <v>1380.1166666666668</v>
      </c>
      <c r="E126" s="36">
        <v>1364.2333333333336</v>
      </c>
      <c r="F126" s="36">
        <v>1350.2666666666669</v>
      </c>
      <c r="G126" s="36">
        <v>1334.3833333333337</v>
      </c>
      <c r="H126" s="36">
        <v>1394.0833333333335</v>
      </c>
      <c r="I126" s="36">
        <v>1409.9666666666667</v>
      </c>
      <c r="J126" s="36">
        <v>1423.9333333333334</v>
      </c>
      <c r="K126" s="31">
        <v>1396</v>
      </c>
      <c r="L126" s="31">
        <v>1366.15</v>
      </c>
      <c r="M126" s="31">
        <v>2.1065299999999998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4052.25</v>
      </c>
      <c r="D127" s="36">
        <v>3994.4833333333336</v>
      </c>
      <c r="E127" s="36">
        <v>3904.9666666666672</v>
      </c>
      <c r="F127" s="36">
        <v>3757.6833333333334</v>
      </c>
      <c r="G127" s="36">
        <v>3668.166666666667</v>
      </c>
      <c r="H127" s="36">
        <v>4141.7666666666673</v>
      </c>
      <c r="I127" s="36">
        <v>4231.2833333333338</v>
      </c>
      <c r="J127" s="36">
        <v>4378.5666666666675</v>
      </c>
      <c r="K127" s="31">
        <v>4084</v>
      </c>
      <c r="L127" s="31">
        <v>3847.2</v>
      </c>
      <c r="M127" s="31">
        <v>1.07124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299.05</v>
      </c>
      <c r="D128" s="36">
        <v>299</v>
      </c>
      <c r="E128" s="36">
        <v>297.05</v>
      </c>
      <c r="F128" s="36">
        <v>295.05</v>
      </c>
      <c r="G128" s="36">
        <v>293.10000000000002</v>
      </c>
      <c r="H128" s="36">
        <v>301</v>
      </c>
      <c r="I128" s="36">
        <v>302.95000000000005</v>
      </c>
      <c r="J128" s="36">
        <v>304.95</v>
      </c>
      <c r="K128" s="31">
        <v>300.95</v>
      </c>
      <c r="L128" s="31">
        <v>297</v>
      </c>
      <c r="M128" s="31">
        <v>25.82827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364.25</v>
      </c>
      <c r="D129" s="36">
        <v>364.34999999999997</v>
      </c>
      <c r="E129" s="36">
        <v>358.94999999999993</v>
      </c>
      <c r="F129" s="36">
        <v>353.65</v>
      </c>
      <c r="G129" s="36">
        <v>348.24999999999994</v>
      </c>
      <c r="H129" s="36">
        <v>369.64999999999992</v>
      </c>
      <c r="I129" s="36">
        <v>375.0499999999999</v>
      </c>
      <c r="J129" s="36">
        <v>380.34999999999991</v>
      </c>
      <c r="K129" s="31">
        <v>369.75</v>
      </c>
      <c r="L129" s="31">
        <v>359.05</v>
      </c>
      <c r="M129" s="31">
        <v>1.7466900000000001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1721.7</v>
      </c>
      <c r="D130" s="36">
        <v>1717.7666666666667</v>
      </c>
      <c r="E130" s="36">
        <v>1706.7333333333333</v>
      </c>
      <c r="F130" s="36">
        <v>1691.7666666666667</v>
      </c>
      <c r="G130" s="36">
        <v>1680.7333333333333</v>
      </c>
      <c r="H130" s="36">
        <v>1732.7333333333333</v>
      </c>
      <c r="I130" s="36">
        <v>1743.7666666666667</v>
      </c>
      <c r="J130" s="36">
        <v>1758.7333333333333</v>
      </c>
      <c r="K130" s="31">
        <v>1728.8</v>
      </c>
      <c r="L130" s="31">
        <v>1702.8</v>
      </c>
      <c r="M130" s="31">
        <v>4.0616300000000001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1680.45</v>
      </c>
      <c r="D131" s="36">
        <v>1708.9833333333333</v>
      </c>
      <c r="E131" s="36">
        <v>1631.4666666666667</v>
      </c>
      <c r="F131" s="36">
        <v>1582.4833333333333</v>
      </c>
      <c r="G131" s="36">
        <v>1504.9666666666667</v>
      </c>
      <c r="H131" s="36">
        <v>1757.9666666666667</v>
      </c>
      <c r="I131" s="36">
        <v>1835.4833333333336</v>
      </c>
      <c r="J131" s="36">
        <v>1884.4666666666667</v>
      </c>
      <c r="K131" s="31">
        <v>1786.5</v>
      </c>
      <c r="L131" s="31">
        <v>1660</v>
      </c>
      <c r="M131" s="31">
        <v>4.4822600000000001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534</v>
      </c>
      <c r="D132" s="36">
        <v>536.05000000000007</v>
      </c>
      <c r="E132" s="36">
        <v>531.30000000000018</v>
      </c>
      <c r="F132" s="36">
        <v>528.60000000000014</v>
      </c>
      <c r="G132" s="36">
        <v>523.85000000000025</v>
      </c>
      <c r="H132" s="36">
        <v>538.75000000000011</v>
      </c>
      <c r="I132" s="36">
        <v>543.49999999999989</v>
      </c>
      <c r="J132" s="36">
        <v>546.20000000000005</v>
      </c>
      <c r="K132" s="31">
        <v>540.79999999999995</v>
      </c>
      <c r="L132" s="31">
        <v>533.35</v>
      </c>
      <c r="M132" s="31">
        <v>12.511810000000001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2230.75</v>
      </c>
      <c r="D133" s="36">
        <v>2240.6166666666668</v>
      </c>
      <c r="E133" s="36">
        <v>2209.5333333333338</v>
      </c>
      <c r="F133" s="36">
        <v>2188.3166666666671</v>
      </c>
      <c r="G133" s="36">
        <v>2157.233333333334</v>
      </c>
      <c r="H133" s="36">
        <v>2261.8333333333335</v>
      </c>
      <c r="I133" s="36">
        <v>2292.9166666666665</v>
      </c>
      <c r="J133" s="36">
        <v>2314.1333333333332</v>
      </c>
      <c r="K133" s="31">
        <v>2271.6999999999998</v>
      </c>
      <c r="L133" s="31">
        <v>2219.4</v>
      </c>
      <c r="M133" s="31">
        <v>2.3960400000000002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2080.5500000000002</v>
      </c>
      <c r="D134" s="36">
        <v>2091.1166666666668</v>
      </c>
      <c r="E134" s="36">
        <v>2054.4333333333334</v>
      </c>
      <c r="F134" s="36">
        <v>2028.3166666666666</v>
      </c>
      <c r="G134" s="36">
        <v>1991.6333333333332</v>
      </c>
      <c r="H134" s="36">
        <v>2117.2333333333336</v>
      </c>
      <c r="I134" s="36">
        <v>2153.916666666667</v>
      </c>
      <c r="J134" s="36">
        <v>2180.0333333333338</v>
      </c>
      <c r="K134" s="31">
        <v>2127.8000000000002</v>
      </c>
      <c r="L134" s="31">
        <v>2065</v>
      </c>
      <c r="M134" s="31">
        <v>0.94606000000000001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1031.0999999999999</v>
      </c>
      <c r="D135" s="36">
        <v>1023.4666666666666</v>
      </c>
      <c r="E135" s="36">
        <v>1007.6333333333332</v>
      </c>
      <c r="F135" s="36">
        <v>984.16666666666663</v>
      </c>
      <c r="G135" s="36">
        <v>968.33333333333326</v>
      </c>
      <c r="H135" s="36">
        <v>1046.9333333333332</v>
      </c>
      <c r="I135" s="36">
        <v>1062.7666666666664</v>
      </c>
      <c r="J135" s="36">
        <v>1086.2333333333331</v>
      </c>
      <c r="K135" s="31">
        <v>1039.3</v>
      </c>
      <c r="L135" s="31">
        <v>1000</v>
      </c>
      <c r="M135" s="31">
        <v>0.83345999999999998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688.95</v>
      </c>
      <c r="D136" s="36">
        <v>685</v>
      </c>
      <c r="E136" s="36">
        <v>677</v>
      </c>
      <c r="F136" s="36">
        <v>665.05</v>
      </c>
      <c r="G136" s="36">
        <v>657.05</v>
      </c>
      <c r="H136" s="36">
        <v>696.95</v>
      </c>
      <c r="I136" s="36">
        <v>704.95</v>
      </c>
      <c r="J136" s="36">
        <v>716.90000000000009</v>
      </c>
      <c r="K136" s="31">
        <v>693</v>
      </c>
      <c r="L136" s="31">
        <v>673.05</v>
      </c>
      <c r="M136" s="31">
        <v>10.138669999999999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2105.6</v>
      </c>
      <c r="D137" s="36">
        <v>2108.9</v>
      </c>
      <c r="E137" s="36">
        <v>2084.9500000000003</v>
      </c>
      <c r="F137" s="36">
        <v>2064.3000000000002</v>
      </c>
      <c r="G137" s="36">
        <v>2040.3500000000004</v>
      </c>
      <c r="H137" s="36">
        <v>2129.5500000000002</v>
      </c>
      <c r="I137" s="36">
        <v>2153.5</v>
      </c>
      <c r="J137" s="36">
        <v>2174.15</v>
      </c>
      <c r="K137" s="31">
        <v>2132.85</v>
      </c>
      <c r="L137" s="31">
        <v>2088.25</v>
      </c>
      <c r="M137" s="31">
        <v>2.0543800000000001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425.6</v>
      </c>
      <c r="D138" s="36">
        <v>425.56666666666666</v>
      </c>
      <c r="E138" s="36">
        <v>421.13333333333333</v>
      </c>
      <c r="F138" s="36">
        <v>416.66666666666669</v>
      </c>
      <c r="G138" s="36">
        <v>412.23333333333335</v>
      </c>
      <c r="H138" s="36">
        <v>430.0333333333333</v>
      </c>
      <c r="I138" s="36">
        <v>434.46666666666658</v>
      </c>
      <c r="J138" s="36">
        <v>438.93333333333328</v>
      </c>
      <c r="K138" s="31">
        <v>430</v>
      </c>
      <c r="L138" s="31">
        <v>421.1</v>
      </c>
      <c r="M138" s="31">
        <v>12.53119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129.65</v>
      </c>
      <c r="D139" s="36">
        <v>129.95000000000002</v>
      </c>
      <c r="E139" s="36">
        <v>128.20000000000005</v>
      </c>
      <c r="F139" s="36">
        <v>126.75000000000003</v>
      </c>
      <c r="G139" s="36">
        <v>125.00000000000006</v>
      </c>
      <c r="H139" s="36">
        <v>131.40000000000003</v>
      </c>
      <c r="I139" s="36">
        <v>133.14999999999998</v>
      </c>
      <c r="J139" s="36">
        <v>134.60000000000002</v>
      </c>
      <c r="K139" s="31">
        <v>131.69999999999999</v>
      </c>
      <c r="L139" s="31">
        <v>128.5</v>
      </c>
      <c r="M139" s="31">
        <v>39.580750000000002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203.85</v>
      </c>
      <c r="D140" s="36">
        <v>205.63333333333333</v>
      </c>
      <c r="E140" s="36">
        <v>200.36666666666665</v>
      </c>
      <c r="F140" s="36">
        <v>196.88333333333333</v>
      </c>
      <c r="G140" s="36">
        <v>191.61666666666665</v>
      </c>
      <c r="H140" s="36">
        <v>209.11666666666665</v>
      </c>
      <c r="I140" s="36">
        <v>214.3833333333333</v>
      </c>
      <c r="J140" s="36">
        <v>217.86666666666665</v>
      </c>
      <c r="K140" s="31">
        <v>210.9</v>
      </c>
      <c r="L140" s="31">
        <v>202.15</v>
      </c>
      <c r="M140" s="31">
        <v>10.96354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3641.2</v>
      </c>
      <c r="D141" s="36">
        <v>3652.9666666666667</v>
      </c>
      <c r="E141" s="36">
        <v>3621.7333333333336</v>
      </c>
      <c r="F141" s="36">
        <v>3602.2666666666669</v>
      </c>
      <c r="G141" s="36">
        <v>3571.0333333333338</v>
      </c>
      <c r="H141" s="36">
        <v>3672.4333333333334</v>
      </c>
      <c r="I141" s="36">
        <v>3703.6666666666661</v>
      </c>
      <c r="J141" s="36">
        <v>3723.1333333333332</v>
      </c>
      <c r="K141" s="31">
        <v>3684.2</v>
      </c>
      <c r="L141" s="31">
        <v>3633.5</v>
      </c>
      <c r="M141" s="31">
        <v>1.9236800000000001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5475.3</v>
      </c>
      <c r="D142" s="36">
        <v>5472.6500000000005</v>
      </c>
      <c r="E142" s="36">
        <v>5436.6500000000015</v>
      </c>
      <c r="F142" s="36">
        <v>5398.0000000000009</v>
      </c>
      <c r="G142" s="36">
        <v>5362.0000000000018</v>
      </c>
      <c r="H142" s="36">
        <v>5511.3000000000011</v>
      </c>
      <c r="I142" s="36">
        <v>5547.2999999999993</v>
      </c>
      <c r="J142" s="36">
        <v>5585.9500000000007</v>
      </c>
      <c r="K142" s="31">
        <v>5508.65</v>
      </c>
      <c r="L142" s="31">
        <v>5434</v>
      </c>
      <c r="M142" s="31">
        <v>3.0019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567.35</v>
      </c>
      <c r="D143" s="36">
        <v>566.31666666666661</v>
      </c>
      <c r="E143" s="36">
        <v>562.63333333333321</v>
      </c>
      <c r="F143" s="36">
        <v>557.91666666666663</v>
      </c>
      <c r="G143" s="36">
        <v>554.23333333333323</v>
      </c>
      <c r="H143" s="36">
        <v>571.03333333333319</v>
      </c>
      <c r="I143" s="36">
        <v>574.71666666666658</v>
      </c>
      <c r="J143" s="36">
        <v>579.43333333333317</v>
      </c>
      <c r="K143" s="31">
        <v>570</v>
      </c>
      <c r="L143" s="31">
        <v>561.6</v>
      </c>
      <c r="M143" s="31">
        <v>26.95513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2504.4</v>
      </c>
      <c r="D144" s="36">
        <v>2522.5</v>
      </c>
      <c r="E144" s="36">
        <v>2478.9</v>
      </c>
      <c r="F144" s="36">
        <v>2453.4</v>
      </c>
      <c r="G144" s="36">
        <v>2409.8000000000002</v>
      </c>
      <c r="H144" s="36">
        <v>2548</v>
      </c>
      <c r="I144" s="36">
        <v>2591.6000000000004</v>
      </c>
      <c r="J144" s="36">
        <v>2617.1</v>
      </c>
      <c r="K144" s="31">
        <v>2566.1</v>
      </c>
      <c r="L144" s="31">
        <v>2497</v>
      </c>
      <c r="M144" s="31">
        <v>1.2938400000000001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5677.45</v>
      </c>
      <c r="D145" s="36">
        <v>5638</v>
      </c>
      <c r="E145" s="36">
        <v>5581.25</v>
      </c>
      <c r="F145" s="36">
        <v>5485.05</v>
      </c>
      <c r="G145" s="36">
        <v>5428.3</v>
      </c>
      <c r="H145" s="36">
        <v>5734.2</v>
      </c>
      <c r="I145" s="36">
        <v>5790.95</v>
      </c>
      <c r="J145" s="36">
        <v>5887.15</v>
      </c>
      <c r="K145" s="31">
        <v>5694.75</v>
      </c>
      <c r="L145" s="31">
        <v>5541.8</v>
      </c>
      <c r="M145" s="31">
        <v>6.0297099999999997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497.95</v>
      </c>
      <c r="D146" s="36">
        <v>503.2833333333333</v>
      </c>
      <c r="E146" s="36">
        <v>489.81666666666661</v>
      </c>
      <c r="F146" s="36">
        <v>481.68333333333328</v>
      </c>
      <c r="G146" s="36">
        <v>468.21666666666658</v>
      </c>
      <c r="H146" s="36">
        <v>511.41666666666663</v>
      </c>
      <c r="I146" s="36">
        <v>524.88333333333333</v>
      </c>
      <c r="J146" s="36">
        <v>533.01666666666665</v>
      </c>
      <c r="K146" s="31">
        <v>516.75</v>
      </c>
      <c r="L146" s="31">
        <v>495.15</v>
      </c>
      <c r="M146" s="31">
        <v>6.07348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41.65</v>
      </c>
      <c r="D147" s="36">
        <v>41.983333333333334</v>
      </c>
      <c r="E147" s="36">
        <v>41.216666666666669</v>
      </c>
      <c r="F147" s="36">
        <v>40.783333333333331</v>
      </c>
      <c r="G147" s="36">
        <v>40.016666666666666</v>
      </c>
      <c r="H147" s="36">
        <v>42.416666666666671</v>
      </c>
      <c r="I147" s="36">
        <v>43.183333333333337</v>
      </c>
      <c r="J147" s="36">
        <v>43.616666666666674</v>
      </c>
      <c r="K147" s="31">
        <v>42.75</v>
      </c>
      <c r="L147" s="31">
        <v>41.55</v>
      </c>
      <c r="M147" s="31">
        <v>228.20041000000001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2053.3000000000002</v>
      </c>
      <c r="D148" s="36">
        <v>2051.1666666666665</v>
      </c>
      <c r="E148" s="36">
        <v>2014.6333333333332</v>
      </c>
      <c r="F148" s="36">
        <v>1975.9666666666667</v>
      </c>
      <c r="G148" s="36">
        <v>1939.4333333333334</v>
      </c>
      <c r="H148" s="36">
        <v>2089.833333333333</v>
      </c>
      <c r="I148" s="36">
        <v>2126.3666666666668</v>
      </c>
      <c r="J148" s="36">
        <v>2165.0333333333328</v>
      </c>
      <c r="K148" s="31">
        <v>2087.6999999999998</v>
      </c>
      <c r="L148" s="31">
        <v>2012.5</v>
      </c>
      <c r="M148" s="31">
        <v>0.3503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3496.1</v>
      </c>
      <c r="D149" s="36">
        <v>3508.35</v>
      </c>
      <c r="E149" s="36">
        <v>3469.85</v>
      </c>
      <c r="F149" s="36">
        <v>3443.6</v>
      </c>
      <c r="G149" s="36">
        <v>3405.1</v>
      </c>
      <c r="H149" s="36">
        <v>3534.6</v>
      </c>
      <c r="I149" s="36">
        <v>3573.1</v>
      </c>
      <c r="J149" s="36">
        <v>3599.35</v>
      </c>
      <c r="K149" s="31">
        <v>3546.85</v>
      </c>
      <c r="L149" s="31">
        <v>3482.1</v>
      </c>
      <c r="M149" s="31">
        <v>3.6855099999999998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229.1</v>
      </c>
      <c r="D150" s="36">
        <v>228.2833333333333</v>
      </c>
      <c r="E150" s="36">
        <v>226.11666666666662</v>
      </c>
      <c r="F150" s="36">
        <v>223.13333333333333</v>
      </c>
      <c r="G150" s="36">
        <v>220.96666666666664</v>
      </c>
      <c r="H150" s="36">
        <v>231.26666666666659</v>
      </c>
      <c r="I150" s="36">
        <v>233.43333333333328</v>
      </c>
      <c r="J150" s="36">
        <v>236.41666666666657</v>
      </c>
      <c r="K150" s="31">
        <v>230.45</v>
      </c>
      <c r="L150" s="31">
        <v>225.3</v>
      </c>
      <c r="M150" s="31">
        <v>6.1524000000000001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494.3</v>
      </c>
      <c r="D151" s="36">
        <v>490.7833333333333</v>
      </c>
      <c r="E151" s="36">
        <v>483.61666666666662</v>
      </c>
      <c r="F151" s="36">
        <v>472.93333333333334</v>
      </c>
      <c r="G151" s="36">
        <v>465.76666666666665</v>
      </c>
      <c r="H151" s="36">
        <v>501.46666666666658</v>
      </c>
      <c r="I151" s="36">
        <v>508.63333333333333</v>
      </c>
      <c r="J151" s="36">
        <v>519.31666666666661</v>
      </c>
      <c r="K151" s="31">
        <v>497.95</v>
      </c>
      <c r="L151" s="31">
        <v>480.1</v>
      </c>
      <c r="M151" s="31">
        <v>2.2296800000000001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503.25</v>
      </c>
      <c r="D152" s="36">
        <v>503.23333333333335</v>
      </c>
      <c r="E152" s="36">
        <v>496.81666666666672</v>
      </c>
      <c r="F152" s="36">
        <v>490.38333333333338</v>
      </c>
      <c r="G152" s="36">
        <v>483.96666666666675</v>
      </c>
      <c r="H152" s="36">
        <v>509.66666666666669</v>
      </c>
      <c r="I152" s="36">
        <v>516.08333333333326</v>
      </c>
      <c r="J152" s="36">
        <v>522.51666666666665</v>
      </c>
      <c r="K152" s="31">
        <v>509.65</v>
      </c>
      <c r="L152" s="31">
        <v>496.8</v>
      </c>
      <c r="M152" s="31">
        <v>3.3832399999999998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1610.2</v>
      </c>
      <c r="D153" s="36">
        <v>1606.6166666666668</v>
      </c>
      <c r="E153" s="36">
        <v>1577.2833333333335</v>
      </c>
      <c r="F153" s="36">
        <v>1544.3666666666668</v>
      </c>
      <c r="G153" s="36">
        <v>1515.0333333333335</v>
      </c>
      <c r="H153" s="36">
        <v>1639.5333333333335</v>
      </c>
      <c r="I153" s="36">
        <v>1668.8666666666666</v>
      </c>
      <c r="J153" s="36">
        <v>1701.7833333333335</v>
      </c>
      <c r="K153" s="31">
        <v>1635.95</v>
      </c>
      <c r="L153" s="31">
        <v>1573.7</v>
      </c>
      <c r="M153" s="31">
        <v>1.26833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134.94999999999999</v>
      </c>
      <c r="D154" s="36">
        <v>136.41666666666666</v>
      </c>
      <c r="E154" s="36">
        <v>132.5333333333333</v>
      </c>
      <c r="F154" s="36">
        <v>130.11666666666665</v>
      </c>
      <c r="G154" s="36">
        <v>126.23333333333329</v>
      </c>
      <c r="H154" s="36">
        <v>138.83333333333331</v>
      </c>
      <c r="I154" s="36">
        <v>142.7166666666667</v>
      </c>
      <c r="J154" s="36">
        <v>145.13333333333333</v>
      </c>
      <c r="K154" s="31">
        <v>140.30000000000001</v>
      </c>
      <c r="L154" s="31">
        <v>134</v>
      </c>
      <c r="M154" s="31">
        <v>32.422020000000003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198.3</v>
      </c>
      <c r="D155" s="36">
        <v>197.31666666666669</v>
      </c>
      <c r="E155" s="36">
        <v>195.68333333333339</v>
      </c>
      <c r="F155" s="36">
        <v>193.06666666666669</v>
      </c>
      <c r="G155" s="36">
        <v>191.43333333333339</v>
      </c>
      <c r="H155" s="36">
        <v>199.93333333333339</v>
      </c>
      <c r="I155" s="36">
        <v>201.56666666666666</v>
      </c>
      <c r="J155" s="36">
        <v>204.18333333333339</v>
      </c>
      <c r="K155" s="31">
        <v>198.95</v>
      </c>
      <c r="L155" s="31">
        <v>194.7</v>
      </c>
      <c r="M155" s="31">
        <v>4.4762500000000003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99.85</v>
      </c>
      <c r="D156" s="36">
        <v>99.399999999999991</v>
      </c>
      <c r="E156" s="36">
        <v>98.249999999999986</v>
      </c>
      <c r="F156" s="36">
        <v>96.649999999999991</v>
      </c>
      <c r="G156" s="36">
        <v>95.499999999999986</v>
      </c>
      <c r="H156" s="36">
        <v>100.99999999999999</v>
      </c>
      <c r="I156" s="36">
        <v>102.14999999999999</v>
      </c>
      <c r="J156" s="36">
        <v>103.74999999999999</v>
      </c>
      <c r="K156" s="31">
        <v>100.55</v>
      </c>
      <c r="L156" s="31">
        <v>97.8</v>
      </c>
      <c r="M156" s="31">
        <v>61.3352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866.65</v>
      </c>
      <c r="D157" s="36">
        <v>871.80000000000007</v>
      </c>
      <c r="E157" s="36">
        <v>856.45000000000016</v>
      </c>
      <c r="F157" s="36">
        <v>846.25000000000011</v>
      </c>
      <c r="G157" s="36">
        <v>830.9000000000002</v>
      </c>
      <c r="H157" s="36">
        <v>882.00000000000011</v>
      </c>
      <c r="I157" s="36">
        <v>897.35</v>
      </c>
      <c r="J157" s="36">
        <v>907.55000000000007</v>
      </c>
      <c r="K157" s="31">
        <v>887.15</v>
      </c>
      <c r="L157" s="31">
        <v>861.6</v>
      </c>
      <c r="M157" s="31">
        <v>1.80593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3297.75</v>
      </c>
      <c r="D158" s="36">
        <v>3328.7333333333336</v>
      </c>
      <c r="E158" s="36">
        <v>3254.2666666666673</v>
      </c>
      <c r="F158" s="36">
        <v>3210.7833333333338</v>
      </c>
      <c r="G158" s="36">
        <v>3136.3166666666675</v>
      </c>
      <c r="H158" s="36">
        <v>3372.2166666666672</v>
      </c>
      <c r="I158" s="36">
        <v>3446.6833333333334</v>
      </c>
      <c r="J158" s="36">
        <v>3490.166666666667</v>
      </c>
      <c r="K158" s="31">
        <v>3403.2</v>
      </c>
      <c r="L158" s="31">
        <v>3285.25</v>
      </c>
      <c r="M158" s="31">
        <v>3.2330899999999998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267.05</v>
      </c>
      <c r="D159" s="36">
        <v>267.2</v>
      </c>
      <c r="E159" s="36">
        <v>263.64999999999998</v>
      </c>
      <c r="F159" s="36">
        <v>260.25</v>
      </c>
      <c r="G159" s="36">
        <v>256.7</v>
      </c>
      <c r="H159" s="36">
        <v>270.59999999999997</v>
      </c>
      <c r="I159" s="36">
        <v>274.15000000000003</v>
      </c>
      <c r="J159" s="36">
        <v>277.54999999999995</v>
      </c>
      <c r="K159" s="31">
        <v>270.75</v>
      </c>
      <c r="L159" s="31">
        <v>263.8</v>
      </c>
      <c r="M159" s="31">
        <v>22.083639999999999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383.75</v>
      </c>
      <c r="D160" s="36">
        <v>383.31666666666666</v>
      </c>
      <c r="E160" s="36">
        <v>379.43333333333334</v>
      </c>
      <c r="F160" s="36">
        <v>375.11666666666667</v>
      </c>
      <c r="G160" s="36">
        <v>371.23333333333335</v>
      </c>
      <c r="H160" s="36">
        <v>387.63333333333333</v>
      </c>
      <c r="I160" s="36">
        <v>391.51666666666665</v>
      </c>
      <c r="J160" s="36">
        <v>395.83333333333331</v>
      </c>
      <c r="K160" s="31">
        <v>387.2</v>
      </c>
      <c r="L160" s="31">
        <v>379</v>
      </c>
      <c r="M160" s="31">
        <v>1.0680700000000001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146.55000000000001</v>
      </c>
      <c r="D161" s="36">
        <v>147.30000000000001</v>
      </c>
      <c r="E161" s="36">
        <v>145.05000000000001</v>
      </c>
      <c r="F161" s="36">
        <v>143.55000000000001</v>
      </c>
      <c r="G161" s="36">
        <v>141.30000000000001</v>
      </c>
      <c r="H161" s="36">
        <v>148.80000000000001</v>
      </c>
      <c r="I161" s="36">
        <v>151.05000000000001</v>
      </c>
      <c r="J161" s="36">
        <v>152.55000000000001</v>
      </c>
      <c r="K161" s="31">
        <v>149.55000000000001</v>
      </c>
      <c r="L161" s="31">
        <v>145.80000000000001</v>
      </c>
      <c r="M161" s="31">
        <v>202.84169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725.8</v>
      </c>
      <c r="D162" s="36">
        <v>731.0333333333333</v>
      </c>
      <c r="E162" s="36">
        <v>687.11666666666656</v>
      </c>
      <c r="F162" s="36">
        <v>648.43333333333328</v>
      </c>
      <c r="G162" s="36">
        <v>604.51666666666654</v>
      </c>
      <c r="H162" s="36">
        <v>769.71666666666658</v>
      </c>
      <c r="I162" s="36">
        <v>813.63333333333333</v>
      </c>
      <c r="J162" s="36">
        <v>852.31666666666661</v>
      </c>
      <c r="K162" s="31">
        <v>774.95</v>
      </c>
      <c r="L162" s="31">
        <v>692.35</v>
      </c>
      <c r="M162" s="31">
        <v>62.367980000000003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4821.1000000000004</v>
      </c>
      <c r="D163" s="36">
        <v>4835.3499999999995</v>
      </c>
      <c r="E163" s="36">
        <v>4790.7499999999991</v>
      </c>
      <c r="F163" s="36">
        <v>4760.3999999999996</v>
      </c>
      <c r="G163" s="36">
        <v>4715.7999999999993</v>
      </c>
      <c r="H163" s="36">
        <v>4865.6999999999989</v>
      </c>
      <c r="I163" s="36">
        <v>4910.2999999999993</v>
      </c>
      <c r="J163" s="36">
        <v>4940.6499999999987</v>
      </c>
      <c r="K163" s="31">
        <v>4879.95</v>
      </c>
      <c r="L163" s="31">
        <v>4805</v>
      </c>
      <c r="M163" s="31">
        <v>0.16797999999999999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921.85</v>
      </c>
      <c r="D164" s="36">
        <v>928.61666666666679</v>
      </c>
      <c r="E164" s="36">
        <v>900.43333333333362</v>
      </c>
      <c r="F164" s="36">
        <v>879.01666666666688</v>
      </c>
      <c r="G164" s="36">
        <v>850.83333333333371</v>
      </c>
      <c r="H164" s="36">
        <v>950.03333333333353</v>
      </c>
      <c r="I164" s="36">
        <v>978.2166666666667</v>
      </c>
      <c r="J164" s="36">
        <v>999.63333333333344</v>
      </c>
      <c r="K164" s="31">
        <v>956.8</v>
      </c>
      <c r="L164" s="31">
        <v>907.2</v>
      </c>
      <c r="M164" s="31">
        <v>7.74885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222.3</v>
      </c>
      <c r="D165" s="36">
        <v>223.73333333333335</v>
      </c>
      <c r="E165" s="36">
        <v>218.06666666666669</v>
      </c>
      <c r="F165" s="36">
        <v>213.83333333333334</v>
      </c>
      <c r="G165" s="36">
        <v>208.16666666666669</v>
      </c>
      <c r="H165" s="36">
        <v>227.9666666666667</v>
      </c>
      <c r="I165" s="36">
        <v>233.63333333333333</v>
      </c>
      <c r="J165" s="36">
        <v>237.8666666666667</v>
      </c>
      <c r="K165" s="31">
        <v>229.4</v>
      </c>
      <c r="L165" s="31">
        <v>219.5</v>
      </c>
      <c r="M165" s="31">
        <v>8.3960500000000007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166.5</v>
      </c>
      <c r="D166" s="36">
        <v>165.13333333333333</v>
      </c>
      <c r="E166" s="36">
        <v>162.61666666666665</v>
      </c>
      <c r="F166" s="36">
        <v>158.73333333333332</v>
      </c>
      <c r="G166" s="36">
        <v>156.21666666666664</v>
      </c>
      <c r="H166" s="36">
        <v>169.01666666666665</v>
      </c>
      <c r="I166" s="36">
        <v>171.5333333333333</v>
      </c>
      <c r="J166" s="36">
        <v>175.41666666666666</v>
      </c>
      <c r="K166" s="31">
        <v>167.65</v>
      </c>
      <c r="L166" s="31">
        <v>161.25</v>
      </c>
      <c r="M166" s="31">
        <v>18.9771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775.45</v>
      </c>
      <c r="D167" s="36">
        <v>777.7166666666667</v>
      </c>
      <c r="E167" s="36">
        <v>761.48333333333335</v>
      </c>
      <c r="F167" s="36">
        <v>747.51666666666665</v>
      </c>
      <c r="G167" s="36">
        <v>731.2833333333333</v>
      </c>
      <c r="H167" s="36">
        <v>791.68333333333339</v>
      </c>
      <c r="I167" s="36">
        <v>807.91666666666674</v>
      </c>
      <c r="J167" s="36">
        <v>821.88333333333344</v>
      </c>
      <c r="K167" s="31">
        <v>793.95</v>
      </c>
      <c r="L167" s="31">
        <v>763.75</v>
      </c>
      <c r="M167" s="31">
        <v>2.80064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335.75</v>
      </c>
      <c r="D168" s="36">
        <v>336.48333333333335</v>
      </c>
      <c r="E168" s="36">
        <v>333.26666666666671</v>
      </c>
      <c r="F168" s="36">
        <v>330.78333333333336</v>
      </c>
      <c r="G168" s="36">
        <v>327.56666666666672</v>
      </c>
      <c r="H168" s="36">
        <v>338.9666666666667</v>
      </c>
      <c r="I168" s="36">
        <v>342.18333333333339</v>
      </c>
      <c r="J168" s="36">
        <v>344.66666666666669</v>
      </c>
      <c r="K168" s="31">
        <v>339.7</v>
      </c>
      <c r="L168" s="31">
        <v>334</v>
      </c>
      <c r="M168" s="31">
        <v>4.7436299999999996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146.44999999999999</v>
      </c>
      <c r="D169" s="36">
        <v>145.63333333333333</v>
      </c>
      <c r="E169" s="36">
        <v>144.06666666666666</v>
      </c>
      <c r="F169" s="36">
        <v>141.68333333333334</v>
      </c>
      <c r="G169" s="36">
        <v>140.11666666666667</v>
      </c>
      <c r="H169" s="36">
        <v>148.01666666666665</v>
      </c>
      <c r="I169" s="36">
        <v>149.58333333333331</v>
      </c>
      <c r="J169" s="36">
        <v>151.96666666666664</v>
      </c>
      <c r="K169" s="31">
        <v>147.19999999999999</v>
      </c>
      <c r="L169" s="31">
        <v>143.25</v>
      </c>
      <c r="M169" s="31">
        <v>42.845460000000003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1204.95</v>
      </c>
      <c r="D170" s="36">
        <v>1207.1499999999999</v>
      </c>
      <c r="E170" s="36">
        <v>1196.7999999999997</v>
      </c>
      <c r="F170" s="36">
        <v>1188.6499999999999</v>
      </c>
      <c r="G170" s="36">
        <v>1178.2999999999997</v>
      </c>
      <c r="H170" s="36">
        <v>1215.2999999999997</v>
      </c>
      <c r="I170" s="36">
        <v>1225.6499999999996</v>
      </c>
      <c r="J170" s="36">
        <v>1233.7999999999997</v>
      </c>
      <c r="K170" s="31">
        <v>1217.5</v>
      </c>
      <c r="L170" s="31">
        <v>1199</v>
      </c>
      <c r="M170" s="31">
        <v>0.13752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131</v>
      </c>
      <c r="D171" s="36">
        <v>131.16666666666666</v>
      </c>
      <c r="E171" s="36">
        <v>129.88333333333333</v>
      </c>
      <c r="F171" s="36">
        <v>128.76666666666668</v>
      </c>
      <c r="G171" s="36">
        <v>127.48333333333335</v>
      </c>
      <c r="H171" s="36">
        <v>132.2833333333333</v>
      </c>
      <c r="I171" s="36">
        <v>133.56666666666666</v>
      </c>
      <c r="J171" s="36">
        <v>134.68333333333328</v>
      </c>
      <c r="K171" s="31">
        <v>132.44999999999999</v>
      </c>
      <c r="L171" s="31">
        <v>130.05000000000001</v>
      </c>
      <c r="M171" s="31">
        <v>227.61267000000001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2703.85</v>
      </c>
      <c r="D172" s="36">
        <v>2680.3833333333337</v>
      </c>
      <c r="E172" s="36">
        <v>2641.7666666666673</v>
      </c>
      <c r="F172" s="36">
        <v>2579.6833333333338</v>
      </c>
      <c r="G172" s="36">
        <v>2541.0666666666675</v>
      </c>
      <c r="H172" s="36">
        <v>2742.4666666666672</v>
      </c>
      <c r="I172" s="36">
        <v>2781.083333333333</v>
      </c>
      <c r="J172" s="36">
        <v>2843.166666666667</v>
      </c>
      <c r="K172" s="31">
        <v>2719</v>
      </c>
      <c r="L172" s="31">
        <v>2618.3000000000002</v>
      </c>
      <c r="M172" s="31">
        <v>0.18048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3205.1</v>
      </c>
      <c r="D173" s="36">
        <v>3214.35</v>
      </c>
      <c r="E173" s="36">
        <v>3180.7999999999997</v>
      </c>
      <c r="F173" s="36">
        <v>3156.5</v>
      </c>
      <c r="G173" s="36">
        <v>3122.95</v>
      </c>
      <c r="H173" s="36">
        <v>3238.6499999999996</v>
      </c>
      <c r="I173" s="36">
        <v>3272.2</v>
      </c>
      <c r="J173" s="36">
        <v>3296.4999999999995</v>
      </c>
      <c r="K173" s="31">
        <v>3247.9</v>
      </c>
      <c r="L173" s="31">
        <v>3190.05</v>
      </c>
      <c r="M173" s="31">
        <v>0.14402000000000001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223.85</v>
      </c>
      <c r="D174" s="36">
        <v>224.54999999999998</v>
      </c>
      <c r="E174" s="36">
        <v>220.49999999999997</v>
      </c>
      <c r="F174" s="36">
        <v>217.14999999999998</v>
      </c>
      <c r="G174" s="36">
        <v>213.09999999999997</v>
      </c>
      <c r="H174" s="36">
        <v>227.89999999999998</v>
      </c>
      <c r="I174" s="36">
        <v>231.95</v>
      </c>
      <c r="J174" s="36">
        <v>235.29999999999998</v>
      </c>
      <c r="K174" s="31">
        <v>228.6</v>
      </c>
      <c r="L174" s="31">
        <v>221.2</v>
      </c>
      <c r="M174" s="31">
        <v>4.0195800000000004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1609.5</v>
      </c>
      <c r="D175" s="36">
        <v>1604.7666666666667</v>
      </c>
      <c r="E175" s="36">
        <v>1591.7833333333333</v>
      </c>
      <c r="F175" s="36">
        <v>1574.0666666666666</v>
      </c>
      <c r="G175" s="36">
        <v>1561.0833333333333</v>
      </c>
      <c r="H175" s="36">
        <v>1622.4833333333333</v>
      </c>
      <c r="I175" s="36">
        <v>1635.4666666666665</v>
      </c>
      <c r="J175" s="36">
        <v>1653.1833333333334</v>
      </c>
      <c r="K175" s="31">
        <v>1617.75</v>
      </c>
      <c r="L175" s="31">
        <v>1587.05</v>
      </c>
      <c r="M175" s="31">
        <v>1.6024400000000001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1517.85</v>
      </c>
      <c r="D176" s="36">
        <v>1524.3166666666666</v>
      </c>
      <c r="E176" s="36">
        <v>1506.6333333333332</v>
      </c>
      <c r="F176" s="36">
        <v>1495.4166666666665</v>
      </c>
      <c r="G176" s="36">
        <v>1477.7333333333331</v>
      </c>
      <c r="H176" s="36">
        <v>1535.5333333333333</v>
      </c>
      <c r="I176" s="36">
        <v>1553.2166666666667</v>
      </c>
      <c r="J176" s="36">
        <v>1564.4333333333334</v>
      </c>
      <c r="K176" s="31">
        <v>1542</v>
      </c>
      <c r="L176" s="31">
        <v>1513.1</v>
      </c>
      <c r="M176" s="31">
        <v>0.37946999999999997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799.8</v>
      </c>
      <c r="D177" s="36">
        <v>804.26666666666677</v>
      </c>
      <c r="E177" s="36">
        <v>793.53333333333353</v>
      </c>
      <c r="F177" s="36">
        <v>787.26666666666677</v>
      </c>
      <c r="G177" s="36">
        <v>776.53333333333353</v>
      </c>
      <c r="H177" s="36">
        <v>810.53333333333353</v>
      </c>
      <c r="I177" s="36">
        <v>821.26666666666688</v>
      </c>
      <c r="J177" s="36">
        <v>827.53333333333353</v>
      </c>
      <c r="K177" s="31">
        <v>815</v>
      </c>
      <c r="L177" s="31">
        <v>798</v>
      </c>
      <c r="M177" s="31">
        <v>6.6470000000000002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773.05</v>
      </c>
      <c r="D178" s="36">
        <v>775.44999999999993</v>
      </c>
      <c r="E178" s="36">
        <v>764.74999999999989</v>
      </c>
      <c r="F178" s="36">
        <v>756.44999999999993</v>
      </c>
      <c r="G178" s="36">
        <v>745.74999999999989</v>
      </c>
      <c r="H178" s="36">
        <v>783.74999999999989</v>
      </c>
      <c r="I178" s="36">
        <v>794.44999999999993</v>
      </c>
      <c r="J178" s="36">
        <v>802.74999999999989</v>
      </c>
      <c r="K178" s="31">
        <v>786.15</v>
      </c>
      <c r="L178" s="31">
        <v>767.15</v>
      </c>
      <c r="M178" s="31">
        <v>1.3934800000000001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1756.5</v>
      </c>
      <c r="D179" s="36">
        <v>1770.0833333333333</v>
      </c>
      <c r="E179" s="36">
        <v>1737.5166666666664</v>
      </c>
      <c r="F179" s="36">
        <v>1718.5333333333331</v>
      </c>
      <c r="G179" s="36">
        <v>1685.9666666666662</v>
      </c>
      <c r="H179" s="36">
        <v>1789.0666666666666</v>
      </c>
      <c r="I179" s="36">
        <v>1821.6333333333337</v>
      </c>
      <c r="J179" s="36">
        <v>1840.6166666666668</v>
      </c>
      <c r="K179" s="31">
        <v>1802.65</v>
      </c>
      <c r="L179" s="31">
        <v>1751.1</v>
      </c>
      <c r="M179" s="31">
        <v>2.1182699999999999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57.8</v>
      </c>
      <c r="D180" s="36">
        <v>58.083333333333336</v>
      </c>
      <c r="E180" s="36">
        <v>57.216666666666669</v>
      </c>
      <c r="F180" s="36">
        <v>56.633333333333333</v>
      </c>
      <c r="G180" s="36">
        <v>55.766666666666666</v>
      </c>
      <c r="H180" s="36">
        <v>58.666666666666671</v>
      </c>
      <c r="I180" s="36">
        <v>59.533333333333331</v>
      </c>
      <c r="J180" s="36">
        <v>60.116666666666674</v>
      </c>
      <c r="K180" s="31">
        <v>58.95</v>
      </c>
      <c r="L180" s="31">
        <v>57.5</v>
      </c>
      <c r="M180" s="31">
        <v>42.83287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1278</v>
      </c>
      <c r="D181" s="36">
        <v>1281.3999999999999</v>
      </c>
      <c r="E181" s="36">
        <v>1264.6999999999998</v>
      </c>
      <c r="F181" s="36">
        <v>1251.3999999999999</v>
      </c>
      <c r="G181" s="36">
        <v>1234.6999999999998</v>
      </c>
      <c r="H181" s="36">
        <v>1294.6999999999998</v>
      </c>
      <c r="I181" s="36">
        <v>1311.4</v>
      </c>
      <c r="J181" s="36">
        <v>1324.6999999999998</v>
      </c>
      <c r="K181" s="31">
        <v>1298.0999999999999</v>
      </c>
      <c r="L181" s="31">
        <v>1268.0999999999999</v>
      </c>
      <c r="M181" s="31">
        <v>0.34045999999999998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2304.4</v>
      </c>
      <c r="D182" s="36">
        <v>2289.9666666666667</v>
      </c>
      <c r="E182" s="36">
        <v>2222.1333333333332</v>
      </c>
      <c r="F182" s="36">
        <v>2139.8666666666663</v>
      </c>
      <c r="G182" s="36">
        <v>2072.0333333333328</v>
      </c>
      <c r="H182" s="36">
        <v>2372.2333333333336</v>
      </c>
      <c r="I182" s="36">
        <v>2440.0666666666666</v>
      </c>
      <c r="J182" s="36">
        <v>2522.3333333333339</v>
      </c>
      <c r="K182" s="31">
        <v>2357.8000000000002</v>
      </c>
      <c r="L182" s="31">
        <v>2207.6999999999998</v>
      </c>
      <c r="M182" s="31">
        <v>4.4423899999999996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478.1</v>
      </c>
      <c r="D183" s="36">
        <v>481.7</v>
      </c>
      <c r="E183" s="36">
        <v>471.4</v>
      </c>
      <c r="F183" s="36">
        <v>464.7</v>
      </c>
      <c r="G183" s="36">
        <v>454.4</v>
      </c>
      <c r="H183" s="36">
        <v>488.4</v>
      </c>
      <c r="I183" s="36">
        <v>498.70000000000005</v>
      </c>
      <c r="J183" s="36">
        <v>505.4</v>
      </c>
      <c r="K183" s="31">
        <v>492</v>
      </c>
      <c r="L183" s="31">
        <v>475</v>
      </c>
      <c r="M183" s="31">
        <v>4.3446899999999999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999.45</v>
      </c>
      <c r="D184" s="36">
        <v>1000.75</v>
      </c>
      <c r="E184" s="36">
        <v>994.95</v>
      </c>
      <c r="F184" s="36">
        <v>990.45</v>
      </c>
      <c r="G184" s="36">
        <v>984.65000000000009</v>
      </c>
      <c r="H184" s="36">
        <v>1005.25</v>
      </c>
      <c r="I184" s="36">
        <v>1011.05</v>
      </c>
      <c r="J184" s="36">
        <v>1015.55</v>
      </c>
      <c r="K184" s="31">
        <v>1006.55</v>
      </c>
      <c r="L184" s="31">
        <v>996.25</v>
      </c>
      <c r="M184" s="31">
        <v>5.6903800000000002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662</v>
      </c>
      <c r="D185" s="36">
        <v>671.56666666666672</v>
      </c>
      <c r="E185" s="36">
        <v>648.18333333333339</v>
      </c>
      <c r="F185" s="36">
        <v>634.36666666666667</v>
      </c>
      <c r="G185" s="36">
        <v>610.98333333333335</v>
      </c>
      <c r="H185" s="36">
        <v>685.38333333333344</v>
      </c>
      <c r="I185" s="36">
        <v>708.76666666666688</v>
      </c>
      <c r="J185" s="36">
        <v>722.58333333333348</v>
      </c>
      <c r="K185" s="31">
        <v>694.95</v>
      </c>
      <c r="L185" s="31">
        <v>657.75</v>
      </c>
      <c r="M185" s="31">
        <v>7.0040300000000002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1675.9</v>
      </c>
      <c r="D186" s="36">
        <v>1682.6833333333334</v>
      </c>
      <c r="E186" s="36">
        <v>1657.2666666666669</v>
      </c>
      <c r="F186" s="36">
        <v>1638.6333333333334</v>
      </c>
      <c r="G186" s="36">
        <v>1613.2166666666669</v>
      </c>
      <c r="H186" s="36">
        <v>1701.3166666666668</v>
      </c>
      <c r="I186" s="36">
        <v>1726.7333333333333</v>
      </c>
      <c r="J186" s="36">
        <v>1745.3666666666668</v>
      </c>
      <c r="K186" s="31">
        <v>1708.1</v>
      </c>
      <c r="L186" s="31">
        <v>1664.05</v>
      </c>
      <c r="M186" s="31">
        <v>3.3699400000000002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355.95</v>
      </c>
      <c r="D187" s="36">
        <v>355.31666666666666</v>
      </c>
      <c r="E187" s="36">
        <v>351.63333333333333</v>
      </c>
      <c r="F187" s="36">
        <v>347.31666666666666</v>
      </c>
      <c r="G187" s="36">
        <v>343.63333333333333</v>
      </c>
      <c r="H187" s="36">
        <v>359.63333333333333</v>
      </c>
      <c r="I187" s="36">
        <v>363.31666666666661</v>
      </c>
      <c r="J187" s="36">
        <v>367.63333333333333</v>
      </c>
      <c r="K187" s="31">
        <v>359</v>
      </c>
      <c r="L187" s="31">
        <v>351</v>
      </c>
      <c r="M187" s="31">
        <v>7.2414100000000001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486.15</v>
      </c>
      <c r="D188" s="36">
        <v>490.7</v>
      </c>
      <c r="E188" s="36">
        <v>479.45</v>
      </c>
      <c r="F188" s="36">
        <v>472.75</v>
      </c>
      <c r="G188" s="36">
        <v>461.5</v>
      </c>
      <c r="H188" s="36">
        <v>497.4</v>
      </c>
      <c r="I188" s="36">
        <v>508.65</v>
      </c>
      <c r="J188" s="36">
        <v>515.34999999999991</v>
      </c>
      <c r="K188" s="31">
        <v>501.95</v>
      </c>
      <c r="L188" s="31">
        <v>484</v>
      </c>
      <c r="M188" s="31">
        <v>7.4223699999999999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1955.7</v>
      </c>
      <c r="D189" s="36">
        <v>1965.8833333333332</v>
      </c>
      <c r="E189" s="36">
        <v>1940.8166666666664</v>
      </c>
      <c r="F189" s="36">
        <v>1925.9333333333332</v>
      </c>
      <c r="G189" s="36">
        <v>1900.8666666666663</v>
      </c>
      <c r="H189" s="36">
        <v>1980.7666666666664</v>
      </c>
      <c r="I189" s="36">
        <v>2005.833333333333</v>
      </c>
      <c r="J189" s="36">
        <v>2020.7166666666665</v>
      </c>
      <c r="K189" s="31">
        <v>1990.95</v>
      </c>
      <c r="L189" s="31">
        <v>1951</v>
      </c>
      <c r="M189" s="31">
        <v>5.8294300000000003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867.55</v>
      </c>
      <c r="D190" s="36">
        <v>868.34999999999991</v>
      </c>
      <c r="E190" s="36">
        <v>851.79999999999984</v>
      </c>
      <c r="F190" s="36">
        <v>836.05</v>
      </c>
      <c r="G190" s="36">
        <v>819.49999999999989</v>
      </c>
      <c r="H190" s="36">
        <v>884.0999999999998</v>
      </c>
      <c r="I190" s="36">
        <v>900.65</v>
      </c>
      <c r="J190" s="36">
        <v>916.39999999999975</v>
      </c>
      <c r="K190" s="31">
        <v>884.9</v>
      </c>
      <c r="L190" s="31">
        <v>852.6</v>
      </c>
      <c r="M190" s="31">
        <v>6.6924400000000004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383.85</v>
      </c>
      <c r="D191" s="36">
        <v>381.7</v>
      </c>
      <c r="E191" s="36">
        <v>374.65</v>
      </c>
      <c r="F191" s="36">
        <v>365.45</v>
      </c>
      <c r="G191" s="36">
        <v>358.4</v>
      </c>
      <c r="H191" s="36">
        <v>390.9</v>
      </c>
      <c r="I191" s="36">
        <v>397.95000000000005</v>
      </c>
      <c r="J191" s="36">
        <v>407.15</v>
      </c>
      <c r="K191" s="31">
        <v>388.75</v>
      </c>
      <c r="L191" s="31">
        <v>372.5</v>
      </c>
      <c r="M191" s="31">
        <v>5.0438000000000001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2188.25</v>
      </c>
      <c r="D192" s="36">
        <v>2183.9833333333331</v>
      </c>
      <c r="E192" s="36">
        <v>2153.9666666666662</v>
      </c>
      <c r="F192" s="36">
        <v>2119.6833333333329</v>
      </c>
      <c r="G192" s="36">
        <v>2089.6666666666661</v>
      </c>
      <c r="H192" s="36">
        <v>2218.2666666666664</v>
      </c>
      <c r="I192" s="36">
        <v>2248.2833333333338</v>
      </c>
      <c r="J192" s="36">
        <v>2282.5666666666666</v>
      </c>
      <c r="K192" s="31">
        <v>2214</v>
      </c>
      <c r="L192" s="31">
        <v>2149.6999999999998</v>
      </c>
      <c r="M192" s="31">
        <v>1.5472699999999999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789.25</v>
      </c>
      <c r="D193" s="36">
        <v>784.11666666666667</v>
      </c>
      <c r="E193" s="36">
        <v>772.23333333333335</v>
      </c>
      <c r="F193" s="36">
        <v>755.2166666666667</v>
      </c>
      <c r="G193" s="36">
        <v>743.33333333333337</v>
      </c>
      <c r="H193" s="36">
        <v>801.13333333333333</v>
      </c>
      <c r="I193" s="36">
        <v>813.01666666666677</v>
      </c>
      <c r="J193" s="36">
        <v>830.0333333333333</v>
      </c>
      <c r="K193" s="31">
        <v>796</v>
      </c>
      <c r="L193" s="31">
        <v>767.1</v>
      </c>
      <c r="M193" s="31">
        <v>2.26214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362.65</v>
      </c>
      <c r="D194" s="36">
        <v>364.14999999999992</v>
      </c>
      <c r="E194" s="36">
        <v>353.84999999999985</v>
      </c>
      <c r="F194" s="36">
        <v>345.04999999999995</v>
      </c>
      <c r="G194" s="36">
        <v>334.74999999999989</v>
      </c>
      <c r="H194" s="36">
        <v>372.94999999999982</v>
      </c>
      <c r="I194" s="36">
        <v>383.24999999999989</v>
      </c>
      <c r="J194" s="36">
        <v>392.04999999999978</v>
      </c>
      <c r="K194" s="31">
        <v>374.45</v>
      </c>
      <c r="L194" s="31">
        <v>355.35</v>
      </c>
      <c r="M194" s="31">
        <v>3.8101500000000001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2786.6</v>
      </c>
      <c r="D195" s="36">
        <v>2792.5666666666671</v>
      </c>
      <c r="E195" s="36">
        <v>2764.733333333334</v>
      </c>
      <c r="F195" s="36">
        <v>2742.8666666666668</v>
      </c>
      <c r="G195" s="36">
        <v>2715.0333333333338</v>
      </c>
      <c r="H195" s="36">
        <v>2814.4333333333343</v>
      </c>
      <c r="I195" s="36">
        <v>2842.2666666666673</v>
      </c>
      <c r="J195" s="36">
        <v>2864.1333333333346</v>
      </c>
      <c r="K195" s="31">
        <v>2820.4</v>
      </c>
      <c r="L195" s="31">
        <v>2770.7</v>
      </c>
      <c r="M195" s="31">
        <v>0.62287999999999999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419.85</v>
      </c>
      <c r="D196" s="36">
        <v>421.83333333333331</v>
      </c>
      <c r="E196" s="36">
        <v>415.71666666666664</v>
      </c>
      <c r="F196" s="36">
        <v>411.58333333333331</v>
      </c>
      <c r="G196" s="36">
        <v>405.46666666666664</v>
      </c>
      <c r="H196" s="36">
        <v>425.96666666666664</v>
      </c>
      <c r="I196" s="36">
        <v>432.08333333333331</v>
      </c>
      <c r="J196" s="36">
        <v>436.21666666666664</v>
      </c>
      <c r="K196" s="31">
        <v>427.95</v>
      </c>
      <c r="L196" s="31">
        <v>417.7</v>
      </c>
      <c r="M196" s="31">
        <v>22.550460000000001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668.15</v>
      </c>
      <c r="D197" s="36">
        <v>664.26666666666654</v>
      </c>
      <c r="E197" s="36">
        <v>656.98333333333312</v>
      </c>
      <c r="F197" s="36">
        <v>645.81666666666661</v>
      </c>
      <c r="G197" s="36">
        <v>638.53333333333319</v>
      </c>
      <c r="H197" s="36">
        <v>675.43333333333305</v>
      </c>
      <c r="I197" s="36">
        <v>682.71666666666658</v>
      </c>
      <c r="J197" s="36">
        <v>693.88333333333298</v>
      </c>
      <c r="K197" s="31">
        <v>671.55</v>
      </c>
      <c r="L197" s="31">
        <v>653.1</v>
      </c>
      <c r="M197" s="31">
        <v>28.08445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138.19999999999999</v>
      </c>
      <c r="D198" s="36">
        <v>138.6</v>
      </c>
      <c r="E198" s="36">
        <v>136.14999999999998</v>
      </c>
      <c r="F198" s="36">
        <v>134.1</v>
      </c>
      <c r="G198" s="36">
        <v>131.64999999999998</v>
      </c>
      <c r="H198" s="36">
        <v>140.64999999999998</v>
      </c>
      <c r="I198" s="36">
        <v>143.09999999999997</v>
      </c>
      <c r="J198" s="36">
        <v>145.14999999999998</v>
      </c>
      <c r="K198" s="31">
        <v>141.05000000000001</v>
      </c>
      <c r="L198" s="31">
        <v>136.55000000000001</v>
      </c>
      <c r="M198" s="31">
        <v>68.357619999999997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206.2</v>
      </c>
      <c r="D199" s="36">
        <v>208.4</v>
      </c>
      <c r="E199" s="36">
        <v>201.3</v>
      </c>
      <c r="F199" s="36">
        <v>196.4</v>
      </c>
      <c r="G199" s="36">
        <v>189.3</v>
      </c>
      <c r="H199" s="36">
        <v>213.3</v>
      </c>
      <c r="I199" s="36">
        <v>220.39999999999998</v>
      </c>
      <c r="J199" s="36">
        <v>225.3</v>
      </c>
      <c r="K199" s="31">
        <v>215.5</v>
      </c>
      <c r="L199" s="31">
        <v>203.5</v>
      </c>
      <c r="M199" s="31">
        <v>118.41865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288.89999999999998</v>
      </c>
      <c r="D200" s="36">
        <v>288.68333333333334</v>
      </c>
      <c r="E200" s="36">
        <v>285.26666666666665</v>
      </c>
      <c r="F200" s="36">
        <v>281.63333333333333</v>
      </c>
      <c r="G200" s="36">
        <v>278.21666666666664</v>
      </c>
      <c r="H200" s="36">
        <v>292.31666666666666</v>
      </c>
      <c r="I200" s="36">
        <v>295.73333333333329</v>
      </c>
      <c r="J200" s="36">
        <v>299.36666666666667</v>
      </c>
      <c r="K200" s="31">
        <v>292.10000000000002</v>
      </c>
      <c r="L200" s="31">
        <v>285.05</v>
      </c>
      <c r="M200" s="31">
        <v>13.64095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1740.1</v>
      </c>
      <c r="D201" s="36">
        <v>1758</v>
      </c>
      <c r="E201" s="36">
        <v>1712.15</v>
      </c>
      <c r="F201" s="36">
        <v>1684.2</v>
      </c>
      <c r="G201" s="36">
        <v>1638.3500000000001</v>
      </c>
      <c r="H201" s="36">
        <v>1785.95</v>
      </c>
      <c r="I201" s="36">
        <v>1831.8</v>
      </c>
      <c r="J201" s="36">
        <v>1859.75</v>
      </c>
      <c r="K201" s="31">
        <v>1803.85</v>
      </c>
      <c r="L201" s="31">
        <v>1730.05</v>
      </c>
      <c r="M201" s="31">
        <v>1.6469100000000001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836.6</v>
      </c>
      <c r="D202" s="36">
        <v>843.86666666666667</v>
      </c>
      <c r="E202" s="36">
        <v>827.73333333333335</v>
      </c>
      <c r="F202" s="36">
        <v>818.86666666666667</v>
      </c>
      <c r="G202" s="36">
        <v>802.73333333333335</v>
      </c>
      <c r="H202" s="36">
        <v>852.73333333333335</v>
      </c>
      <c r="I202" s="36">
        <v>868.86666666666679</v>
      </c>
      <c r="J202" s="36">
        <v>877.73333333333335</v>
      </c>
      <c r="K202" s="31">
        <v>860</v>
      </c>
      <c r="L202" s="31">
        <v>835</v>
      </c>
      <c r="M202" s="31">
        <v>7.1641700000000004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1340.35</v>
      </c>
      <c r="D203" s="36">
        <v>1353.2833333333333</v>
      </c>
      <c r="E203" s="36">
        <v>1322.5666666666666</v>
      </c>
      <c r="F203" s="36">
        <v>1304.7833333333333</v>
      </c>
      <c r="G203" s="36">
        <v>1274.0666666666666</v>
      </c>
      <c r="H203" s="36">
        <v>1371.0666666666666</v>
      </c>
      <c r="I203" s="36">
        <v>1401.7833333333333</v>
      </c>
      <c r="J203" s="36">
        <v>1419.5666666666666</v>
      </c>
      <c r="K203" s="31">
        <v>1384</v>
      </c>
      <c r="L203" s="31">
        <v>1335.5</v>
      </c>
      <c r="M203" s="31">
        <v>19.696470000000001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1269.45</v>
      </c>
      <c r="D204" s="36">
        <v>1272.7833333333333</v>
      </c>
      <c r="E204" s="36">
        <v>1264.0666666666666</v>
      </c>
      <c r="F204" s="36">
        <v>1258.6833333333334</v>
      </c>
      <c r="G204" s="36">
        <v>1249.9666666666667</v>
      </c>
      <c r="H204" s="36">
        <v>1278.1666666666665</v>
      </c>
      <c r="I204" s="36">
        <v>1286.8833333333332</v>
      </c>
      <c r="J204" s="36">
        <v>1292.2666666666664</v>
      </c>
      <c r="K204" s="31">
        <v>1281.5</v>
      </c>
      <c r="L204" s="31">
        <v>1267.4000000000001</v>
      </c>
      <c r="M204" s="31">
        <v>17.431260000000002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2861.7</v>
      </c>
      <c r="D205" s="36">
        <v>2873.65</v>
      </c>
      <c r="E205" s="36">
        <v>2843.3500000000004</v>
      </c>
      <c r="F205" s="36">
        <v>2825.0000000000005</v>
      </c>
      <c r="G205" s="36">
        <v>2794.7000000000007</v>
      </c>
      <c r="H205" s="36">
        <v>2892</v>
      </c>
      <c r="I205" s="36">
        <v>2922.3</v>
      </c>
      <c r="J205" s="36">
        <v>2940.6499999999996</v>
      </c>
      <c r="K205" s="31">
        <v>2903.95</v>
      </c>
      <c r="L205" s="31">
        <v>2855.3</v>
      </c>
      <c r="M205" s="31">
        <v>2.5023200000000001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1519.75</v>
      </c>
      <c r="D206" s="36">
        <v>1526.3499999999997</v>
      </c>
      <c r="E206" s="36">
        <v>1511.4999999999993</v>
      </c>
      <c r="F206" s="36">
        <v>1503.2499999999995</v>
      </c>
      <c r="G206" s="36">
        <v>1488.3999999999992</v>
      </c>
      <c r="H206" s="36">
        <v>1534.5999999999995</v>
      </c>
      <c r="I206" s="36">
        <v>1549.4499999999998</v>
      </c>
      <c r="J206" s="36">
        <v>1557.6999999999996</v>
      </c>
      <c r="K206" s="31">
        <v>1541.2</v>
      </c>
      <c r="L206" s="31">
        <v>1518.1</v>
      </c>
      <c r="M206" s="31">
        <v>156.08099999999999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645</v>
      </c>
      <c r="D207" s="36">
        <v>643.73333333333335</v>
      </c>
      <c r="E207" s="36">
        <v>639.01666666666665</v>
      </c>
      <c r="F207" s="36">
        <v>633.0333333333333</v>
      </c>
      <c r="G207" s="36">
        <v>628.31666666666661</v>
      </c>
      <c r="H207" s="36">
        <v>649.7166666666667</v>
      </c>
      <c r="I207" s="36">
        <v>654.43333333333339</v>
      </c>
      <c r="J207" s="36">
        <v>660.41666666666674</v>
      </c>
      <c r="K207" s="31">
        <v>648.45000000000005</v>
      </c>
      <c r="L207" s="31">
        <v>637.75</v>
      </c>
      <c r="M207" s="31">
        <v>21.870889999999999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3153.15</v>
      </c>
      <c r="D208" s="36">
        <v>3162.0499999999997</v>
      </c>
      <c r="E208" s="36">
        <v>3140.0999999999995</v>
      </c>
      <c r="F208" s="36">
        <v>3127.0499999999997</v>
      </c>
      <c r="G208" s="36">
        <v>3105.0999999999995</v>
      </c>
      <c r="H208" s="36">
        <v>3175.0999999999995</v>
      </c>
      <c r="I208" s="36">
        <v>3197.0499999999993</v>
      </c>
      <c r="J208" s="36">
        <v>3210.0999999999995</v>
      </c>
      <c r="K208" s="31">
        <v>3184</v>
      </c>
      <c r="L208" s="31">
        <v>3149</v>
      </c>
      <c r="M208" s="31">
        <v>3.4406300000000001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72.95</v>
      </c>
      <c r="D209" s="36">
        <v>73.516666666666666</v>
      </c>
      <c r="E209" s="36">
        <v>71.883333333333326</v>
      </c>
      <c r="F209" s="36">
        <v>70.816666666666663</v>
      </c>
      <c r="G209" s="36">
        <v>69.183333333333323</v>
      </c>
      <c r="H209" s="36">
        <v>74.583333333333329</v>
      </c>
      <c r="I209" s="36">
        <v>76.216666666666683</v>
      </c>
      <c r="J209" s="36">
        <v>77.283333333333331</v>
      </c>
      <c r="K209" s="31">
        <v>75.150000000000006</v>
      </c>
      <c r="L209" s="31">
        <v>72.45</v>
      </c>
      <c r="M209" s="31">
        <v>71.599869999999996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288.45</v>
      </c>
      <c r="D210" s="36">
        <v>289.34999999999997</v>
      </c>
      <c r="E210" s="36">
        <v>285.89999999999992</v>
      </c>
      <c r="F210" s="36">
        <v>283.34999999999997</v>
      </c>
      <c r="G210" s="36">
        <v>279.89999999999992</v>
      </c>
      <c r="H210" s="36">
        <v>291.89999999999992</v>
      </c>
      <c r="I210" s="36">
        <v>295.34999999999997</v>
      </c>
      <c r="J210" s="36">
        <v>297.89999999999992</v>
      </c>
      <c r="K210" s="31">
        <v>292.8</v>
      </c>
      <c r="L210" s="31">
        <v>286.8</v>
      </c>
      <c r="M210" s="31">
        <v>1.36422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485.05</v>
      </c>
      <c r="D211" s="36">
        <v>487.8</v>
      </c>
      <c r="E211" s="36">
        <v>480.8</v>
      </c>
      <c r="F211" s="36">
        <v>476.55</v>
      </c>
      <c r="G211" s="36">
        <v>469.55</v>
      </c>
      <c r="H211" s="36">
        <v>492.05</v>
      </c>
      <c r="I211" s="36">
        <v>499.05</v>
      </c>
      <c r="J211" s="36">
        <v>503.3</v>
      </c>
      <c r="K211" s="31">
        <v>494.8</v>
      </c>
      <c r="L211" s="31">
        <v>483.55</v>
      </c>
      <c r="M211" s="31">
        <v>74.379519999999999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992.6</v>
      </c>
      <c r="D212" s="36">
        <v>994.56666666666661</v>
      </c>
      <c r="E212" s="36">
        <v>988.13333333333321</v>
      </c>
      <c r="F212" s="36">
        <v>983.66666666666663</v>
      </c>
      <c r="G212" s="36">
        <v>977.23333333333323</v>
      </c>
      <c r="H212" s="36">
        <v>999.03333333333319</v>
      </c>
      <c r="I212" s="36">
        <v>1005.4666666666666</v>
      </c>
      <c r="J212" s="36">
        <v>1009.9333333333332</v>
      </c>
      <c r="K212" s="31">
        <v>1001</v>
      </c>
      <c r="L212" s="31">
        <v>990.1</v>
      </c>
      <c r="M212" s="31">
        <v>0.16198000000000001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1962.65</v>
      </c>
      <c r="D213" s="36">
        <v>1965.5666666666666</v>
      </c>
      <c r="E213" s="36">
        <v>1947.0833333333333</v>
      </c>
      <c r="F213" s="36">
        <v>1931.5166666666667</v>
      </c>
      <c r="G213" s="36">
        <v>1913.0333333333333</v>
      </c>
      <c r="H213" s="36">
        <v>1981.1333333333332</v>
      </c>
      <c r="I213" s="36">
        <v>1999.6166666666668</v>
      </c>
      <c r="J213" s="36">
        <v>2015.1833333333332</v>
      </c>
      <c r="K213" s="31">
        <v>1984.05</v>
      </c>
      <c r="L213" s="31">
        <v>1950</v>
      </c>
      <c r="M213" s="31">
        <v>7.5371300000000003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154.75</v>
      </c>
      <c r="D214" s="36">
        <v>156.35</v>
      </c>
      <c r="E214" s="36">
        <v>151.94999999999999</v>
      </c>
      <c r="F214" s="36">
        <v>149.15</v>
      </c>
      <c r="G214" s="36">
        <v>144.75</v>
      </c>
      <c r="H214" s="36">
        <v>159.14999999999998</v>
      </c>
      <c r="I214" s="36">
        <v>163.55000000000001</v>
      </c>
      <c r="J214" s="36">
        <v>166.34999999999997</v>
      </c>
      <c r="K214" s="31">
        <v>160.75</v>
      </c>
      <c r="L214" s="31">
        <v>153.55000000000001</v>
      </c>
      <c r="M214" s="31">
        <v>55.941719999999997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256.95</v>
      </c>
      <c r="D215" s="36">
        <v>258.66666666666669</v>
      </c>
      <c r="E215" s="36">
        <v>254.33333333333337</v>
      </c>
      <c r="F215" s="36">
        <v>251.7166666666667</v>
      </c>
      <c r="G215" s="36">
        <v>247.38333333333338</v>
      </c>
      <c r="H215" s="36">
        <v>261.28333333333336</v>
      </c>
      <c r="I215" s="36">
        <v>265.61666666666673</v>
      </c>
      <c r="J215" s="36">
        <v>268.23333333333335</v>
      </c>
      <c r="K215" s="31">
        <v>263</v>
      </c>
      <c r="L215" s="31">
        <v>256.05</v>
      </c>
      <c r="M215" s="31">
        <v>44.182729999999999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2548.25</v>
      </c>
      <c r="D216" s="36">
        <v>2553.0166666666669</v>
      </c>
      <c r="E216" s="36">
        <v>2534.7833333333338</v>
      </c>
      <c r="F216" s="36">
        <v>2521.3166666666671</v>
      </c>
      <c r="G216" s="36">
        <v>2503.0833333333339</v>
      </c>
      <c r="H216" s="36">
        <v>2566.4833333333336</v>
      </c>
      <c r="I216" s="36">
        <v>2584.7166666666662</v>
      </c>
      <c r="J216" s="36">
        <v>2598.1833333333334</v>
      </c>
      <c r="K216" s="31">
        <v>2571.25</v>
      </c>
      <c r="L216" s="31">
        <v>2539.5500000000002</v>
      </c>
      <c r="M216" s="31">
        <v>10.84689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313.25</v>
      </c>
      <c r="D217" s="36">
        <v>315.76666666666665</v>
      </c>
      <c r="E217" s="36">
        <v>307.0333333333333</v>
      </c>
      <c r="F217" s="36">
        <v>300.81666666666666</v>
      </c>
      <c r="G217" s="36">
        <v>292.08333333333331</v>
      </c>
      <c r="H217" s="36">
        <v>321.98333333333329</v>
      </c>
      <c r="I217" s="36">
        <v>330.71666666666664</v>
      </c>
      <c r="J217" s="36">
        <v>336.93333333333328</v>
      </c>
      <c r="K217" s="31">
        <v>324.5</v>
      </c>
      <c r="L217" s="31">
        <v>309.55</v>
      </c>
      <c r="M217" s="31">
        <v>20.46808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4581.25</v>
      </c>
      <c r="D218" s="36">
        <v>4579.8833333333332</v>
      </c>
      <c r="E218" s="36">
        <v>4509.7666666666664</v>
      </c>
      <c r="F218" s="36">
        <v>4438.2833333333328</v>
      </c>
      <c r="G218" s="36">
        <v>4368.1666666666661</v>
      </c>
      <c r="H218" s="36">
        <v>4651.3666666666668</v>
      </c>
      <c r="I218" s="36">
        <v>4721.4833333333336</v>
      </c>
      <c r="J218" s="36">
        <v>4792.9666666666672</v>
      </c>
      <c r="K218" s="31">
        <v>4650</v>
      </c>
      <c r="L218" s="31">
        <v>4508.3999999999996</v>
      </c>
      <c r="M218" s="31">
        <v>0.27445999999999998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552.9</v>
      </c>
      <c r="D219" s="36">
        <v>548.81666666666661</v>
      </c>
      <c r="E219" s="36">
        <v>528.83333333333326</v>
      </c>
      <c r="F219" s="36">
        <v>504.76666666666665</v>
      </c>
      <c r="G219" s="36">
        <v>484.7833333333333</v>
      </c>
      <c r="H219" s="36">
        <v>572.88333333333321</v>
      </c>
      <c r="I219" s="36">
        <v>592.86666666666656</v>
      </c>
      <c r="J219" s="36">
        <v>616.93333333333317</v>
      </c>
      <c r="K219" s="31">
        <v>568.79999999999995</v>
      </c>
      <c r="L219" s="31">
        <v>524.75</v>
      </c>
      <c r="M219" s="31">
        <v>5.2908299999999997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954.05</v>
      </c>
      <c r="D220" s="36">
        <v>957.69999999999993</v>
      </c>
      <c r="E220" s="36">
        <v>942.49999999999989</v>
      </c>
      <c r="F220" s="36">
        <v>930.94999999999993</v>
      </c>
      <c r="G220" s="36">
        <v>915.74999999999989</v>
      </c>
      <c r="H220" s="36">
        <v>969.24999999999989</v>
      </c>
      <c r="I220" s="36">
        <v>984.44999999999993</v>
      </c>
      <c r="J220" s="36">
        <v>995.99999999999989</v>
      </c>
      <c r="K220" s="31">
        <v>972.9</v>
      </c>
      <c r="L220" s="31">
        <v>946.15</v>
      </c>
      <c r="M220" s="31">
        <v>1.97336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37867.449999999997</v>
      </c>
      <c r="D221" s="36">
        <v>37963.799999999996</v>
      </c>
      <c r="E221" s="36">
        <v>37653.649999999994</v>
      </c>
      <c r="F221" s="36">
        <v>37439.85</v>
      </c>
      <c r="G221" s="36">
        <v>37129.699999999997</v>
      </c>
      <c r="H221" s="36">
        <v>38177.599999999991</v>
      </c>
      <c r="I221" s="36">
        <v>38487.75</v>
      </c>
      <c r="J221" s="36">
        <v>38701.549999999988</v>
      </c>
      <c r="K221" s="31">
        <v>38273.949999999997</v>
      </c>
      <c r="L221" s="31">
        <v>37750</v>
      </c>
      <c r="M221" s="31">
        <v>1.7749999999999998E-2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80.25</v>
      </c>
      <c r="D222" s="36">
        <v>81.2</v>
      </c>
      <c r="E222" s="36">
        <v>79</v>
      </c>
      <c r="F222" s="36">
        <v>77.75</v>
      </c>
      <c r="G222" s="36">
        <v>75.55</v>
      </c>
      <c r="H222" s="36">
        <v>82.45</v>
      </c>
      <c r="I222" s="36">
        <v>84.65000000000002</v>
      </c>
      <c r="J222" s="36">
        <v>85.9</v>
      </c>
      <c r="K222" s="31">
        <v>83.4</v>
      </c>
      <c r="L222" s="31">
        <v>79.95</v>
      </c>
      <c r="M222" s="31">
        <v>525.73076000000003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943.75</v>
      </c>
      <c r="D223" s="36">
        <v>944.5</v>
      </c>
      <c r="E223" s="36">
        <v>938.35</v>
      </c>
      <c r="F223" s="36">
        <v>932.95</v>
      </c>
      <c r="G223" s="36">
        <v>926.80000000000007</v>
      </c>
      <c r="H223" s="36">
        <v>949.9</v>
      </c>
      <c r="I223" s="36">
        <v>956.05000000000007</v>
      </c>
      <c r="J223" s="36">
        <v>961.44999999999993</v>
      </c>
      <c r="K223" s="31">
        <v>950.65</v>
      </c>
      <c r="L223" s="31">
        <v>939.1</v>
      </c>
      <c r="M223" s="31">
        <v>120.00153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1358.55</v>
      </c>
      <c r="D224" s="36">
        <v>1357.35</v>
      </c>
      <c r="E224" s="36">
        <v>1346.2999999999997</v>
      </c>
      <c r="F224" s="36">
        <v>1334.0499999999997</v>
      </c>
      <c r="G224" s="36">
        <v>1322.9999999999995</v>
      </c>
      <c r="H224" s="36">
        <v>1369.6</v>
      </c>
      <c r="I224" s="36">
        <v>1380.65</v>
      </c>
      <c r="J224" s="36">
        <v>1392.9</v>
      </c>
      <c r="K224" s="31">
        <v>1368.4</v>
      </c>
      <c r="L224" s="31">
        <v>1345.1</v>
      </c>
      <c r="M224" s="31">
        <v>2.5246200000000001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521</v>
      </c>
      <c r="D225" s="36">
        <v>520.05000000000007</v>
      </c>
      <c r="E225" s="36">
        <v>513.35000000000014</v>
      </c>
      <c r="F225" s="36">
        <v>505.70000000000005</v>
      </c>
      <c r="G225" s="36">
        <v>499.00000000000011</v>
      </c>
      <c r="H225" s="36">
        <v>527.70000000000016</v>
      </c>
      <c r="I225" s="36">
        <v>534.4000000000002</v>
      </c>
      <c r="J225" s="36">
        <v>542.05000000000018</v>
      </c>
      <c r="K225" s="31">
        <v>526.75</v>
      </c>
      <c r="L225" s="31">
        <v>512.4</v>
      </c>
      <c r="M225" s="31">
        <v>41.689279999999997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637.25</v>
      </c>
      <c r="D226" s="36">
        <v>641.65</v>
      </c>
      <c r="E226" s="36">
        <v>631.29999999999995</v>
      </c>
      <c r="F226" s="36">
        <v>625.35</v>
      </c>
      <c r="G226" s="36">
        <v>615</v>
      </c>
      <c r="H226" s="36">
        <v>647.59999999999991</v>
      </c>
      <c r="I226" s="36">
        <v>657.95</v>
      </c>
      <c r="J226" s="36">
        <v>663.89999999999986</v>
      </c>
      <c r="K226" s="31">
        <v>652</v>
      </c>
      <c r="L226" s="31">
        <v>635.70000000000005</v>
      </c>
      <c r="M226" s="31">
        <v>4.0774100000000004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68.8</v>
      </c>
      <c r="D227" s="36">
        <v>69.583333333333329</v>
      </c>
      <c r="E227" s="36">
        <v>67.36666666666666</v>
      </c>
      <c r="F227" s="36">
        <v>65.933333333333337</v>
      </c>
      <c r="G227" s="36">
        <v>63.716666666666669</v>
      </c>
      <c r="H227" s="36">
        <v>71.016666666666652</v>
      </c>
      <c r="I227" s="36">
        <v>73.23333333333332</v>
      </c>
      <c r="J227" s="36">
        <v>74.666666666666643</v>
      </c>
      <c r="K227" s="31">
        <v>71.8</v>
      </c>
      <c r="L227" s="31">
        <v>68.150000000000006</v>
      </c>
      <c r="M227" s="31">
        <v>156.61157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90.95</v>
      </c>
      <c r="D228" s="36">
        <v>91.616666666666674</v>
      </c>
      <c r="E228" s="36">
        <v>90.133333333333354</v>
      </c>
      <c r="F228" s="36">
        <v>89.316666666666677</v>
      </c>
      <c r="G228" s="36">
        <v>87.833333333333357</v>
      </c>
      <c r="H228" s="36">
        <v>92.433333333333351</v>
      </c>
      <c r="I228" s="36">
        <v>93.916666666666671</v>
      </c>
      <c r="J228" s="36">
        <v>94.733333333333348</v>
      </c>
      <c r="K228" s="31">
        <v>93.1</v>
      </c>
      <c r="L228" s="31">
        <v>90.8</v>
      </c>
      <c r="M228" s="31">
        <v>306.76702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126.2</v>
      </c>
      <c r="D229" s="36">
        <v>127.03333333333335</v>
      </c>
      <c r="E229" s="36">
        <v>125.06666666666669</v>
      </c>
      <c r="F229" s="36">
        <v>123.93333333333335</v>
      </c>
      <c r="G229" s="36">
        <v>121.9666666666667</v>
      </c>
      <c r="H229" s="36">
        <v>128.16666666666669</v>
      </c>
      <c r="I229" s="36">
        <v>130.13333333333335</v>
      </c>
      <c r="J229" s="36">
        <v>131.26666666666668</v>
      </c>
      <c r="K229" s="31">
        <v>129</v>
      </c>
      <c r="L229" s="31">
        <v>125.9</v>
      </c>
      <c r="M229" s="31">
        <v>189.15464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909.5</v>
      </c>
      <c r="D230" s="36">
        <v>918.15</v>
      </c>
      <c r="E230" s="36">
        <v>886.34999999999991</v>
      </c>
      <c r="F230" s="36">
        <v>863.19999999999993</v>
      </c>
      <c r="G230" s="36">
        <v>831.39999999999986</v>
      </c>
      <c r="H230" s="36">
        <v>941.3</v>
      </c>
      <c r="I230" s="36">
        <v>973.09999999999991</v>
      </c>
      <c r="J230" s="36">
        <v>996.25</v>
      </c>
      <c r="K230" s="31">
        <v>949.95</v>
      </c>
      <c r="L230" s="31">
        <v>895</v>
      </c>
      <c r="M230" s="31">
        <v>0.71079000000000003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647.95000000000005</v>
      </c>
      <c r="D231" s="36">
        <v>658.7833333333333</v>
      </c>
      <c r="E231" s="36">
        <v>632.56666666666661</v>
      </c>
      <c r="F231" s="36">
        <v>617.18333333333328</v>
      </c>
      <c r="G231" s="36">
        <v>590.96666666666658</v>
      </c>
      <c r="H231" s="36">
        <v>674.16666666666663</v>
      </c>
      <c r="I231" s="36">
        <v>700.38333333333333</v>
      </c>
      <c r="J231" s="36">
        <v>715.76666666666665</v>
      </c>
      <c r="K231" s="31">
        <v>685</v>
      </c>
      <c r="L231" s="31">
        <v>643.4</v>
      </c>
      <c r="M231" s="31">
        <v>7.2781599999999997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221.05</v>
      </c>
      <c r="D232" s="36">
        <v>222.76666666666665</v>
      </c>
      <c r="E232" s="36">
        <v>218.58333333333331</v>
      </c>
      <c r="F232" s="36">
        <v>216.11666666666667</v>
      </c>
      <c r="G232" s="36">
        <v>211.93333333333334</v>
      </c>
      <c r="H232" s="36">
        <v>225.23333333333329</v>
      </c>
      <c r="I232" s="36">
        <v>229.41666666666663</v>
      </c>
      <c r="J232" s="36">
        <v>231.88333333333327</v>
      </c>
      <c r="K232" s="31">
        <v>226.95</v>
      </c>
      <c r="L232" s="31">
        <v>220.3</v>
      </c>
      <c r="M232" s="31">
        <v>40.790930000000003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172.3</v>
      </c>
      <c r="D233" s="36">
        <v>172.76666666666665</v>
      </c>
      <c r="E233" s="36">
        <v>170.73333333333329</v>
      </c>
      <c r="F233" s="36">
        <v>169.16666666666663</v>
      </c>
      <c r="G233" s="36">
        <v>167.13333333333327</v>
      </c>
      <c r="H233" s="36">
        <v>174.33333333333331</v>
      </c>
      <c r="I233" s="36">
        <v>176.36666666666667</v>
      </c>
      <c r="J233" s="36">
        <v>177.93333333333334</v>
      </c>
      <c r="K233" s="31">
        <v>174.8</v>
      </c>
      <c r="L233" s="31">
        <v>171.2</v>
      </c>
      <c r="M233" s="31">
        <v>46.530999999999999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78.400000000000006</v>
      </c>
      <c r="D234" s="36">
        <v>79.283333333333346</v>
      </c>
      <c r="E234" s="36">
        <v>77.116666666666688</v>
      </c>
      <c r="F234" s="36">
        <v>75.833333333333343</v>
      </c>
      <c r="G234" s="36">
        <v>73.666666666666686</v>
      </c>
      <c r="H234" s="36">
        <v>80.566666666666691</v>
      </c>
      <c r="I234" s="36">
        <v>82.733333333333348</v>
      </c>
      <c r="J234" s="36">
        <v>84.016666666666694</v>
      </c>
      <c r="K234" s="31">
        <v>81.45</v>
      </c>
      <c r="L234" s="31">
        <v>78</v>
      </c>
      <c r="M234" s="31">
        <v>76.679779999999994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2795.25</v>
      </c>
      <c r="D235" s="36">
        <v>2802.7000000000003</v>
      </c>
      <c r="E235" s="36">
        <v>2770.5500000000006</v>
      </c>
      <c r="F235" s="36">
        <v>2745.8500000000004</v>
      </c>
      <c r="G235" s="36">
        <v>2713.7000000000007</v>
      </c>
      <c r="H235" s="36">
        <v>2827.4000000000005</v>
      </c>
      <c r="I235" s="36">
        <v>2859.55</v>
      </c>
      <c r="J235" s="36">
        <v>2884.2500000000005</v>
      </c>
      <c r="K235" s="31">
        <v>2834.85</v>
      </c>
      <c r="L235" s="31">
        <v>2778</v>
      </c>
      <c r="M235" s="31">
        <v>1.0440799999999999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416.4</v>
      </c>
      <c r="D236" s="36">
        <v>421.05</v>
      </c>
      <c r="E236" s="36">
        <v>406.1</v>
      </c>
      <c r="F236" s="36">
        <v>395.8</v>
      </c>
      <c r="G236" s="36">
        <v>380.85</v>
      </c>
      <c r="H236" s="36">
        <v>431.35</v>
      </c>
      <c r="I236" s="36">
        <v>446.29999999999995</v>
      </c>
      <c r="J236" s="36">
        <v>456.6</v>
      </c>
      <c r="K236" s="31">
        <v>436</v>
      </c>
      <c r="L236" s="31">
        <v>410.75</v>
      </c>
      <c r="M236" s="31">
        <v>19.493040000000001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133.6</v>
      </c>
      <c r="D237" s="36">
        <v>134.48333333333335</v>
      </c>
      <c r="E237" s="36">
        <v>132.2166666666667</v>
      </c>
      <c r="F237" s="36">
        <v>130.83333333333334</v>
      </c>
      <c r="G237" s="36">
        <v>128.56666666666669</v>
      </c>
      <c r="H237" s="36">
        <v>135.8666666666667</v>
      </c>
      <c r="I237" s="36">
        <v>138.13333333333335</v>
      </c>
      <c r="J237" s="36">
        <v>139.51666666666671</v>
      </c>
      <c r="K237" s="31">
        <v>136.75</v>
      </c>
      <c r="L237" s="31">
        <v>133.1</v>
      </c>
      <c r="M237" s="31">
        <v>45.657020000000003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412.85</v>
      </c>
      <c r="D238" s="36">
        <v>415.41666666666669</v>
      </c>
      <c r="E238" s="36">
        <v>409.03333333333336</v>
      </c>
      <c r="F238" s="36">
        <v>405.2166666666667</v>
      </c>
      <c r="G238" s="36">
        <v>398.83333333333337</v>
      </c>
      <c r="H238" s="36">
        <v>419.23333333333335</v>
      </c>
      <c r="I238" s="36">
        <v>425.61666666666667</v>
      </c>
      <c r="J238" s="36">
        <v>429.43333333333334</v>
      </c>
      <c r="K238" s="31">
        <v>421.8</v>
      </c>
      <c r="L238" s="31">
        <v>411.6</v>
      </c>
      <c r="M238" s="31">
        <v>25.776910000000001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90.75</v>
      </c>
      <c r="D239" s="36">
        <v>91.25</v>
      </c>
      <c r="E239" s="36">
        <v>90</v>
      </c>
      <c r="F239" s="36">
        <v>89.25</v>
      </c>
      <c r="G239" s="36">
        <v>88</v>
      </c>
      <c r="H239" s="36">
        <v>92</v>
      </c>
      <c r="I239" s="36">
        <v>93.25</v>
      </c>
      <c r="J239" s="36">
        <v>94</v>
      </c>
      <c r="K239" s="31">
        <v>92.5</v>
      </c>
      <c r="L239" s="31">
        <v>90.5</v>
      </c>
      <c r="M239" s="31">
        <v>114.66227000000001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43.1</v>
      </c>
      <c r="D240" s="36">
        <v>43.466666666666669</v>
      </c>
      <c r="E240" s="36">
        <v>42.38333333333334</v>
      </c>
      <c r="F240" s="36">
        <v>41.666666666666671</v>
      </c>
      <c r="G240" s="36">
        <v>40.583333333333343</v>
      </c>
      <c r="H240" s="36">
        <v>44.183333333333337</v>
      </c>
      <c r="I240" s="36">
        <v>45.266666666666666</v>
      </c>
      <c r="J240" s="36">
        <v>45.983333333333334</v>
      </c>
      <c r="K240" s="31">
        <v>44.55</v>
      </c>
      <c r="L240" s="31">
        <v>42.75</v>
      </c>
      <c r="M240" s="31">
        <v>267.86198999999999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703.85</v>
      </c>
      <c r="D241" s="36">
        <v>707.15</v>
      </c>
      <c r="E241" s="36">
        <v>695.8</v>
      </c>
      <c r="F241" s="36">
        <v>687.75</v>
      </c>
      <c r="G241" s="36">
        <v>676.4</v>
      </c>
      <c r="H241" s="36">
        <v>715.19999999999993</v>
      </c>
      <c r="I241" s="36">
        <v>726.55000000000007</v>
      </c>
      <c r="J241" s="36">
        <v>734.59999999999991</v>
      </c>
      <c r="K241" s="31">
        <v>718.5</v>
      </c>
      <c r="L241" s="31">
        <v>699.1</v>
      </c>
      <c r="M241" s="31">
        <v>16.900829999999999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77.5</v>
      </c>
      <c r="D242" s="36">
        <v>78.45</v>
      </c>
      <c r="E242" s="36">
        <v>76.2</v>
      </c>
      <c r="F242" s="36">
        <v>74.900000000000006</v>
      </c>
      <c r="G242" s="36">
        <v>72.650000000000006</v>
      </c>
      <c r="H242" s="36">
        <v>79.75</v>
      </c>
      <c r="I242" s="36">
        <v>82</v>
      </c>
      <c r="J242" s="36">
        <v>83.3</v>
      </c>
      <c r="K242" s="31">
        <v>80.7</v>
      </c>
      <c r="L242" s="31">
        <v>77.150000000000006</v>
      </c>
      <c r="M242" s="31">
        <v>602.10098000000005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1458.55</v>
      </c>
      <c r="D243" s="36">
        <v>1461.5166666666667</v>
      </c>
      <c r="E243" s="36">
        <v>1448.0333333333333</v>
      </c>
      <c r="F243" s="36">
        <v>1437.5166666666667</v>
      </c>
      <c r="G243" s="36">
        <v>1424.0333333333333</v>
      </c>
      <c r="H243" s="36">
        <v>1472.0333333333333</v>
      </c>
      <c r="I243" s="36">
        <v>1485.5166666666664</v>
      </c>
      <c r="J243" s="36">
        <v>1496.0333333333333</v>
      </c>
      <c r="K243" s="31">
        <v>1475</v>
      </c>
      <c r="L243" s="31">
        <v>1451</v>
      </c>
      <c r="M243" s="31">
        <v>0.16816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480.75</v>
      </c>
      <c r="D244" s="36">
        <v>482.93333333333339</v>
      </c>
      <c r="E244" s="36">
        <v>475.9166666666668</v>
      </c>
      <c r="F244" s="36">
        <v>471.08333333333343</v>
      </c>
      <c r="G244" s="36">
        <v>464.06666666666683</v>
      </c>
      <c r="H244" s="36">
        <v>487.76666666666677</v>
      </c>
      <c r="I244" s="36">
        <v>494.78333333333342</v>
      </c>
      <c r="J244" s="36">
        <v>499.61666666666673</v>
      </c>
      <c r="K244" s="31">
        <v>489.95</v>
      </c>
      <c r="L244" s="31">
        <v>478.1</v>
      </c>
      <c r="M244" s="31">
        <v>9.2235099999999992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187.9</v>
      </c>
      <c r="D245" s="36">
        <v>189.4666666666667</v>
      </c>
      <c r="E245" s="36">
        <v>185.73333333333341</v>
      </c>
      <c r="F245" s="36">
        <v>183.56666666666672</v>
      </c>
      <c r="G245" s="36">
        <v>179.83333333333343</v>
      </c>
      <c r="H245" s="36">
        <v>191.63333333333338</v>
      </c>
      <c r="I245" s="36">
        <v>195.36666666666667</v>
      </c>
      <c r="J245" s="36">
        <v>197.53333333333336</v>
      </c>
      <c r="K245" s="31">
        <v>193.2</v>
      </c>
      <c r="L245" s="31">
        <v>187.3</v>
      </c>
      <c r="M245" s="31">
        <v>74.349469999999997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1420.35</v>
      </c>
      <c r="D246" s="36">
        <v>1426.6499999999999</v>
      </c>
      <c r="E246" s="36">
        <v>1409.2999999999997</v>
      </c>
      <c r="F246" s="36">
        <v>1398.2499999999998</v>
      </c>
      <c r="G246" s="36">
        <v>1380.8999999999996</v>
      </c>
      <c r="H246" s="36">
        <v>1437.6999999999998</v>
      </c>
      <c r="I246" s="36">
        <v>1455.0499999999997</v>
      </c>
      <c r="J246" s="36">
        <v>1466.1</v>
      </c>
      <c r="K246" s="31">
        <v>1444</v>
      </c>
      <c r="L246" s="31">
        <v>1415.6</v>
      </c>
      <c r="M246" s="31">
        <v>30.672440000000002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20.05</v>
      </c>
      <c r="D247" s="36">
        <v>20.350000000000001</v>
      </c>
      <c r="E247" s="36">
        <v>19.550000000000004</v>
      </c>
      <c r="F247" s="36">
        <v>19.050000000000004</v>
      </c>
      <c r="G247" s="36">
        <v>18.250000000000007</v>
      </c>
      <c r="H247" s="36">
        <v>20.85</v>
      </c>
      <c r="I247" s="36">
        <v>21.65</v>
      </c>
      <c r="J247" s="36">
        <v>22.15</v>
      </c>
      <c r="K247" s="31">
        <v>21.15</v>
      </c>
      <c r="L247" s="31">
        <v>19.850000000000001</v>
      </c>
      <c r="M247" s="31">
        <v>317.58249999999998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4204.5</v>
      </c>
      <c r="D248" s="36">
        <v>4194.5</v>
      </c>
      <c r="E248" s="36">
        <v>4160</v>
      </c>
      <c r="F248" s="36">
        <v>4115.5</v>
      </c>
      <c r="G248" s="36">
        <v>4081</v>
      </c>
      <c r="H248" s="36">
        <v>4239</v>
      </c>
      <c r="I248" s="36">
        <v>4273.5</v>
      </c>
      <c r="J248" s="36">
        <v>4318</v>
      </c>
      <c r="K248" s="31">
        <v>4229</v>
      </c>
      <c r="L248" s="31">
        <v>4150</v>
      </c>
      <c r="M248" s="31">
        <v>5.2738699999999996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1440.55</v>
      </c>
      <c r="D249" s="36">
        <v>1444.3</v>
      </c>
      <c r="E249" s="36">
        <v>1434.6</v>
      </c>
      <c r="F249" s="36">
        <v>1428.6499999999999</v>
      </c>
      <c r="G249" s="36">
        <v>1418.9499999999998</v>
      </c>
      <c r="H249" s="36">
        <v>1450.25</v>
      </c>
      <c r="I249" s="36">
        <v>1459.9500000000003</v>
      </c>
      <c r="J249" s="36">
        <v>1465.9</v>
      </c>
      <c r="K249" s="31">
        <v>1454</v>
      </c>
      <c r="L249" s="31">
        <v>1438.35</v>
      </c>
      <c r="M249" s="31">
        <v>42.64837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3029.95</v>
      </c>
      <c r="D250" s="36">
        <v>2988.9</v>
      </c>
      <c r="E250" s="36">
        <v>2928.9</v>
      </c>
      <c r="F250" s="36">
        <v>2827.85</v>
      </c>
      <c r="G250" s="36">
        <v>2767.85</v>
      </c>
      <c r="H250" s="36">
        <v>3089.9500000000003</v>
      </c>
      <c r="I250" s="36">
        <v>3149.9500000000003</v>
      </c>
      <c r="J250" s="36">
        <v>3251.0000000000005</v>
      </c>
      <c r="K250" s="31">
        <v>3048.9</v>
      </c>
      <c r="L250" s="31">
        <v>2887.85</v>
      </c>
      <c r="M250" s="31">
        <v>0.82782999999999995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693.7</v>
      </c>
      <c r="D251" s="36">
        <v>692.2166666666667</v>
      </c>
      <c r="E251" s="36">
        <v>675.43333333333339</v>
      </c>
      <c r="F251" s="36">
        <v>657.16666666666674</v>
      </c>
      <c r="G251" s="36">
        <v>640.38333333333344</v>
      </c>
      <c r="H251" s="36">
        <v>710.48333333333335</v>
      </c>
      <c r="I251" s="36">
        <v>727.26666666666665</v>
      </c>
      <c r="J251" s="36">
        <v>745.5333333333333</v>
      </c>
      <c r="K251" s="31">
        <v>709</v>
      </c>
      <c r="L251" s="31">
        <v>673.95</v>
      </c>
      <c r="M251" s="31">
        <v>13.910450000000001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2571.5500000000002</v>
      </c>
      <c r="D252" s="36">
        <v>2576.2000000000003</v>
      </c>
      <c r="E252" s="36">
        <v>2557.4000000000005</v>
      </c>
      <c r="F252" s="36">
        <v>2543.2500000000005</v>
      </c>
      <c r="G252" s="36">
        <v>2524.4500000000007</v>
      </c>
      <c r="H252" s="36">
        <v>2590.3500000000004</v>
      </c>
      <c r="I252" s="36">
        <v>2609.1500000000005</v>
      </c>
      <c r="J252" s="36">
        <v>2623.3</v>
      </c>
      <c r="K252" s="31">
        <v>2595</v>
      </c>
      <c r="L252" s="31">
        <v>2562.0500000000002</v>
      </c>
      <c r="M252" s="31">
        <v>6.48088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964.45</v>
      </c>
      <c r="D253" s="36">
        <v>967.05000000000007</v>
      </c>
      <c r="E253" s="36">
        <v>952.80000000000018</v>
      </c>
      <c r="F253" s="36">
        <v>941.15000000000009</v>
      </c>
      <c r="G253" s="36">
        <v>926.9000000000002</v>
      </c>
      <c r="H253" s="36">
        <v>978.70000000000016</v>
      </c>
      <c r="I253" s="36">
        <v>992.94999999999993</v>
      </c>
      <c r="J253" s="36">
        <v>1004.6000000000001</v>
      </c>
      <c r="K253" s="31">
        <v>981.3</v>
      </c>
      <c r="L253" s="31">
        <v>955.4</v>
      </c>
      <c r="M253" s="31">
        <v>4.5264199999999999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34.700000000000003</v>
      </c>
      <c r="D254" s="36">
        <v>34.666666666666664</v>
      </c>
      <c r="E254" s="36">
        <v>32.783333333333331</v>
      </c>
      <c r="F254" s="36">
        <v>30.866666666666667</v>
      </c>
      <c r="G254" s="36">
        <v>28.983333333333334</v>
      </c>
      <c r="H254" s="36">
        <v>36.583333333333329</v>
      </c>
      <c r="I254" s="36">
        <v>38.466666666666669</v>
      </c>
      <c r="J254" s="36">
        <v>40.383333333333326</v>
      </c>
      <c r="K254" s="31">
        <v>36.549999999999997</v>
      </c>
      <c r="L254" s="31">
        <v>32.75</v>
      </c>
      <c r="M254" s="31">
        <v>2056.2465200000001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451.65</v>
      </c>
      <c r="D255" s="36">
        <v>453.61666666666662</v>
      </c>
      <c r="E255" s="36">
        <v>449.03333333333325</v>
      </c>
      <c r="F255" s="36">
        <v>446.41666666666663</v>
      </c>
      <c r="G255" s="36">
        <v>441.83333333333326</v>
      </c>
      <c r="H255" s="36">
        <v>456.23333333333323</v>
      </c>
      <c r="I255" s="36">
        <v>460.81666666666661</v>
      </c>
      <c r="J255" s="36">
        <v>463.43333333333322</v>
      </c>
      <c r="K255" s="31">
        <v>458.2</v>
      </c>
      <c r="L255" s="31">
        <v>451</v>
      </c>
      <c r="M255" s="31">
        <v>68.949470000000005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290.3</v>
      </c>
      <c r="D256" s="36">
        <v>304.3</v>
      </c>
      <c r="E256" s="36">
        <v>271.10000000000002</v>
      </c>
      <c r="F256" s="36">
        <v>251.90000000000003</v>
      </c>
      <c r="G256" s="36">
        <v>218.70000000000005</v>
      </c>
      <c r="H256" s="36">
        <v>323.5</v>
      </c>
      <c r="I256" s="36">
        <v>356.69999999999993</v>
      </c>
      <c r="J256" s="36">
        <v>375.9</v>
      </c>
      <c r="K256" s="31">
        <v>337.5</v>
      </c>
      <c r="L256" s="31">
        <v>285.10000000000002</v>
      </c>
      <c r="M256" s="31">
        <v>343.47039000000001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1390</v>
      </c>
      <c r="D257" s="36">
        <v>1380.3999999999999</v>
      </c>
      <c r="E257" s="36">
        <v>1349.7999999999997</v>
      </c>
      <c r="F257" s="36">
        <v>1309.5999999999999</v>
      </c>
      <c r="G257" s="36">
        <v>1278.9999999999998</v>
      </c>
      <c r="H257" s="36">
        <v>1420.5999999999997</v>
      </c>
      <c r="I257" s="36">
        <v>1451.1999999999996</v>
      </c>
      <c r="J257" s="36">
        <v>1491.3999999999996</v>
      </c>
      <c r="K257" s="31">
        <v>1411</v>
      </c>
      <c r="L257" s="31">
        <v>1340.2</v>
      </c>
      <c r="M257" s="31">
        <v>3.2126899999999998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3288.9</v>
      </c>
      <c r="D258" s="36">
        <v>3276.9666666666672</v>
      </c>
      <c r="E258" s="36">
        <v>3224.9833333333345</v>
      </c>
      <c r="F258" s="36">
        <v>3161.0666666666675</v>
      </c>
      <c r="G258" s="36">
        <v>3109.0833333333348</v>
      </c>
      <c r="H258" s="36">
        <v>3340.8833333333341</v>
      </c>
      <c r="I258" s="36">
        <v>3392.8666666666668</v>
      </c>
      <c r="J258" s="36">
        <v>3456.7833333333338</v>
      </c>
      <c r="K258" s="31">
        <v>3328.95</v>
      </c>
      <c r="L258" s="31">
        <v>3213.05</v>
      </c>
      <c r="M258" s="31">
        <v>1.28399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119.2</v>
      </c>
      <c r="D259" s="36">
        <v>119.7</v>
      </c>
      <c r="E259" s="36">
        <v>118</v>
      </c>
      <c r="F259" s="36">
        <v>116.8</v>
      </c>
      <c r="G259" s="36">
        <v>115.1</v>
      </c>
      <c r="H259" s="36">
        <v>120.9</v>
      </c>
      <c r="I259" s="36">
        <v>122.60000000000002</v>
      </c>
      <c r="J259" s="36">
        <v>123.80000000000001</v>
      </c>
      <c r="K259" s="31">
        <v>121.4</v>
      </c>
      <c r="L259" s="31">
        <v>118.5</v>
      </c>
      <c r="M259" s="31">
        <v>7.1247499999999997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1244.1500000000001</v>
      </c>
      <c r="D260" s="36">
        <v>1244.7</v>
      </c>
      <c r="E260" s="36">
        <v>1230.5500000000002</v>
      </c>
      <c r="F260" s="36">
        <v>1216.95</v>
      </c>
      <c r="G260" s="36">
        <v>1202.8000000000002</v>
      </c>
      <c r="H260" s="36">
        <v>1258.3000000000002</v>
      </c>
      <c r="I260" s="36">
        <v>1272.4500000000003</v>
      </c>
      <c r="J260" s="36">
        <v>1286.0500000000002</v>
      </c>
      <c r="K260" s="31">
        <v>1258.8499999999999</v>
      </c>
      <c r="L260" s="31">
        <v>1231.0999999999999</v>
      </c>
      <c r="M260" s="31">
        <v>0.21054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463.3</v>
      </c>
      <c r="D261" s="36">
        <v>465.43333333333334</v>
      </c>
      <c r="E261" s="36">
        <v>458.86666666666667</v>
      </c>
      <c r="F261" s="36">
        <v>454.43333333333334</v>
      </c>
      <c r="G261" s="36">
        <v>447.86666666666667</v>
      </c>
      <c r="H261" s="36">
        <v>469.86666666666667</v>
      </c>
      <c r="I261" s="36">
        <v>476.43333333333339</v>
      </c>
      <c r="J261" s="36">
        <v>480.86666666666667</v>
      </c>
      <c r="K261" s="31">
        <v>472</v>
      </c>
      <c r="L261" s="31">
        <v>461</v>
      </c>
      <c r="M261" s="31">
        <v>9.7033100000000001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683.45</v>
      </c>
      <c r="D262" s="36">
        <v>690.43333333333339</v>
      </c>
      <c r="E262" s="36">
        <v>675.16666666666674</v>
      </c>
      <c r="F262" s="36">
        <v>666.88333333333333</v>
      </c>
      <c r="G262" s="36">
        <v>651.61666666666667</v>
      </c>
      <c r="H262" s="36">
        <v>698.71666666666681</v>
      </c>
      <c r="I262" s="36">
        <v>713.98333333333346</v>
      </c>
      <c r="J262" s="36">
        <v>722.26666666666688</v>
      </c>
      <c r="K262" s="31">
        <v>705.7</v>
      </c>
      <c r="L262" s="31">
        <v>682.15</v>
      </c>
      <c r="M262" s="31">
        <v>22.575579999999999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374.95</v>
      </c>
      <c r="D263" s="36">
        <v>378.34999999999997</v>
      </c>
      <c r="E263" s="36">
        <v>366.74999999999994</v>
      </c>
      <c r="F263" s="36">
        <v>358.54999999999995</v>
      </c>
      <c r="G263" s="36">
        <v>346.94999999999993</v>
      </c>
      <c r="H263" s="36">
        <v>386.54999999999995</v>
      </c>
      <c r="I263" s="36">
        <v>398.15</v>
      </c>
      <c r="J263" s="36">
        <v>406.34999999999997</v>
      </c>
      <c r="K263" s="31">
        <v>389.95</v>
      </c>
      <c r="L263" s="31">
        <v>370.15</v>
      </c>
      <c r="M263" s="31">
        <v>2.7678199999999999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677.7</v>
      </c>
      <c r="D264" s="36">
        <v>680.23333333333335</v>
      </c>
      <c r="E264" s="36">
        <v>673.4666666666667</v>
      </c>
      <c r="F264" s="36">
        <v>669.23333333333335</v>
      </c>
      <c r="G264" s="36">
        <v>662.4666666666667</v>
      </c>
      <c r="H264" s="36">
        <v>684.4666666666667</v>
      </c>
      <c r="I264" s="36">
        <v>691.23333333333335</v>
      </c>
      <c r="J264" s="36">
        <v>695.4666666666667</v>
      </c>
      <c r="K264" s="31">
        <v>687</v>
      </c>
      <c r="L264" s="31">
        <v>676</v>
      </c>
      <c r="M264" s="31">
        <v>2.3762500000000002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402</v>
      </c>
      <c r="D265" s="36">
        <v>399.2833333333333</v>
      </c>
      <c r="E265" s="36">
        <v>393.71666666666658</v>
      </c>
      <c r="F265" s="36">
        <v>385.43333333333328</v>
      </c>
      <c r="G265" s="36">
        <v>379.86666666666656</v>
      </c>
      <c r="H265" s="36">
        <v>407.56666666666661</v>
      </c>
      <c r="I265" s="36">
        <v>413.13333333333333</v>
      </c>
      <c r="J265" s="36">
        <v>421.41666666666663</v>
      </c>
      <c r="K265" s="31">
        <v>404.85</v>
      </c>
      <c r="L265" s="31">
        <v>391</v>
      </c>
      <c r="M265" s="31">
        <v>8.5554199999999998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90.9</v>
      </c>
      <c r="D266" s="36">
        <v>90.583333333333329</v>
      </c>
      <c r="E266" s="36">
        <v>88.36666666666666</v>
      </c>
      <c r="F266" s="36">
        <v>85.833333333333329</v>
      </c>
      <c r="G266" s="36">
        <v>83.61666666666666</v>
      </c>
      <c r="H266" s="36">
        <v>93.11666666666666</v>
      </c>
      <c r="I266" s="36">
        <v>95.333333333333329</v>
      </c>
      <c r="J266" s="36">
        <v>97.86666666666666</v>
      </c>
      <c r="K266" s="31">
        <v>92.8</v>
      </c>
      <c r="L266" s="31">
        <v>88.05</v>
      </c>
      <c r="M266" s="31">
        <v>146.36724000000001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395.35</v>
      </c>
      <c r="D267" s="36">
        <v>399.10000000000008</v>
      </c>
      <c r="E267" s="36">
        <v>389.85000000000014</v>
      </c>
      <c r="F267" s="36">
        <v>384.35000000000008</v>
      </c>
      <c r="G267" s="36">
        <v>375.10000000000014</v>
      </c>
      <c r="H267" s="36">
        <v>404.60000000000014</v>
      </c>
      <c r="I267" s="36">
        <v>413.85</v>
      </c>
      <c r="J267" s="36">
        <v>419.35000000000014</v>
      </c>
      <c r="K267" s="31">
        <v>408.35</v>
      </c>
      <c r="L267" s="31">
        <v>393.6</v>
      </c>
      <c r="M267" s="31">
        <v>45.355269999999997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784.4</v>
      </c>
      <c r="D268" s="36">
        <v>788.86666666666679</v>
      </c>
      <c r="E268" s="36">
        <v>776.73333333333358</v>
      </c>
      <c r="F268" s="36">
        <v>769.06666666666683</v>
      </c>
      <c r="G268" s="36">
        <v>756.93333333333362</v>
      </c>
      <c r="H268" s="36">
        <v>796.53333333333353</v>
      </c>
      <c r="I268" s="36">
        <v>808.66666666666674</v>
      </c>
      <c r="J268" s="36">
        <v>816.33333333333348</v>
      </c>
      <c r="K268" s="31">
        <v>801</v>
      </c>
      <c r="L268" s="31">
        <v>781.2</v>
      </c>
      <c r="M268" s="31">
        <v>12.50892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531.5</v>
      </c>
      <c r="D269" s="36">
        <v>532</v>
      </c>
      <c r="E269" s="36">
        <v>528.5</v>
      </c>
      <c r="F269" s="36">
        <v>525.5</v>
      </c>
      <c r="G269" s="36">
        <v>522</v>
      </c>
      <c r="H269" s="36">
        <v>535</v>
      </c>
      <c r="I269" s="36">
        <v>538.5</v>
      </c>
      <c r="J269" s="36">
        <v>541.5</v>
      </c>
      <c r="K269" s="31">
        <v>535.5</v>
      </c>
      <c r="L269" s="31">
        <v>529</v>
      </c>
      <c r="M269" s="31">
        <v>17.285689999999999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458.95</v>
      </c>
      <c r="D270" s="36">
        <v>463.33333333333331</v>
      </c>
      <c r="E270" s="36">
        <v>451.16666666666663</v>
      </c>
      <c r="F270" s="36">
        <v>443.38333333333333</v>
      </c>
      <c r="G270" s="36">
        <v>431.21666666666664</v>
      </c>
      <c r="H270" s="36">
        <v>471.11666666666662</v>
      </c>
      <c r="I270" s="36">
        <v>483.28333333333325</v>
      </c>
      <c r="J270" s="36">
        <v>491.06666666666661</v>
      </c>
      <c r="K270" s="31">
        <v>475.5</v>
      </c>
      <c r="L270" s="31">
        <v>455.55</v>
      </c>
      <c r="M270" s="31">
        <v>1.8406400000000001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409.5</v>
      </c>
      <c r="D271" s="36">
        <v>412.2833333333333</v>
      </c>
      <c r="E271" s="36">
        <v>404.76666666666659</v>
      </c>
      <c r="F271" s="36">
        <v>400.0333333333333</v>
      </c>
      <c r="G271" s="36">
        <v>392.51666666666659</v>
      </c>
      <c r="H271" s="36">
        <v>417.01666666666659</v>
      </c>
      <c r="I271" s="36">
        <v>424.53333333333325</v>
      </c>
      <c r="J271" s="36">
        <v>429.26666666666659</v>
      </c>
      <c r="K271" s="31">
        <v>419.8</v>
      </c>
      <c r="L271" s="31">
        <v>407.55</v>
      </c>
      <c r="M271" s="31">
        <v>1.26667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758.1</v>
      </c>
      <c r="D272" s="36">
        <v>762.23333333333323</v>
      </c>
      <c r="E272" s="36">
        <v>746.56666666666649</v>
      </c>
      <c r="F272" s="36">
        <v>735.0333333333333</v>
      </c>
      <c r="G272" s="36">
        <v>719.36666666666656</v>
      </c>
      <c r="H272" s="36">
        <v>773.76666666666642</v>
      </c>
      <c r="I272" s="36">
        <v>789.43333333333317</v>
      </c>
      <c r="J272" s="36">
        <v>800.96666666666636</v>
      </c>
      <c r="K272" s="31">
        <v>777.9</v>
      </c>
      <c r="L272" s="31">
        <v>750.7</v>
      </c>
      <c r="M272" s="31">
        <v>4.0798399999999999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363.15</v>
      </c>
      <c r="D273" s="36">
        <v>367.5</v>
      </c>
      <c r="E273" s="36">
        <v>355.8</v>
      </c>
      <c r="F273" s="36">
        <v>348.45</v>
      </c>
      <c r="G273" s="36">
        <v>336.75</v>
      </c>
      <c r="H273" s="36">
        <v>374.85</v>
      </c>
      <c r="I273" s="36">
        <v>386.55000000000007</v>
      </c>
      <c r="J273" s="36">
        <v>393.90000000000003</v>
      </c>
      <c r="K273" s="31">
        <v>379.2</v>
      </c>
      <c r="L273" s="31">
        <v>360.15</v>
      </c>
      <c r="M273" s="31">
        <v>7.1612400000000003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820.3</v>
      </c>
      <c r="D274" s="36">
        <v>812.88333333333333</v>
      </c>
      <c r="E274" s="36">
        <v>800.76666666666665</v>
      </c>
      <c r="F274" s="36">
        <v>781.23333333333335</v>
      </c>
      <c r="G274" s="36">
        <v>769.11666666666667</v>
      </c>
      <c r="H274" s="36">
        <v>832.41666666666663</v>
      </c>
      <c r="I274" s="36">
        <v>844.53333333333319</v>
      </c>
      <c r="J274" s="36">
        <v>864.06666666666661</v>
      </c>
      <c r="K274" s="31">
        <v>825</v>
      </c>
      <c r="L274" s="31">
        <v>793.35</v>
      </c>
      <c r="M274" s="31">
        <v>14.13838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1267.45</v>
      </c>
      <c r="D275" s="36">
        <v>1275.0666666666666</v>
      </c>
      <c r="E275" s="36">
        <v>1247.3833333333332</v>
      </c>
      <c r="F275" s="36">
        <v>1227.3166666666666</v>
      </c>
      <c r="G275" s="36">
        <v>1199.6333333333332</v>
      </c>
      <c r="H275" s="36">
        <v>1295.1333333333332</v>
      </c>
      <c r="I275" s="36">
        <v>1322.8166666666666</v>
      </c>
      <c r="J275" s="36">
        <v>1342.8833333333332</v>
      </c>
      <c r="K275" s="31">
        <v>1302.75</v>
      </c>
      <c r="L275" s="31">
        <v>1255</v>
      </c>
      <c r="M275" s="31">
        <v>2.7560899999999999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701.8</v>
      </c>
      <c r="D276" s="36">
        <v>695.86666666666679</v>
      </c>
      <c r="E276" s="36">
        <v>684.38333333333355</v>
      </c>
      <c r="F276" s="36">
        <v>666.96666666666681</v>
      </c>
      <c r="G276" s="36">
        <v>655.48333333333358</v>
      </c>
      <c r="H276" s="36">
        <v>713.28333333333353</v>
      </c>
      <c r="I276" s="36">
        <v>724.76666666666665</v>
      </c>
      <c r="J276" s="36">
        <v>742.18333333333351</v>
      </c>
      <c r="K276" s="31">
        <v>707.35</v>
      </c>
      <c r="L276" s="31">
        <v>678.45</v>
      </c>
      <c r="M276" s="31">
        <v>3.6671499999999999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301.2</v>
      </c>
      <c r="D277" s="36">
        <v>302.33333333333331</v>
      </c>
      <c r="E277" s="36">
        <v>294.91666666666663</v>
      </c>
      <c r="F277" s="36">
        <v>288.63333333333333</v>
      </c>
      <c r="G277" s="36">
        <v>281.21666666666664</v>
      </c>
      <c r="H277" s="36">
        <v>308.61666666666662</v>
      </c>
      <c r="I277" s="36">
        <v>316.03333333333325</v>
      </c>
      <c r="J277" s="36">
        <v>322.31666666666661</v>
      </c>
      <c r="K277" s="31">
        <v>309.75</v>
      </c>
      <c r="L277" s="31">
        <v>296.05</v>
      </c>
      <c r="M277" s="31">
        <v>55.33379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323.3</v>
      </c>
      <c r="D278" s="36">
        <v>324.09999999999997</v>
      </c>
      <c r="E278" s="36">
        <v>320.19999999999993</v>
      </c>
      <c r="F278" s="36">
        <v>317.09999999999997</v>
      </c>
      <c r="G278" s="36">
        <v>313.19999999999993</v>
      </c>
      <c r="H278" s="36">
        <v>327.19999999999993</v>
      </c>
      <c r="I278" s="36">
        <v>331.09999999999991</v>
      </c>
      <c r="J278" s="36">
        <v>334.19999999999993</v>
      </c>
      <c r="K278" s="31">
        <v>328</v>
      </c>
      <c r="L278" s="31">
        <v>321</v>
      </c>
      <c r="M278" s="31">
        <v>3.0700400000000001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146.55000000000001</v>
      </c>
      <c r="D279" s="36">
        <v>148.03333333333333</v>
      </c>
      <c r="E279" s="36">
        <v>144.06666666666666</v>
      </c>
      <c r="F279" s="36">
        <v>141.58333333333334</v>
      </c>
      <c r="G279" s="36">
        <v>137.61666666666667</v>
      </c>
      <c r="H279" s="36">
        <v>150.51666666666665</v>
      </c>
      <c r="I279" s="36">
        <v>154.48333333333329</v>
      </c>
      <c r="J279" s="36">
        <v>156.96666666666664</v>
      </c>
      <c r="K279" s="31">
        <v>152</v>
      </c>
      <c r="L279" s="31">
        <v>145.55000000000001</v>
      </c>
      <c r="M279" s="31">
        <v>91.725610000000003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667.2</v>
      </c>
      <c r="D280" s="36">
        <v>663.93333333333339</v>
      </c>
      <c r="E280" s="36">
        <v>657.86666666666679</v>
      </c>
      <c r="F280" s="36">
        <v>648.53333333333342</v>
      </c>
      <c r="G280" s="36">
        <v>642.46666666666681</v>
      </c>
      <c r="H280" s="36">
        <v>673.26666666666677</v>
      </c>
      <c r="I280" s="36">
        <v>679.33333333333337</v>
      </c>
      <c r="J280" s="36">
        <v>688.66666666666674</v>
      </c>
      <c r="K280" s="31">
        <v>670</v>
      </c>
      <c r="L280" s="31">
        <v>654.6</v>
      </c>
      <c r="M280" s="31">
        <v>3.31826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2722.45</v>
      </c>
      <c r="D281" s="36">
        <v>2719.7333333333331</v>
      </c>
      <c r="E281" s="36">
        <v>2694.9666666666662</v>
      </c>
      <c r="F281" s="36">
        <v>2667.4833333333331</v>
      </c>
      <c r="G281" s="36">
        <v>2642.7166666666662</v>
      </c>
      <c r="H281" s="36">
        <v>2747.2166666666662</v>
      </c>
      <c r="I281" s="36">
        <v>2771.9833333333336</v>
      </c>
      <c r="J281" s="36">
        <v>2799.4666666666662</v>
      </c>
      <c r="K281" s="31">
        <v>2744.5</v>
      </c>
      <c r="L281" s="31">
        <v>2692.25</v>
      </c>
      <c r="M281" s="31">
        <v>1.94343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2595.75</v>
      </c>
      <c r="D282" s="36">
        <v>2598.7999999999997</v>
      </c>
      <c r="E282" s="36">
        <v>2552.5999999999995</v>
      </c>
      <c r="F282" s="36">
        <v>2509.4499999999998</v>
      </c>
      <c r="G282" s="36">
        <v>2463.2499999999995</v>
      </c>
      <c r="H282" s="36">
        <v>2641.9499999999994</v>
      </c>
      <c r="I282" s="36">
        <v>2688.1499999999992</v>
      </c>
      <c r="J282" s="36">
        <v>2731.2999999999993</v>
      </c>
      <c r="K282" s="31">
        <v>2645</v>
      </c>
      <c r="L282" s="31">
        <v>2555.65</v>
      </c>
      <c r="M282" s="31">
        <v>7.2419999999999998E-2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562.95000000000005</v>
      </c>
      <c r="D283" s="36">
        <v>555.15</v>
      </c>
      <c r="E283" s="36">
        <v>527.79999999999995</v>
      </c>
      <c r="F283" s="36">
        <v>492.65</v>
      </c>
      <c r="G283" s="36">
        <v>465.29999999999995</v>
      </c>
      <c r="H283" s="36">
        <v>590.29999999999995</v>
      </c>
      <c r="I283" s="36">
        <v>617.65000000000009</v>
      </c>
      <c r="J283" s="36">
        <v>652.79999999999995</v>
      </c>
      <c r="K283" s="31">
        <v>582.5</v>
      </c>
      <c r="L283" s="31">
        <v>520</v>
      </c>
      <c r="M283" s="31">
        <v>0.92856000000000005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450.15</v>
      </c>
      <c r="D284" s="36">
        <v>450.90000000000003</v>
      </c>
      <c r="E284" s="36">
        <v>443.70000000000005</v>
      </c>
      <c r="F284" s="36">
        <v>437.25</v>
      </c>
      <c r="G284" s="36">
        <v>430.05</v>
      </c>
      <c r="H284" s="36">
        <v>457.35000000000008</v>
      </c>
      <c r="I284" s="36">
        <v>464.55</v>
      </c>
      <c r="J284" s="36">
        <v>471.00000000000011</v>
      </c>
      <c r="K284" s="31">
        <v>458.1</v>
      </c>
      <c r="L284" s="31">
        <v>444.45</v>
      </c>
      <c r="M284" s="31">
        <v>1.26576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278.3</v>
      </c>
      <c r="D285" s="36">
        <v>280.15000000000003</v>
      </c>
      <c r="E285" s="36">
        <v>275.35000000000008</v>
      </c>
      <c r="F285" s="36">
        <v>272.40000000000003</v>
      </c>
      <c r="G285" s="36">
        <v>267.60000000000008</v>
      </c>
      <c r="H285" s="36">
        <v>283.10000000000008</v>
      </c>
      <c r="I285" s="36">
        <v>287.90000000000003</v>
      </c>
      <c r="J285" s="36">
        <v>290.85000000000008</v>
      </c>
      <c r="K285" s="31">
        <v>284.95</v>
      </c>
      <c r="L285" s="31">
        <v>277.2</v>
      </c>
      <c r="M285" s="31">
        <v>16.461590000000001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1753.4</v>
      </c>
      <c r="D286" s="36">
        <v>1757.9000000000003</v>
      </c>
      <c r="E286" s="36">
        <v>1740.6000000000006</v>
      </c>
      <c r="F286" s="36">
        <v>1727.8000000000002</v>
      </c>
      <c r="G286" s="36">
        <v>1710.5000000000005</v>
      </c>
      <c r="H286" s="36">
        <v>1770.7000000000007</v>
      </c>
      <c r="I286" s="36">
        <v>1788.0000000000005</v>
      </c>
      <c r="J286" s="36">
        <v>1800.8000000000009</v>
      </c>
      <c r="K286" s="31">
        <v>1775.2</v>
      </c>
      <c r="L286" s="31">
        <v>1745.1</v>
      </c>
      <c r="M286" s="31">
        <v>30.5168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1204.8499999999999</v>
      </c>
      <c r="D287" s="36">
        <v>1197.9333333333334</v>
      </c>
      <c r="E287" s="36">
        <v>1181.9166666666667</v>
      </c>
      <c r="F287" s="36">
        <v>1158.9833333333333</v>
      </c>
      <c r="G287" s="36">
        <v>1142.9666666666667</v>
      </c>
      <c r="H287" s="36">
        <v>1220.8666666666668</v>
      </c>
      <c r="I287" s="36">
        <v>1236.8833333333332</v>
      </c>
      <c r="J287" s="36">
        <v>1259.8166666666668</v>
      </c>
      <c r="K287" s="31">
        <v>1213.95</v>
      </c>
      <c r="L287" s="31">
        <v>1175</v>
      </c>
      <c r="M287" s="31">
        <v>9.2004000000000001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375.9</v>
      </c>
      <c r="D288" s="36">
        <v>378.66666666666669</v>
      </c>
      <c r="E288" s="36">
        <v>370.88333333333338</v>
      </c>
      <c r="F288" s="36">
        <v>365.86666666666667</v>
      </c>
      <c r="G288" s="36">
        <v>358.08333333333337</v>
      </c>
      <c r="H288" s="36">
        <v>383.68333333333339</v>
      </c>
      <c r="I288" s="36">
        <v>391.4666666666667</v>
      </c>
      <c r="J288" s="36">
        <v>396.48333333333341</v>
      </c>
      <c r="K288" s="31">
        <v>386.45</v>
      </c>
      <c r="L288" s="31">
        <v>373.65</v>
      </c>
      <c r="M288" s="31">
        <v>3.1000299999999998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1947</v>
      </c>
      <c r="D289" s="36">
        <v>1937.5666666666666</v>
      </c>
      <c r="E289" s="36">
        <v>1910.9833333333331</v>
      </c>
      <c r="F289" s="36">
        <v>1874.9666666666665</v>
      </c>
      <c r="G289" s="36">
        <v>1848.383333333333</v>
      </c>
      <c r="H289" s="36">
        <v>1973.5833333333333</v>
      </c>
      <c r="I289" s="36">
        <v>2000.1666666666667</v>
      </c>
      <c r="J289" s="36">
        <v>2036.1833333333334</v>
      </c>
      <c r="K289" s="31">
        <v>1964.15</v>
      </c>
      <c r="L289" s="31">
        <v>1901.55</v>
      </c>
      <c r="M289" s="31">
        <v>2.7511399999999999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3071.55</v>
      </c>
      <c r="D290" s="36">
        <v>3109.1833333333329</v>
      </c>
      <c r="E290" s="36">
        <v>3003.3666666666659</v>
      </c>
      <c r="F290" s="36">
        <v>2935.1833333333329</v>
      </c>
      <c r="G290" s="36">
        <v>2829.3666666666659</v>
      </c>
      <c r="H290" s="36">
        <v>3177.3666666666659</v>
      </c>
      <c r="I290" s="36">
        <v>3283.1833333333325</v>
      </c>
      <c r="J290" s="36">
        <v>3351.3666666666659</v>
      </c>
      <c r="K290" s="31">
        <v>3215</v>
      </c>
      <c r="L290" s="31">
        <v>3041</v>
      </c>
      <c r="M290" s="31">
        <v>0.57011999999999996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137.05000000000001</v>
      </c>
      <c r="D291" s="36">
        <v>138.28333333333333</v>
      </c>
      <c r="E291" s="36">
        <v>135.31666666666666</v>
      </c>
      <c r="F291" s="36">
        <v>133.58333333333334</v>
      </c>
      <c r="G291" s="36">
        <v>130.61666666666667</v>
      </c>
      <c r="H291" s="36">
        <v>140.01666666666665</v>
      </c>
      <c r="I291" s="36">
        <v>142.98333333333329</v>
      </c>
      <c r="J291" s="36">
        <v>144.71666666666664</v>
      </c>
      <c r="K291" s="31">
        <v>141.25</v>
      </c>
      <c r="L291" s="31">
        <v>136.55000000000001</v>
      </c>
      <c r="M291" s="31">
        <v>160.51533000000001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4353.6000000000004</v>
      </c>
      <c r="D292" s="36">
        <v>4412.8</v>
      </c>
      <c r="E292" s="36">
        <v>4285.8</v>
      </c>
      <c r="F292" s="36">
        <v>4218</v>
      </c>
      <c r="G292" s="36">
        <v>4091</v>
      </c>
      <c r="H292" s="36">
        <v>4480.6000000000004</v>
      </c>
      <c r="I292" s="36">
        <v>4607.6000000000004</v>
      </c>
      <c r="J292" s="36">
        <v>4675.4000000000005</v>
      </c>
      <c r="K292" s="31">
        <v>4539.8</v>
      </c>
      <c r="L292" s="31">
        <v>4345</v>
      </c>
      <c r="M292" s="31">
        <v>8.2531199999999991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13939.4</v>
      </c>
      <c r="D293" s="36">
        <v>13987.75</v>
      </c>
      <c r="E293" s="36">
        <v>13851.65</v>
      </c>
      <c r="F293" s="36">
        <v>13763.9</v>
      </c>
      <c r="G293" s="36">
        <v>13627.8</v>
      </c>
      <c r="H293" s="36">
        <v>14075.5</v>
      </c>
      <c r="I293" s="36">
        <v>14211.599999999999</v>
      </c>
      <c r="J293" s="36">
        <v>14299.35</v>
      </c>
      <c r="K293" s="31">
        <v>14123.85</v>
      </c>
      <c r="L293" s="31">
        <v>13900</v>
      </c>
      <c r="M293" s="31">
        <v>2.232E-2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3045.6</v>
      </c>
      <c r="D294" s="36">
        <v>3053.9666666666667</v>
      </c>
      <c r="E294" s="36">
        <v>3028.7833333333333</v>
      </c>
      <c r="F294" s="36">
        <v>3011.9666666666667</v>
      </c>
      <c r="G294" s="36">
        <v>2986.7833333333333</v>
      </c>
      <c r="H294" s="36">
        <v>3070.7833333333333</v>
      </c>
      <c r="I294" s="36">
        <v>3095.9666666666667</v>
      </c>
      <c r="J294" s="36">
        <v>3112.7833333333333</v>
      </c>
      <c r="K294" s="31">
        <v>3079.15</v>
      </c>
      <c r="L294" s="31">
        <v>3037.15</v>
      </c>
      <c r="M294" s="31">
        <v>13.50839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431.6</v>
      </c>
      <c r="D295" s="36">
        <v>435.01666666666665</v>
      </c>
      <c r="E295" s="36">
        <v>426.13333333333333</v>
      </c>
      <c r="F295" s="36">
        <v>420.66666666666669</v>
      </c>
      <c r="G295" s="36">
        <v>411.78333333333336</v>
      </c>
      <c r="H295" s="36">
        <v>440.48333333333329</v>
      </c>
      <c r="I295" s="36">
        <v>449.36666666666662</v>
      </c>
      <c r="J295" s="36">
        <v>454.83333333333326</v>
      </c>
      <c r="K295" s="31">
        <v>443.9</v>
      </c>
      <c r="L295" s="31">
        <v>429.55</v>
      </c>
      <c r="M295" s="31">
        <v>12.18234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399.05</v>
      </c>
      <c r="D296" s="36">
        <v>399.61666666666662</v>
      </c>
      <c r="E296" s="36">
        <v>396.23333333333323</v>
      </c>
      <c r="F296" s="36">
        <v>393.41666666666663</v>
      </c>
      <c r="G296" s="36">
        <v>390.03333333333325</v>
      </c>
      <c r="H296" s="36">
        <v>402.43333333333322</v>
      </c>
      <c r="I296" s="36">
        <v>405.81666666666655</v>
      </c>
      <c r="J296" s="36">
        <v>408.63333333333321</v>
      </c>
      <c r="K296" s="31">
        <v>403</v>
      </c>
      <c r="L296" s="31">
        <v>396.8</v>
      </c>
      <c r="M296" s="31">
        <v>19.641850000000002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279.05</v>
      </c>
      <c r="D297" s="36">
        <v>281.38333333333338</v>
      </c>
      <c r="E297" s="36">
        <v>275.36666666666679</v>
      </c>
      <c r="F297" s="36">
        <v>271.68333333333339</v>
      </c>
      <c r="G297" s="36">
        <v>265.6666666666668</v>
      </c>
      <c r="H297" s="36">
        <v>285.06666666666678</v>
      </c>
      <c r="I297" s="36">
        <v>291.08333333333331</v>
      </c>
      <c r="J297" s="36">
        <v>294.76666666666677</v>
      </c>
      <c r="K297" s="31">
        <v>287.39999999999998</v>
      </c>
      <c r="L297" s="31">
        <v>277.7</v>
      </c>
      <c r="M297" s="31">
        <v>7.8922100000000004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121.45</v>
      </c>
      <c r="D298" s="36">
        <v>121.53333333333335</v>
      </c>
      <c r="E298" s="36">
        <v>119.06666666666669</v>
      </c>
      <c r="F298" s="36">
        <v>116.68333333333335</v>
      </c>
      <c r="G298" s="36">
        <v>114.2166666666667</v>
      </c>
      <c r="H298" s="36">
        <v>123.91666666666669</v>
      </c>
      <c r="I298" s="36">
        <v>126.38333333333335</v>
      </c>
      <c r="J298" s="36">
        <v>128.76666666666668</v>
      </c>
      <c r="K298" s="31">
        <v>124</v>
      </c>
      <c r="L298" s="31">
        <v>119.15</v>
      </c>
      <c r="M298" s="31">
        <v>52.000079999999997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470.8</v>
      </c>
      <c r="D299" s="36">
        <v>472.26666666666665</v>
      </c>
      <c r="E299" s="36">
        <v>466.83333333333331</v>
      </c>
      <c r="F299" s="36">
        <v>462.86666666666667</v>
      </c>
      <c r="G299" s="36">
        <v>457.43333333333334</v>
      </c>
      <c r="H299" s="36">
        <v>476.23333333333329</v>
      </c>
      <c r="I299" s="36">
        <v>481.66666666666669</v>
      </c>
      <c r="J299" s="36">
        <v>485.63333333333327</v>
      </c>
      <c r="K299" s="31">
        <v>477.7</v>
      </c>
      <c r="L299" s="31">
        <v>468.3</v>
      </c>
      <c r="M299" s="31">
        <v>10.125019999999999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636.6</v>
      </c>
      <c r="D300" s="36">
        <v>640.69999999999993</v>
      </c>
      <c r="E300" s="36">
        <v>630.39999999999986</v>
      </c>
      <c r="F300" s="36">
        <v>624.19999999999993</v>
      </c>
      <c r="G300" s="36">
        <v>613.89999999999986</v>
      </c>
      <c r="H300" s="36">
        <v>646.89999999999986</v>
      </c>
      <c r="I300" s="36">
        <v>657.19999999999982</v>
      </c>
      <c r="J300" s="36">
        <v>663.39999999999986</v>
      </c>
      <c r="K300" s="31">
        <v>651</v>
      </c>
      <c r="L300" s="31">
        <v>634.5</v>
      </c>
      <c r="M300" s="31">
        <v>8.7555899999999998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6372.3</v>
      </c>
      <c r="D301" s="36">
        <v>6385.7833333333328</v>
      </c>
      <c r="E301" s="36">
        <v>6301.5666666666657</v>
      </c>
      <c r="F301" s="36">
        <v>6230.833333333333</v>
      </c>
      <c r="G301" s="36">
        <v>6146.6166666666659</v>
      </c>
      <c r="H301" s="36">
        <v>6456.5166666666655</v>
      </c>
      <c r="I301" s="36">
        <v>6540.7333333333327</v>
      </c>
      <c r="J301" s="36">
        <v>6611.4666666666653</v>
      </c>
      <c r="K301" s="31">
        <v>6470</v>
      </c>
      <c r="L301" s="31">
        <v>6315.05</v>
      </c>
      <c r="M301" s="31">
        <v>0.28105999999999998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5155.2</v>
      </c>
      <c r="D302" s="36">
        <v>5132.6166666666668</v>
      </c>
      <c r="E302" s="36">
        <v>5060.2333333333336</v>
      </c>
      <c r="F302" s="36">
        <v>4965.2666666666664</v>
      </c>
      <c r="G302" s="36">
        <v>4892.8833333333332</v>
      </c>
      <c r="H302" s="36">
        <v>5227.5833333333339</v>
      </c>
      <c r="I302" s="36">
        <v>5299.9666666666672</v>
      </c>
      <c r="J302" s="36">
        <v>5394.9333333333343</v>
      </c>
      <c r="K302" s="31">
        <v>5205</v>
      </c>
      <c r="L302" s="31">
        <v>5037.6499999999996</v>
      </c>
      <c r="M302" s="31">
        <v>3.3366400000000001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1191.05</v>
      </c>
      <c r="D303" s="36">
        <v>1194.4666666666667</v>
      </c>
      <c r="E303" s="36">
        <v>1180.9333333333334</v>
      </c>
      <c r="F303" s="36">
        <v>1170.8166666666666</v>
      </c>
      <c r="G303" s="36">
        <v>1157.2833333333333</v>
      </c>
      <c r="H303" s="36">
        <v>1204.5833333333335</v>
      </c>
      <c r="I303" s="36">
        <v>1218.1166666666668</v>
      </c>
      <c r="J303" s="36">
        <v>1228.2333333333336</v>
      </c>
      <c r="K303" s="31">
        <v>1208</v>
      </c>
      <c r="L303" s="31">
        <v>1184.3499999999999</v>
      </c>
      <c r="M303" s="31">
        <v>18.270340000000001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1333.45</v>
      </c>
      <c r="D304" s="36">
        <v>1345.9333333333334</v>
      </c>
      <c r="E304" s="36">
        <v>1314.0666666666668</v>
      </c>
      <c r="F304" s="36">
        <v>1294.6833333333334</v>
      </c>
      <c r="G304" s="36">
        <v>1262.8166666666668</v>
      </c>
      <c r="H304" s="36">
        <v>1365.3166666666668</v>
      </c>
      <c r="I304" s="36">
        <v>1397.1833333333336</v>
      </c>
      <c r="J304" s="36">
        <v>1416.5666666666668</v>
      </c>
      <c r="K304" s="31">
        <v>1377.8</v>
      </c>
      <c r="L304" s="31">
        <v>1326.55</v>
      </c>
      <c r="M304" s="31">
        <v>1.60893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814.55</v>
      </c>
      <c r="D305" s="36">
        <v>813.06666666666661</v>
      </c>
      <c r="E305" s="36">
        <v>806.63333333333321</v>
      </c>
      <c r="F305" s="36">
        <v>798.71666666666658</v>
      </c>
      <c r="G305" s="36">
        <v>792.28333333333319</v>
      </c>
      <c r="H305" s="36">
        <v>820.98333333333323</v>
      </c>
      <c r="I305" s="36">
        <v>827.41666666666663</v>
      </c>
      <c r="J305" s="36">
        <v>835.33333333333326</v>
      </c>
      <c r="K305" s="31">
        <v>819.5</v>
      </c>
      <c r="L305" s="31">
        <v>805.15</v>
      </c>
      <c r="M305" s="31">
        <v>9.4780599999999993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1126.75</v>
      </c>
      <c r="D306" s="36">
        <v>1129.6166666666666</v>
      </c>
      <c r="E306" s="36">
        <v>1112.6333333333332</v>
      </c>
      <c r="F306" s="36">
        <v>1098.5166666666667</v>
      </c>
      <c r="G306" s="36">
        <v>1081.5333333333333</v>
      </c>
      <c r="H306" s="36">
        <v>1143.7333333333331</v>
      </c>
      <c r="I306" s="36">
        <v>1160.7166666666662</v>
      </c>
      <c r="J306" s="36">
        <v>1174.833333333333</v>
      </c>
      <c r="K306" s="31">
        <v>1146.5999999999999</v>
      </c>
      <c r="L306" s="31">
        <v>1115.5</v>
      </c>
      <c r="M306" s="31">
        <v>3.8414199999999998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281.35000000000002</v>
      </c>
      <c r="D307" s="36">
        <v>282.34999999999997</v>
      </c>
      <c r="E307" s="36">
        <v>278.29999999999995</v>
      </c>
      <c r="F307" s="36">
        <v>275.25</v>
      </c>
      <c r="G307" s="36">
        <v>271.2</v>
      </c>
      <c r="H307" s="36">
        <v>285.39999999999992</v>
      </c>
      <c r="I307" s="36">
        <v>289.45</v>
      </c>
      <c r="J307" s="36">
        <v>292.49999999999989</v>
      </c>
      <c r="K307" s="31">
        <v>286.39999999999998</v>
      </c>
      <c r="L307" s="31">
        <v>279.3</v>
      </c>
      <c r="M307" s="31">
        <v>35.631489999999999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1574.85</v>
      </c>
      <c r="D308" s="36">
        <v>1572.0166666666667</v>
      </c>
      <c r="E308" s="36">
        <v>1564.5833333333333</v>
      </c>
      <c r="F308" s="36">
        <v>1554.3166666666666</v>
      </c>
      <c r="G308" s="36">
        <v>1546.8833333333332</v>
      </c>
      <c r="H308" s="36">
        <v>1582.2833333333333</v>
      </c>
      <c r="I308" s="36">
        <v>1589.7166666666667</v>
      </c>
      <c r="J308" s="36">
        <v>1599.9833333333333</v>
      </c>
      <c r="K308" s="31">
        <v>1579.45</v>
      </c>
      <c r="L308" s="31">
        <v>1561.75</v>
      </c>
      <c r="M308" s="31">
        <v>12.12994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457.6</v>
      </c>
      <c r="D309" s="36">
        <v>458.86666666666662</v>
      </c>
      <c r="E309" s="36">
        <v>450.98333333333323</v>
      </c>
      <c r="F309" s="36">
        <v>444.36666666666662</v>
      </c>
      <c r="G309" s="36">
        <v>436.48333333333323</v>
      </c>
      <c r="H309" s="36">
        <v>465.48333333333323</v>
      </c>
      <c r="I309" s="36">
        <v>473.36666666666656</v>
      </c>
      <c r="J309" s="36">
        <v>479.98333333333323</v>
      </c>
      <c r="K309" s="31">
        <v>466.75</v>
      </c>
      <c r="L309" s="31">
        <v>452.25</v>
      </c>
      <c r="M309" s="31">
        <v>1.8586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522.4</v>
      </c>
      <c r="D310" s="36">
        <v>523.26666666666665</v>
      </c>
      <c r="E310" s="36">
        <v>516.63333333333333</v>
      </c>
      <c r="F310" s="36">
        <v>510.86666666666667</v>
      </c>
      <c r="G310" s="36">
        <v>504.23333333333335</v>
      </c>
      <c r="H310" s="36">
        <v>529.0333333333333</v>
      </c>
      <c r="I310" s="36">
        <v>535.66666666666652</v>
      </c>
      <c r="J310" s="36">
        <v>541.43333333333328</v>
      </c>
      <c r="K310" s="31">
        <v>529.9</v>
      </c>
      <c r="L310" s="31">
        <v>517.5</v>
      </c>
      <c r="M310" s="31">
        <v>1.3760399999999999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382.95</v>
      </c>
      <c r="D311" s="36">
        <v>385.66666666666669</v>
      </c>
      <c r="E311" s="36">
        <v>378.78333333333336</v>
      </c>
      <c r="F311" s="36">
        <v>374.61666666666667</v>
      </c>
      <c r="G311" s="36">
        <v>367.73333333333335</v>
      </c>
      <c r="H311" s="36">
        <v>389.83333333333337</v>
      </c>
      <c r="I311" s="36">
        <v>396.7166666666667</v>
      </c>
      <c r="J311" s="36">
        <v>400.88333333333338</v>
      </c>
      <c r="K311" s="31">
        <v>392.55</v>
      </c>
      <c r="L311" s="31">
        <v>381.5</v>
      </c>
      <c r="M311" s="31">
        <v>1.7824500000000001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142.1</v>
      </c>
      <c r="D312" s="36">
        <v>142.6</v>
      </c>
      <c r="E312" s="36">
        <v>140.44999999999999</v>
      </c>
      <c r="F312" s="36">
        <v>138.79999999999998</v>
      </c>
      <c r="G312" s="36">
        <v>136.64999999999998</v>
      </c>
      <c r="H312" s="36">
        <v>144.25</v>
      </c>
      <c r="I312" s="36">
        <v>146.40000000000003</v>
      </c>
      <c r="J312" s="36">
        <v>148.05000000000001</v>
      </c>
      <c r="K312" s="31">
        <v>144.75</v>
      </c>
      <c r="L312" s="31">
        <v>140.94999999999999</v>
      </c>
      <c r="M312" s="31">
        <v>37.538229999999999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107.45</v>
      </c>
      <c r="D313" s="36">
        <v>110.5</v>
      </c>
      <c r="E313" s="36">
        <v>103.6</v>
      </c>
      <c r="F313" s="36">
        <v>99.75</v>
      </c>
      <c r="G313" s="36">
        <v>92.85</v>
      </c>
      <c r="H313" s="36">
        <v>114.35</v>
      </c>
      <c r="I313" s="36">
        <v>121.25</v>
      </c>
      <c r="J313" s="36">
        <v>125.1</v>
      </c>
      <c r="K313" s="31">
        <v>117.4</v>
      </c>
      <c r="L313" s="31">
        <v>106.65</v>
      </c>
      <c r="M313" s="31">
        <v>210.95767000000001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1801.4</v>
      </c>
      <c r="D314" s="36">
        <v>1813.4666666666665</v>
      </c>
      <c r="E314" s="36">
        <v>1778.9333333333329</v>
      </c>
      <c r="F314" s="36">
        <v>1756.4666666666665</v>
      </c>
      <c r="G314" s="36">
        <v>1721.9333333333329</v>
      </c>
      <c r="H314" s="36">
        <v>1835.9333333333329</v>
      </c>
      <c r="I314" s="36">
        <v>1870.4666666666662</v>
      </c>
      <c r="J314" s="36">
        <v>1892.9333333333329</v>
      </c>
      <c r="K314" s="31">
        <v>1848</v>
      </c>
      <c r="L314" s="31">
        <v>1791</v>
      </c>
      <c r="M314" s="31">
        <v>1.76986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549.15</v>
      </c>
      <c r="D315" s="36">
        <v>547.76666666666677</v>
      </c>
      <c r="E315" s="36">
        <v>545.03333333333353</v>
      </c>
      <c r="F315" s="36">
        <v>540.91666666666674</v>
      </c>
      <c r="G315" s="36">
        <v>538.18333333333351</v>
      </c>
      <c r="H315" s="36">
        <v>551.88333333333355</v>
      </c>
      <c r="I315" s="36">
        <v>554.6166666666669</v>
      </c>
      <c r="J315" s="36">
        <v>558.73333333333358</v>
      </c>
      <c r="K315" s="31">
        <v>550.5</v>
      </c>
      <c r="L315" s="31">
        <v>543.65</v>
      </c>
      <c r="M315" s="31">
        <v>10.880520000000001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10788.45</v>
      </c>
      <c r="D316" s="36">
        <v>10769.783333333335</v>
      </c>
      <c r="E316" s="36">
        <v>10729.716666666669</v>
      </c>
      <c r="F316" s="36">
        <v>10670.983333333334</v>
      </c>
      <c r="G316" s="36">
        <v>10630.916666666668</v>
      </c>
      <c r="H316" s="36">
        <v>10828.51666666667</v>
      </c>
      <c r="I316" s="36">
        <v>10868.583333333336</v>
      </c>
      <c r="J316" s="36">
        <v>10927.316666666671</v>
      </c>
      <c r="K316" s="31">
        <v>10809.85</v>
      </c>
      <c r="L316" s="31">
        <v>10711.05</v>
      </c>
      <c r="M316" s="31">
        <v>2.67435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2361.5</v>
      </c>
      <c r="D317" s="36">
        <v>2390.5333333333333</v>
      </c>
      <c r="E317" s="36">
        <v>2320.9666666666667</v>
      </c>
      <c r="F317" s="36">
        <v>2280.4333333333334</v>
      </c>
      <c r="G317" s="36">
        <v>2210.8666666666668</v>
      </c>
      <c r="H317" s="36">
        <v>2431.0666666666666</v>
      </c>
      <c r="I317" s="36">
        <v>2500.6333333333332</v>
      </c>
      <c r="J317" s="36">
        <v>2541.1666666666665</v>
      </c>
      <c r="K317" s="31">
        <v>2460.1</v>
      </c>
      <c r="L317" s="31">
        <v>2350</v>
      </c>
      <c r="M317" s="31">
        <v>0.52842999999999996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929.6</v>
      </c>
      <c r="D318" s="36">
        <v>931.01666666666677</v>
      </c>
      <c r="E318" s="36">
        <v>921.58333333333348</v>
      </c>
      <c r="F318" s="36">
        <v>913.56666666666672</v>
      </c>
      <c r="G318" s="36">
        <v>904.13333333333344</v>
      </c>
      <c r="H318" s="36">
        <v>939.03333333333353</v>
      </c>
      <c r="I318" s="36">
        <v>948.4666666666667</v>
      </c>
      <c r="J318" s="36">
        <v>956.48333333333358</v>
      </c>
      <c r="K318" s="31">
        <v>940.45</v>
      </c>
      <c r="L318" s="31">
        <v>923</v>
      </c>
      <c r="M318" s="31">
        <v>5.1928299999999998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577.9</v>
      </c>
      <c r="D319" s="36">
        <v>579.01666666666665</v>
      </c>
      <c r="E319" s="36">
        <v>574.43333333333328</v>
      </c>
      <c r="F319" s="36">
        <v>570.96666666666658</v>
      </c>
      <c r="G319" s="36">
        <v>566.38333333333321</v>
      </c>
      <c r="H319" s="36">
        <v>582.48333333333335</v>
      </c>
      <c r="I319" s="36">
        <v>587.06666666666683</v>
      </c>
      <c r="J319" s="36">
        <v>590.53333333333342</v>
      </c>
      <c r="K319" s="31">
        <v>583.6</v>
      </c>
      <c r="L319" s="31">
        <v>575.54999999999995</v>
      </c>
      <c r="M319" s="31">
        <v>8.6224699999999999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2141.3000000000002</v>
      </c>
      <c r="D320" s="36">
        <v>2165.8666666666668</v>
      </c>
      <c r="E320" s="36">
        <v>2108.7333333333336</v>
      </c>
      <c r="F320" s="36">
        <v>2076.166666666667</v>
      </c>
      <c r="G320" s="36">
        <v>2019.0333333333338</v>
      </c>
      <c r="H320" s="36">
        <v>2198.4333333333334</v>
      </c>
      <c r="I320" s="36">
        <v>2255.5666666666666</v>
      </c>
      <c r="J320" s="36">
        <v>2288.1333333333332</v>
      </c>
      <c r="K320" s="31">
        <v>2223</v>
      </c>
      <c r="L320" s="31">
        <v>2133.3000000000002</v>
      </c>
      <c r="M320" s="31">
        <v>13.97969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763.75</v>
      </c>
      <c r="D321" s="36">
        <v>766.30000000000007</v>
      </c>
      <c r="E321" s="36">
        <v>759.15000000000009</v>
      </c>
      <c r="F321" s="36">
        <v>754.55000000000007</v>
      </c>
      <c r="G321" s="36">
        <v>747.40000000000009</v>
      </c>
      <c r="H321" s="36">
        <v>770.90000000000009</v>
      </c>
      <c r="I321" s="36">
        <v>778.05</v>
      </c>
      <c r="J321" s="36">
        <v>782.65000000000009</v>
      </c>
      <c r="K321" s="31">
        <v>773.45</v>
      </c>
      <c r="L321" s="31">
        <v>761.7</v>
      </c>
      <c r="M321" s="31">
        <v>0.47155999999999998</v>
      </c>
      <c r="N321" s="1"/>
      <c r="O321" s="1"/>
    </row>
    <row r="322" spans="1:15" ht="12.75" customHeight="1">
      <c r="A322" s="33">
        <v>312</v>
      </c>
      <c r="B322" s="53" t="s">
        <v>884</v>
      </c>
      <c r="C322" s="31">
        <v>966.35</v>
      </c>
      <c r="D322" s="36">
        <v>970.76666666666677</v>
      </c>
      <c r="E322" s="36">
        <v>958.58333333333348</v>
      </c>
      <c r="F322" s="36">
        <v>950.81666666666672</v>
      </c>
      <c r="G322" s="36">
        <v>938.63333333333344</v>
      </c>
      <c r="H322" s="36">
        <v>978.53333333333353</v>
      </c>
      <c r="I322" s="36">
        <v>990.7166666666667</v>
      </c>
      <c r="J322" s="36">
        <v>998.48333333333358</v>
      </c>
      <c r="K322" s="31">
        <v>982.95</v>
      </c>
      <c r="L322" s="31">
        <v>963</v>
      </c>
      <c r="M322" s="31">
        <v>0.20432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1204.2</v>
      </c>
      <c r="D323" s="36">
        <v>1202.75</v>
      </c>
      <c r="E323" s="36">
        <v>1191</v>
      </c>
      <c r="F323" s="36">
        <v>1177.8</v>
      </c>
      <c r="G323" s="36">
        <v>1166.05</v>
      </c>
      <c r="H323" s="36">
        <v>1215.95</v>
      </c>
      <c r="I323" s="36">
        <v>1227.7</v>
      </c>
      <c r="J323" s="36">
        <v>1240.9000000000001</v>
      </c>
      <c r="K323" s="31">
        <v>1214.5</v>
      </c>
      <c r="L323" s="31">
        <v>1189.55</v>
      </c>
      <c r="M323" s="31">
        <v>0.93383000000000005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1528.6</v>
      </c>
      <c r="D324" s="36">
        <v>1543.6499999999999</v>
      </c>
      <c r="E324" s="36">
        <v>1510.2999999999997</v>
      </c>
      <c r="F324" s="36">
        <v>1491.9999999999998</v>
      </c>
      <c r="G324" s="36">
        <v>1458.6499999999996</v>
      </c>
      <c r="H324" s="36">
        <v>1561.9499999999998</v>
      </c>
      <c r="I324" s="36">
        <v>1595.2999999999997</v>
      </c>
      <c r="J324" s="36">
        <v>1613.6</v>
      </c>
      <c r="K324" s="31">
        <v>1577</v>
      </c>
      <c r="L324" s="31">
        <v>1525.35</v>
      </c>
      <c r="M324" s="31">
        <v>3.69346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78.400000000000006</v>
      </c>
      <c r="D325" s="36">
        <v>79.916666666666671</v>
      </c>
      <c r="E325" s="36">
        <v>76.88333333333334</v>
      </c>
      <c r="F325" s="36">
        <v>75.366666666666674</v>
      </c>
      <c r="G325" s="36">
        <v>72.333333333333343</v>
      </c>
      <c r="H325" s="36">
        <v>81.433333333333337</v>
      </c>
      <c r="I325" s="36">
        <v>84.466666666666669</v>
      </c>
      <c r="J325" s="36">
        <v>85.983333333333334</v>
      </c>
      <c r="K325" s="31">
        <v>82.95</v>
      </c>
      <c r="L325" s="31">
        <v>78.400000000000006</v>
      </c>
      <c r="M325" s="31">
        <v>249.94755000000001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62.4</v>
      </c>
      <c r="D326" s="36">
        <v>62.45000000000001</v>
      </c>
      <c r="E326" s="36">
        <v>61.90000000000002</v>
      </c>
      <c r="F326" s="36">
        <v>61.400000000000013</v>
      </c>
      <c r="G326" s="36">
        <v>60.850000000000023</v>
      </c>
      <c r="H326" s="36">
        <v>62.950000000000017</v>
      </c>
      <c r="I326" s="36">
        <v>63.500000000000014</v>
      </c>
      <c r="J326" s="36">
        <v>64.000000000000014</v>
      </c>
      <c r="K326" s="31">
        <v>63</v>
      </c>
      <c r="L326" s="31">
        <v>61.95</v>
      </c>
      <c r="M326" s="31">
        <v>19.766110000000001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1001</v>
      </c>
      <c r="D327" s="36">
        <v>1006.0166666666668</v>
      </c>
      <c r="E327" s="36">
        <v>987.03333333333353</v>
      </c>
      <c r="F327" s="36">
        <v>973.06666666666672</v>
      </c>
      <c r="G327" s="36">
        <v>954.08333333333348</v>
      </c>
      <c r="H327" s="36">
        <v>1019.9833333333336</v>
      </c>
      <c r="I327" s="36">
        <v>1038.9666666666669</v>
      </c>
      <c r="J327" s="36">
        <v>1052.9333333333336</v>
      </c>
      <c r="K327" s="31">
        <v>1025</v>
      </c>
      <c r="L327" s="31">
        <v>992.05</v>
      </c>
      <c r="M327" s="31">
        <v>2.02643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2255.1999999999998</v>
      </c>
      <c r="D328" s="36">
        <v>2266.5166666666664</v>
      </c>
      <c r="E328" s="36">
        <v>2230.0333333333328</v>
      </c>
      <c r="F328" s="36">
        <v>2204.8666666666663</v>
      </c>
      <c r="G328" s="36">
        <v>2168.3833333333328</v>
      </c>
      <c r="H328" s="36">
        <v>2291.6833333333329</v>
      </c>
      <c r="I328" s="36">
        <v>2328.1666666666665</v>
      </c>
      <c r="J328" s="36">
        <v>2353.333333333333</v>
      </c>
      <c r="K328" s="31">
        <v>2303</v>
      </c>
      <c r="L328" s="31">
        <v>2241.35</v>
      </c>
      <c r="M328" s="31">
        <v>4.2875800000000002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109672.8</v>
      </c>
      <c r="D329" s="36">
        <v>110057.93333333333</v>
      </c>
      <c r="E329" s="36">
        <v>109015.91666666667</v>
      </c>
      <c r="F329" s="36">
        <v>108359.03333333334</v>
      </c>
      <c r="G329" s="36">
        <v>107317.01666666668</v>
      </c>
      <c r="H329" s="36">
        <v>110714.81666666667</v>
      </c>
      <c r="I329" s="36">
        <v>111756.83333333333</v>
      </c>
      <c r="J329" s="36">
        <v>112413.71666666666</v>
      </c>
      <c r="K329" s="31">
        <v>111099.95</v>
      </c>
      <c r="L329" s="31">
        <v>109401.05</v>
      </c>
      <c r="M329" s="31">
        <v>5.8619999999999998E-2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2640.2</v>
      </c>
      <c r="D330" s="36">
        <v>2642.8166666666666</v>
      </c>
      <c r="E330" s="36">
        <v>2618.4333333333334</v>
      </c>
      <c r="F330" s="36">
        <v>2596.666666666667</v>
      </c>
      <c r="G330" s="36">
        <v>2572.2833333333338</v>
      </c>
      <c r="H330" s="36">
        <v>2664.583333333333</v>
      </c>
      <c r="I330" s="36">
        <v>2688.9666666666662</v>
      </c>
      <c r="J330" s="36">
        <v>2710.7333333333327</v>
      </c>
      <c r="K330" s="31">
        <v>2667.2</v>
      </c>
      <c r="L330" s="31">
        <v>2621.0500000000002</v>
      </c>
      <c r="M330" s="31">
        <v>3.0486800000000001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2193.9499999999998</v>
      </c>
      <c r="D331" s="36">
        <v>2183.9833333333331</v>
      </c>
      <c r="E331" s="36">
        <v>2159.9666666666662</v>
      </c>
      <c r="F331" s="36">
        <v>2125.9833333333331</v>
      </c>
      <c r="G331" s="36">
        <v>2101.9666666666662</v>
      </c>
      <c r="H331" s="36">
        <v>2217.9666666666662</v>
      </c>
      <c r="I331" s="36">
        <v>2241.9833333333336</v>
      </c>
      <c r="J331" s="36">
        <v>2275.9666666666662</v>
      </c>
      <c r="K331" s="31">
        <v>2208</v>
      </c>
      <c r="L331" s="31">
        <v>2150</v>
      </c>
      <c r="M331" s="31">
        <v>9.4511500000000002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1250.75</v>
      </c>
      <c r="D332" s="36">
        <v>1249.8833333333334</v>
      </c>
      <c r="E332" s="36">
        <v>1242.9666666666669</v>
      </c>
      <c r="F332" s="36">
        <v>1235.1833333333334</v>
      </c>
      <c r="G332" s="36">
        <v>1228.2666666666669</v>
      </c>
      <c r="H332" s="36">
        <v>1257.666666666667</v>
      </c>
      <c r="I332" s="36">
        <v>1264.5833333333335</v>
      </c>
      <c r="J332" s="36">
        <v>1272.366666666667</v>
      </c>
      <c r="K332" s="31">
        <v>1256.8</v>
      </c>
      <c r="L332" s="31">
        <v>1242.0999999999999</v>
      </c>
      <c r="M332" s="31">
        <v>1.9992799999999999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1082.1500000000001</v>
      </c>
      <c r="D333" s="36">
        <v>1080.8500000000001</v>
      </c>
      <c r="E333" s="36">
        <v>1073.3000000000002</v>
      </c>
      <c r="F333" s="36">
        <v>1064.45</v>
      </c>
      <c r="G333" s="36">
        <v>1056.9000000000001</v>
      </c>
      <c r="H333" s="36">
        <v>1089.7000000000003</v>
      </c>
      <c r="I333" s="36">
        <v>1097.25</v>
      </c>
      <c r="J333" s="36">
        <v>1106.1000000000004</v>
      </c>
      <c r="K333" s="31">
        <v>1088.4000000000001</v>
      </c>
      <c r="L333" s="31">
        <v>1072</v>
      </c>
      <c r="M333" s="31">
        <v>1.86748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845.4</v>
      </c>
      <c r="D334" s="36">
        <v>843.4666666666667</v>
      </c>
      <c r="E334" s="36">
        <v>836.93333333333339</v>
      </c>
      <c r="F334" s="36">
        <v>828.4666666666667</v>
      </c>
      <c r="G334" s="36">
        <v>821.93333333333339</v>
      </c>
      <c r="H334" s="36">
        <v>851.93333333333339</v>
      </c>
      <c r="I334" s="36">
        <v>858.4666666666667</v>
      </c>
      <c r="J334" s="36">
        <v>866.93333333333339</v>
      </c>
      <c r="K334" s="31">
        <v>850</v>
      </c>
      <c r="L334" s="31">
        <v>835</v>
      </c>
      <c r="M334" s="31">
        <v>3.7570000000000001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98.5</v>
      </c>
      <c r="D335" s="36">
        <v>99.616666666666674</v>
      </c>
      <c r="E335" s="36">
        <v>96.983333333333348</v>
      </c>
      <c r="F335" s="36">
        <v>95.466666666666669</v>
      </c>
      <c r="G335" s="36">
        <v>92.833333333333343</v>
      </c>
      <c r="H335" s="36">
        <v>101.13333333333335</v>
      </c>
      <c r="I335" s="36">
        <v>103.76666666666668</v>
      </c>
      <c r="J335" s="36">
        <v>105.28333333333336</v>
      </c>
      <c r="K335" s="31">
        <v>102.25</v>
      </c>
      <c r="L335" s="31">
        <v>98.1</v>
      </c>
      <c r="M335" s="31">
        <v>135.79682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3675.4</v>
      </c>
      <c r="D336" s="36">
        <v>3678.4833333333336</v>
      </c>
      <c r="E336" s="36">
        <v>3646.9666666666672</v>
      </c>
      <c r="F336" s="36">
        <v>3618.5333333333338</v>
      </c>
      <c r="G336" s="36">
        <v>3587.0166666666673</v>
      </c>
      <c r="H336" s="36">
        <v>3706.916666666667</v>
      </c>
      <c r="I336" s="36">
        <v>3738.4333333333334</v>
      </c>
      <c r="J336" s="36">
        <v>3766.8666666666668</v>
      </c>
      <c r="K336" s="31">
        <v>3710</v>
      </c>
      <c r="L336" s="31">
        <v>3650.05</v>
      </c>
      <c r="M336" s="31">
        <v>2.1127799999999999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847.65</v>
      </c>
      <c r="D337" s="36">
        <v>845.70000000000016</v>
      </c>
      <c r="E337" s="36">
        <v>837.15000000000032</v>
      </c>
      <c r="F337" s="36">
        <v>826.6500000000002</v>
      </c>
      <c r="G337" s="36">
        <v>818.10000000000036</v>
      </c>
      <c r="H337" s="36">
        <v>856.20000000000027</v>
      </c>
      <c r="I337" s="36">
        <v>864.75000000000023</v>
      </c>
      <c r="J337" s="36">
        <v>875.25000000000023</v>
      </c>
      <c r="K337" s="31">
        <v>854.25</v>
      </c>
      <c r="L337" s="31">
        <v>835.2</v>
      </c>
      <c r="M337" s="31">
        <v>1.165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64.599999999999994</v>
      </c>
      <c r="D338" s="36">
        <v>65.38333333333334</v>
      </c>
      <c r="E338" s="36">
        <v>63.316666666666677</v>
      </c>
      <c r="F338" s="36">
        <v>62.033333333333331</v>
      </c>
      <c r="G338" s="36">
        <v>59.966666666666669</v>
      </c>
      <c r="H338" s="36">
        <v>66.666666666666686</v>
      </c>
      <c r="I338" s="36">
        <v>68.733333333333348</v>
      </c>
      <c r="J338" s="36">
        <v>70.016666666666694</v>
      </c>
      <c r="K338" s="31">
        <v>67.45</v>
      </c>
      <c r="L338" s="31">
        <v>64.099999999999994</v>
      </c>
      <c r="M338" s="31">
        <v>527.91720999999995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158.1</v>
      </c>
      <c r="D339" s="36">
        <v>160</v>
      </c>
      <c r="E339" s="36">
        <v>155.19999999999999</v>
      </c>
      <c r="F339" s="36">
        <v>152.29999999999998</v>
      </c>
      <c r="G339" s="36">
        <v>147.49999999999997</v>
      </c>
      <c r="H339" s="36">
        <v>162.9</v>
      </c>
      <c r="I339" s="36">
        <v>167.70000000000002</v>
      </c>
      <c r="J339" s="36">
        <v>170.60000000000002</v>
      </c>
      <c r="K339" s="31">
        <v>164.8</v>
      </c>
      <c r="L339" s="31">
        <v>157.1</v>
      </c>
      <c r="M339" s="31">
        <v>49.81579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23262.95</v>
      </c>
      <c r="D340" s="36">
        <v>23303.366666666669</v>
      </c>
      <c r="E340" s="36">
        <v>23159.583333333336</v>
      </c>
      <c r="F340" s="36">
        <v>23056.216666666667</v>
      </c>
      <c r="G340" s="36">
        <v>22912.433333333334</v>
      </c>
      <c r="H340" s="36">
        <v>23406.733333333337</v>
      </c>
      <c r="I340" s="36">
        <v>23550.51666666667</v>
      </c>
      <c r="J340" s="36">
        <v>23653.883333333339</v>
      </c>
      <c r="K340" s="31">
        <v>23447.15</v>
      </c>
      <c r="L340" s="31">
        <v>23200</v>
      </c>
      <c r="M340" s="31">
        <v>0.35671000000000003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77.95</v>
      </c>
      <c r="D341" s="36">
        <v>77.5</v>
      </c>
      <c r="E341" s="36">
        <v>75.900000000000006</v>
      </c>
      <c r="F341" s="36">
        <v>73.850000000000009</v>
      </c>
      <c r="G341" s="36">
        <v>72.250000000000014</v>
      </c>
      <c r="H341" s="36">
        <v>79.55</v>
      </c>
      <c r="I341" s="36">
        <v>81.149999999999991</v>
      </c>
      <c r="J341" s="36">
        <v>83.199999999999989</v>
      </c>
      <c r="K341" s="31">
        <v>79.099999999999994</v>
      </c>
      <c r="L341" s="31">
        <v>75.45</v>
      </c>
      <c r="M341" s="31">
        <v>47.052349999999997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52.05</v>
      </c>
      <c r="D342" s="36">
        <v>52.533333333333331</v>
      </c>
      <c r="E342" s="36">
        <v>51.266666666666666</v>
      </c>
      <c r="F342" s="36">
        <v>50.483333333333334</v>
      </c>
      <c r="G342" s="36">
        <v>49.216666666666669</v>
      </c>
      <c r="H342" s="36">
        <v>53.316666666666663</v>
      </c>
      <c r="I342" s="36">
        <v>54.583333333333329</v>
      </c>
      <c r="J342" s="36">
        <v>55.36666666666666</v>
      </c>
      <c r="K342" s="31">
        <v>53.8</v>
      </c>
      <c r="L342" s="31">
        <v>51.75</v>
      </c>
      <c r="M342" s="31">
        <v>241.23697000000001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372.15</v>
      </c>
      <c r="D343" s="36">
        <v>374.81666666666661</v>
      </c>
      <c r="E343" s="36">
        <v>365.68333333333322</v>
      </c>
      <c r="F343" s="36">
        <v>359.21666666666664</v>
      </c>
      <c r="G343" s="36">
        <v>350.08333333333326</v>
      </c>
      <c r="H343" s="36">
        <v>381.28333333333319</v>
      </c>
      <c r="I343" s="36">
        <v>390.41666666666663</v>
      </c>
      <c r="J343" s="36">
        <v>396.88333333333316</v>
      </c>
      <c r="K343" s="31">
        <v>383.95</v>
      </c>
      <c r="L343" s="31">
        <v>368.35</v>
      </c>
      <c r="M343" s="31">
        <v>7.2289500000000002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132.19999999999999</v>
      </c>
      <c r="D344" s="36">
        <v>133.51666666666668</v>
      </c>
      <c r="E344" s="36">
        <v>129.73333333333335</v>
      </c>
      <c r="F344" s="36">
        <v>127.26666666666668</v>
      </c>
      <c r="G344" s="36">
        <v>123.48333333333335</v>
      </c>
      <c r="H344" s="36">
        <v>135.98333333333335</v>
      </c>
      <c r="I344" s="36">
        <v>139.76666666666671</v>
      </c>
      <c r="J344" s="36">
        <v>142.23333333333335</v>
      </c>
      <c r="K344" s="31">
        <v>137.30000000000001</v>
      </c>
      <c r="L344" s="31">
        <v>131.05000000000001</v>
      </c>
      <c r="M344" s="31">
        <v>16.095079999999999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161.65</v>
      </c>
      <c r="D345" s="36">
        <v>162.79999999999998</v>
      </c>
      <c r="E345" s="36">
        <v>159.09999999999997</v>
      </c>
      <c r="F345" s="36">
        <v>156.54999999999998</v>
      </c>
      <c r="G345" s="36">
        <v>152.84999999999997</v>
      </c>
      <c r="H345" s="36">
        <v>165.34999999999997</v>
      </c>
      <c r="I345" s="36">
        <v>169.04999999999995</v>
      </c>
      <c r="J345" s="36">
        <v>171.59999999999997</v>
      </c>
      <c r="K345" s="31">
        <v>166.5</v>
      </c>
      <c r="L345" s="31">
        <v>160.25</v>
      </c>
      <c r="M345" s="31">
        <v>141.61635999999999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50.75</v>
      </c>
      <c r="D346" s="36">
        <v>51.15</v>
      </c>
      <c r="E346" s="36">
        <v>50.099999999999994</v>
      </c>
      <c r="F346" s="36">
        <v>49.449999999999996</v>
      </c>
      <c r="G346" s="36">
        <v>48.399999999999991</v>
      </c>
      <c r="H346" s="36">
        <v>51.8</v>
      </c>
      <c r="I346" s="36">
        <v>52.849999999999994</v>
      </c>
      <c r="J346" s="36">
        <v>53.5</v>
      </c>
      <c r="K346" s="31">
        <v>52.2</v>
      </c>
      <c r="L346" s="31">
        <v>50.5</v>
      </c>
      <c r="M346" s="31">
        <v>45.883719999999997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231.85</v>
      </c>
      <c r="D347" s="36">
        <v>234.33333333333334</v>
      </c>
      <c r="E347" s="36">
        <v>227.76666666666668</v>
      </c>
      <c r="F347" s="36">
        <v>223.68333333333334</v>
      </c>
      <c r="G347" s="36">
        <v>217.11666666666667</v>
      </c>
      <c r="H347" s="36">
        <v>238.41666666666669</v>
      </c>
      <c r="I347" s="36">
        <v>244.98333333333335</v>
      </c>
      <c r="J347" s="36">
        <v>249.06666666666669</v>
      </c>
      <c r="K347" s="31">
        <v>240.9</v>
      </c>
      <c r="L347" s="31">
        <v>230.25</v>
      </c>
      <c r="M347" s="31">
        <v>6.7061299999999999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242</v>
      </c>
      <c r="D348" s="36">
        <v>243.46666666666667</v>
      </c>
      <c r="E348" s="36">
        <v>240.13333333333333</v>
      </c>
      <c r="F348" s="36">
        <v>238.26666666666665</v>
      </c>
      <c r="G348" s="36">
        <v>234.93333333333331</v>
      </c>
      <c r="H348" s="36">
        <v>245.33333333333334</v>
      </c>
      <c r="I348" s="36">
        <v>248.66666666666666</v>
      </c>
      <c r="J348" s="36">
        <v>250.53333333333336</v>
      </c>
      <c r="K348" s="31">
        <v>246.8</v>
      </c>
      <c r="L348" s="31">
        <v>241.6</v>
      </c>
      <c r="M348" s="31">
        <v>69.872649999999993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363.05</v>
      </c>
      <c r="D349" s="36">
        <v>364.2</v>
      </c>
      <c r="E349" s="36">
        <v>361.4</v>
      </c>
      <c r="F349" s="36">
        <v>359.75</v>
      </c>
      <c r="G349" s="36">
        <v>356.95</v>
      </c>
      <c r="H349" s="36">
        <v>365.84999999999997</v>
      </c>
      <c r="I349" s="36">
        <v>368.65000000000003</v>
      </c>
      <c r="J349" s="36">
        <v>370.29999999999995</v>
      </c>
      <c r="K349" s="31">
        <v>367</v>
      </c>
      <c r="L349" s="31">
        <v>362.55</v>
      </c>
      <c r="M349" s="31">
        <v>1.04775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1124.3499999999999</v>
      </c>
      <c r="D350" s="36">
        <v>1124.1333333333334</v>
      </c>
      <c r="E350" s="36">
        <v>1111.0666666666668</v>
      </c>
      <c r="F350" s="36">
        <v>1097.7833333333333</v>
      </c>
      <c r="G350" s="36">
        <v>1084.7166666666667</v>
      </c>
      <c r="H350" s="36">
        <v>1137.416666666667</v>
      </c>
      <c r="I350" s="36">
        <v>1150.4833333333336</v>
      </c>
      <c r="J350" s="36">
        <v>1163.7666666666671</v>
      </c>
      <c r="K350" s="31">
        <v>1137.2</v>
      </c>
      <c r="L350" s="31">
        <v>1110.8499999999999</v>
      </c>
      <c r="M350" s="31">
        <v>2.54617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186.95</v>
      </c>
      <c r="D351" s="36">
        <v>187.01666666666665</v>
      </c>
      <c r="E351" s="36">
        <v>185.98333333333329</v>
      </c>
      <c r="F351" s="36">
        <v>185.01666666666665</v>
      </c>
      <c r="G351" s="36">
        <v>183.98333333333329</v>
      </c>
      <c r="H351" s="36">
        <v>187.98333333333329</v>
      </c>
      <c r="I351" s="36">
        <v>189.01666666666665</v>
      </c>
      <c r="J351" s="36">
        <v>189.98333333333329</v>
      </c>
      <c r="K351" s="31">
        <v>188.05</v>
      </c>
      <c r="L351" s="31">
        <v>186.05</v>
      </c>
      <c r="M351" s="31">
        <v>101.81113000000001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328.35</v>
      </c>
      <c r="D352" s="36">
        <v>330.7</v>
      </c>
      <c r="E352" s="36">
        <v>322</v>
      </c>
      <c r="F352" s="36">
        <v>315.65000000000003</v>
      </c>
      <c r="G352" s="36">
        <v>306.95000000000005</v>
      </c>
      <c r="H352" s="36">
        <v>337.04999999999995</v>
      </c>
      <c r="I352" s="36">
        <v>345.74999999999989</v>
      </c>
      <c r="J352" s="36">
        <v>352.09999999999991</v>
      </c>
      <c r="K352" s="31">
        <v>339.4</v>
      </c>
      <c r="L352" s="31">
        <v>324.35000000000002</v>
      </c>
      <c r="M352" s="31">
        <v>51.11092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1141.7</v>
      </c>
      <c r="D353" s="36">
        <v>1149.6666666666667</v>
      </c>
      <c r="E353" s="36">
        <v>1132.0333333333335</v>
      </c>
      <c r="F353" s="36">
        <v>1122.3666666666668</v>
      </c>
      <c r="G353" s="36">
        <v>1104.7333333333336</v>
      </c>
      <c r="H353" s="36">
        <v>1159.3333333333335</v>
      </c>
      <c r="I353" s="36">
        <v>1176.9666666666667</v>
      </c>
      <c r="J353" s="36">
        <v>1186.6333333333334</v>
      </c>
      <c r="K353" s="31">
        <v>1167.3</v>
      </c>
      <c r="L353" s="31">
        <v>1140</v>
      </c>
      <c r="M353" s="31">
        <v>1.75519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947.95</v>
      </c>
      <c r="D354" s="36">
        <v>944.9666666666667</v>
      </c>
      <c r="E354" s="36">
        <v>938.13333333333344</v>
      </c>
      <c r="F354" s="36">
        <v>928.31666666666672</v>
      </c>
      <c r="G354" s="36">
        <v>921.48333333333346</v>
      </c>
      <c r="H354" s="36">
        <v>954.78333333333342</v>
      </c>
      <c r="I354" s="36">
        <v>961.61666666666667</v>
      </c>
      <c r="J354" s="36">
        <v>971.43333333333339</v>
      </c>
      <c r="K354" s="31">
        <v>951.8</v>
      </c>
      <c r="L354" s="31">
        <v>935.15</v>
      </c>
      <c r="M354" s="31">
        <v>18.242280000000001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4132.1000000000004</v>
      </c>
      <c r="D355" s="36">
        <v>4147.6500000000005</v>
      </c>
      <c r="E355" s="36">
        <v>4090.4000000000015</v>
      </c>
      <c r="F355" s="36">
        <v>4048.7000000000007</v>
      </c>
      <c r="G355" s="36">
        <v>3991.4500000000016</v>
      </c>
      <c r="H355" s="36">
        <v>4189.3500000000013</v>
      </c>
      <c r="I355" s="36">
        <v>4246.5999999999995</v>
      </c>
      <c r="J355" s="36">
        <v>4288.3000000000011</v>
      </c>
      <c r="K355" s="31">
        <v>4204.8999999999996</v>
      </c>
      <c r="L355" s="31">
        <v>4105.95</v>
      </c>
      <c r="M355" s="31">
        <v>0.69555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221.3</v>
      </c>
      <c r="D356" s="36">
        <v>223.03333333333333</v>
      </c>
      <c r="E356" s="36">
        <v>217.51666666666665</v>
      </c>
      <c r="F356" s="36">
        <v>213.73333333333332</v>
      </c>
      <c r="G356" s="36">
        <v>208.21666666666664</v>
      </c>
      <c r="H356" s="36">
        <v>226.81666666666666</v>
      </c>
      <c r="I356" s="36">
        <v>232.33333333333337</v>
      </c>
      <c r="J356" s="36">
        <v>236.11666666666667</v>
      </c>
      <c r="K356" s="31">
        <v>228.55</v>
      </c>
      <c r="L356" s="31">
        <v>219.25</v>
      </c>
      <c r="M356" s="31">
        <v>3.38978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38615.85</v>
      </c>
      <c r="D357" s="36">
        <v>38918.799999999996</v>
      </c>
      <c r="E357" s="36">
        <v>38253.149999999994</v>
      </c>
      <c r="F357" s="36">
        <v>37890.449999999997</v>
      </c>
      <c r="G357" s="36">
        <v>37224.799999999996</v>
      </c>
      <c r="H357" s="36">
        <v>39281.499999999993</v>
      </c>
      <c r="I357" s="36">
        <v>39947.15</v>
      </c>
      <c r="J357" s="36">
        <v>40309.849999999991</v>
      </c>
      <c r="K357" s="31">
        <v>39584.449999999997</v>
      </c>
      <c r="L357" s="31">
        <v>38556.1</v>
      </c>
      <c r="M357" s="31">
        <v>0.10568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1326.7</v>
      </c>
      <c r="D358" s="36">
        <v>1322.8333333333333</v>
      </c>
      <c r="E358" s="36">
        <v>1311.8666666666666</v>
      </c>
      <c r="F358" s="36">
        <v>1297.0333333333333</v>
      </c>
      <c r="G358" s="36">
        <v>1286.0666666666666</v>
      </c>
      <c r="H358" s="36">
        <v>1337.6666666666665</v>
      </c>
      <c r="I358" s="36">
        <v>1348.6333333333332</v>
      </c>
      <c r="J358" s="36">
        <v>1363.4666666666665</v>
      </c>
      <c r="K358" s="31">
        <v>1333.8</v>
      </c>
      <c r="L358" s="31">
        <v>1308</v>
      </c>
      <c r="M358" s="31">
        <v>1.5177700000000001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743.85</v>
      </c>
      <c r="D359" s="36">
        <v>739.68333333333339</v>
      </c>
      <c r="E359" s="36">
        <v>732.41666666666674</v>
      </c>
      <c r="F359" s="36">
        <v>720.98333333333335</v>
      </c>
      <c r="G359" s="36">
        <v>713.7166666666667</v>
      </c>
      <c r="H359" s="36">
        <v>751.11666666666679</v>
      </c>
      <c r="I359" s="36">
        <v>758.38333333333344</v>
      </c>
      <c r="J359" s="36">
        <v>769.81666666666683</v>
      </c>
      <c r="K359" s="31">
        <v>746.95</v>
      </c>
      <c r="L359" s="31">
        <v>728.25</v>
      </c>
      <c r="M359" s="31">
        <v>8.2253399999999992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202.9</v>
      </c>
      <c r="D360" s="36">
        <v>204.16666666666666</v>
      </c>
      <c r="E360" s="36">
        <v>196.88333333333333</v>
      </c>
      <c r="F360" s="36">
        <v>190.86666666666667</v>
      </c>
      <c r="G360" s="36">
        <v>183.58333333333334</v>
      </c>
      <c r="H360" s="36">
        <v>210.18333333333331</v>
      </c>
      <c r="I360" s="36">
        <v>217.46666666666667</v>
      </c>
      <c r="J360" s="36">
        <v>223.48333333333329</v>
      </c>
      <c r="K360" s="31">
        <v>211.45</v>
      </c>
      <c r="L360" s="31">
        <v>198.15</v>
      </c>
      <c r="M360" s="31">
        <v>106.72636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5715.75</v>
      </c>
      <c r="D361" s="36">
        <v>5710.5</v>
      </c>
      <c r="E361" s="36">
        <v>5631</v>
      </c>
      <c r="F361" s="36">
        <v>5546.25</v>
      </c>
      <c r="G361" s="36">
        <v>5466.75</v>
      </c>
      <c r="H361" s="36">
        <v>5795.25</v>
      </c>
      <c r="I361" s="36">
        <v>5874.75</v>
      </c>
      <c r="J361" s="36">
        <v>5959.5</v>
      </c>
      <c r="K361" s="31">
        <v>5790</v>
      </c>
      <c r="L361" s="31">
        <v>5625.75</v>
      </c>
      <c r="M361" s="31">
        <v>4.9231999999999996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230.6</v>
      </c>
      <c r="D362" s="36">
        <v>231.86666666666667</v>
      </c>
      <c r="E362" s="36">
        <v>228.88333333333335</v>
      </c>
      <c r="F362" s="36">
        <v>227.16666666666669</v>
      </c>
      <c r="G362" s="36">
        <v>224.18333333333337</v>
      </c>
      <c r="H362" s="36">
        <v>233.58333333333334</v>
      </c>
      <c r="I362" s="36">
        <v>236.56666666666669</v>
      </c>
      <c r="J362" s="36">
        <v>238.28333333333333</v>
      </c>
      <c r="K362" s="31">
        <v>234.85</v>
      </c>
      <c r="L362" s="31">
        <v>230.15</v>
      </c>
      <c r="M362" s="31">
        <v>26.505189999999999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3972.35</v>
      </c>
      <c r="D363" s="36">
        <v>3987.5333333333333</v>
      </c>
      <c r="E363" s="36">
        <v>3945.0666666666666</v>
      </c>
      <c r="F363" s="36">
        <v>3917.7833333333333</v>
      </c>
      <c r="G363" s="36">
        <v>3875.3166666666666</v>
      </c>
      <c r="H363" s="36">
        <v>4014.8166666666666</v>
      </c>
      <c r="I363" s="36">
        <v>4057.2833333333328</v>
      </c>
      <c r="J363" s="36">
        <v>4084.5666666666666</v>
      </c>
      <c r="K363" s="31">
        <v>4030</v>
      </c>
      <c r="L363" s="31">
        <v>3960.25</v>
      </c>
      <c r="M363" s="31">
        <v>1.1624000000000001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1876.4</v>
      </c>
      <c r="D364" s="36">
        <v>1881.4333333333332</v>
      </c>
      <c r="E364" s="36">
        <v>1849.0666666666664</v>
      </c>
      <c r="F364" s="36">
        <v>1821.7333333333331</v>
      </c>
      <c r="G364" s="36">
        <v>1789.3666666666663</v>
      </c>
      <c r="H364" s="36">
        <v>1908.7666666666664</v>
      </c>
      <c r="I364" s="36">
        <v>1941.1333333333332</v>
      </c>
      <c r="J364" s="36">
        <v>1968.4666666666665</v>
      </c>
      <c r="K364" s="31">
        <v>1913.8</v>
      </c>
      <c r="L364" s="31">
        <v>1854.1</v>
      </c>
      <c r="M364" s="31">
        <v>4.4473799999999999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3508.35</v>
      </c>
      <c r="D365" s="36">
        <v>3512.5833333333335</v>
      </c>
      <c r="E365" s="36">
        <v>3486.4666666666672</v>
      </c>
      <c r="F365" s="36">
        <v>3464.5833333333335</v>
      </c>
      <c r="G365" s="36">
        <v>3438.4666666666672</v>
      </c>
      <c r="H365" s="36">
        <v>3534.4666666666672</v>
      </c>
      <c r="I365" s="36">
        <v>3560.583333333333</v>
      </c>
      <c r="J365" s="36">
        <v>3582.4666666666672</v>
      </c>
      <c r="K365" s="31">
        <v>3538.7</v>
      </c>
      <c r="L365" s="31">
        <v>3490.7</v>
      </c>
      <c r="M365" s="31">
        <v>0.78158000000000005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2407.25</v>
      </c>
      <c r="D366" s="36">
        <v>2415.5666666666666</v>
      </c>
      <c r="E366" s="36">
        <v>2396.1833333333334</v>
      </c>
      <c r="F366" s="36">
        <v>2385.1166666666668</v>
      </c>
      <c r="G366" s="36">
        <v>2365.7333333333336</v>
      </c>
      <c r="H366" s="36">
        <v>2426.6333333333332</v>
      </c>
      <c r="I366" s="36">
        <v>2446.0166666666664</v>
      </c>
      <c r="J366" s="36">
        <v>2457.083333333333</v>
      </c>
      <c r="K366" s="31">
        <v>2434.9499999999998</v>
      </c>
      <c r="L366" s="31">
        <v>2404.5</v>
      </c>
      <c r="M366" s="31">
        <v>1.5621400000000001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1016.35</v>
      </c>
      <c r="D367" s="36">
        <v>1028.1000000000001</v>
      </c>
      <c r="E367" s="36">
        <v>998.25000000000023</v>
      </c>
      <c r="F367" s="36">
        <v>980.15000000000009</v>
      </c>
      <c r="G367" s="36">
        <v>950.30000000000018</v>
      </c>
      <c r="H367" s="36">
        <v>1046.2000000000003</v>
      </c>
      <c r="I367" s="36">
        <v>1076.0500000000002</v>
      </c>
      <c r="J367" s="36">
        <v>1094.1500000000003</v>
      </c>
      <c r="K367" s="31">
        <v>1057.95</v>
      </c>
      <c r="L367" s="31">
        <v>1010</v>
      </c>
      <c r="M367" s="31">
        <v>11.594469999999999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99.45</v>
      </c>
      <c r="D368" s="36">
        <v>99.866666666666674</v>
      </c>
      <c r="E368" s="36">
        <v>98.433333333333351</v>
      </c>
      <c r="F368" s="36">
        <v>97.416666666666671</v>
      </c>
      <c r="G368" s="36">
        <v>95.983333333333348</v>
      </c>
      <c r="H368" s="36">
        <v>100.88333333333335</v>
      </c>
      <c r="I368" s="36">
        <v>102.31666666666669</v>
      </c>
      <c r="J368" s="36">
        <v>103.33333333333336</v>
      </c>
      <c r="K368" s="31">
        <v>101.3</v>
      </c>
      <c r="L368" s="31">
        <v>98.85</v>
      </c>
      <c r="M368" s="31">
        <v>49.717170000000003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761.45</v>
      </c>
      <c r="D369" s="36">
        <v>756.68333333333339</v>
      </c>
      <c r="E369" s="36">
        <v>741.36666666666679</v>
      </c>
      <c r="F369" s="36">
        <v>721.28333333333342</v>
      </c>
      <c r="G369" s="36">
        <v>705.96666666666681</v>
      </c>
      <c r="H369" s="36">
        <v>776.76666666666677</v>
      </c>
      <c r="I369" s="36">
        <v>792.08333333333337</v>
      </c>
      <c r="J369" s="36">
        <v>812.16666666666674</v>
      </c>
      <c r="K369" s="31">
        <v>772</v>
      </c>
      <c r="L369" s="31">
        <v>736.6</v>
      </c>
      <c r="M369" s="31">
        <v>9.7249300000000005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367.45</v>
      </c>
      <c r="D370" s="36">
        <v>366.40000000000003</v>
      </c>
      <c r="E370" s="36">
        <v>363.30000000000007</v>
      </c>
      <c r="F370" s="36">
        <v>359.15000000000003</v>
      </c>
      <c r="G370" s="36">
        <v>356.05000000000007</v>
      </c>
      <c r="H370" s="36">
        <v>370.55000000000007</v>
      </c>
      <c r="I370" s="36">
        <v>373.65000000000009</v>
      </c>
      <c r="J370" s="36">
        <v>377.80000000000007</v>
      </c>
      <c r="K370" s="31">
        <v>369.5</v>
      </c>
      <c r="L370" s="31">
        <v>362.25</v>
      </c>
      <c r="M370" s="31">
        <v>1.2478100000000001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1380.1</v>
      </c>
      <c r="D371" s="36">
        <v>1383.3999999999999</v>
      </c>
      <c r="E371" s="36">
        <v>1367.7999999999997</v>
      </c>
      <c r="F371" s="36">
        <v>1355.4999999999998</v>
      </c>
      <c r="G371" s="36">
        <v>1339.8999999999996</v>
      </c>
      <c r="H371" s="36">
        <v>1395.6999999999998</v>
      </c>
      <c r="I371" s="36">
        <v>1411.2999999999997</v>
      </c>
      <c r="J371" s="36">
        <v>1423.6</v>
      </c>
      <c r="K371" s="31">
        <v>1399</v>
      </c>
      <c r="L371" s="31">
        <v>1371.1</v>
      </c>
      <c r="M371" s="31">
        <v>0.31218000000000001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5338.75</v>
      </c>
      <c r="D372" s="36">
        <v>5368.4333333333334</v>
      </c>
      <c r="E372" s="36">
        <v>5243.2166666666672</v>
      </c>
      <c r="F372" s="36">
        <v>5147.6833333333334</v>
      </c>
      <c r="G372" s="36">
        <v>5022.4666666666672</v>
      </c>
      <c r="H372" s="36">
        <v>5463.9666666666672</v>
      </c>
      <c r="I372" s="36">
        <v>5589.1833333333325</v>
      </c>
      <c r="J372" s="36">
        <v>5684.7166666666672</v>
      </c>
      <c r="K372" s="31">
        <v>5493.65</v>
      </c>
      <c r="L372" s="31">
        <v>5272.9</v>
      </c>
      <c r="M372" s="31">
        <v>12.1144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1160</v>
      </c>
      <c r="D373" s="36">
        <v>1150.3</v>
      </c>
      <c r="E373" s="36">
        <v>1135.5999999999999</v>
      </c>
      <c r="F373" s="36">
        <v>1111.2</v>
      </c>
      <c r="G373" s="36">
        <v>1096.5</v>
      </c>
      <c r="H373" s="36">
        <v>1174.6999999999998</v>
      </c>
      <c r="I373" s="36">
        <v>1189.4000000000001</v>
      </c>
      <c r="J373" s="36">
        <v>1213.7999999999997</v>
      </c>
      <c r="K373" s="31">
        <v>1165</v>
      </c>
      <c r="L373" s="31">
        <v>1125.9000000000001</v>
      </c>
      <c r="M373" s="31">
        <v>2.6997499999999999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375.15</v>
      </c>
      <c r="D374" s="36">
        <v>376.38333333333338</v>
      </c>
      <c r="E374" s="36">
        <v>372.76666666666677</v>
      </c>
      <c r="F374" s="36">
        <v>370.38333333333338</v>
      </c>
      <c r="G374" s="36">
        <v>366.76666666666677</v>
      </c>
      <c r="H374" s="36">
        <v>378.76666666666677</v>
      </c>
      <c r="I374" s="36">
        <v>382.38333333333344</v>
      </c>
      <c r="J374" s="36">
        <v>384.76666666666677</v>
      </c>
      <c r="K374" s="31">
        <v>380</v>
      </c>
      <c r="L374" s="31">
        <v>374</v>
      </c>
      <c r="M374" s="31">
        <v>8.7893799999999995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245.85</v>
      </c>
      <c r="D375" s="36">
        <v>247.83333333333334</v>
      </c>
      <c r="E375" s="36">
        <v>242.11666666666667</v>
      </c>
      <c r="F375" s="36">
        <v>238.38333333333333</v>
      </c>
      <c r="G375" s="36">
        <v>232.66666666666666</v>
      </c>
      <c r="H375" s="36">
        <v>251.56666666666669</v>
      </c>
      <c r="I375" s="36">
        <v>257.2833333333333</v>
      </c>
      <c r="J375" s="36">
        <v>261.01666666666671</v>
      </c>
      <c r="K375" s="31">
        <v>253.55</v>
      </c>
      <c r="L375" s="31">
        <v>244.1</v>
      </c>
      <c r="M375" s="31">
        <v>88.497370000000004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206.5</v>
      </c>
      <c r="D376" s="36">
        <v>206.31666666666669</v>
      </c>
      <c r="E376" s="36">
        <v>204.18333333333339</v>
      </c>
      <c r="F376" s="36">
        <v>201.8666666666667</v>
      </c>
      <c r="G376" s="36">
        <v>199.73333333333341</v>
      </c>
      <c r="H376" s="36">
        <v>208.63333333333338</v>
      </c>
      <c r="I376" s="36">
        <v>210.76666666666665</v>
      </c>
      <c r="J376" s="36">
        <v>213.08333333333337</v>
      </c>
      <c r="K376" s="31">
        <v>208.45</v>
      </c>
      <c r="L376" s="31">
        <v>204</v>
      </c>
      <c r="M376" s="31">
        <v>149.23328000000001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582.4</v>
      </c>
      <c r="D377" s="36">
        <v>583.80000000000007</v>
      </c>
      <c r="E377" s="36">
        <v>576.60000000000014</v>
      </c>
      <c r="F377" s="36">
        <v>570.80000000000007</v>
      </c>
      <c r="G377" s="36">
        <v>563.60000000000014</v>
      </c>
      <c r="H377" s="36">
        <v>589.60000000000014</v>
      </c>
      <c r="I377" s="36">
        <v>596.80000000000018</v>
      </c>
      <c r="J377" s="36">
        <v>602.60000000000014</v>
      </c>
      <c r="K377" s="31">
        <v>591</v>
      </c>
      <c r="L377" s="31">
        <v>578</v>
      </c>
      <c r="M377" s="31">
        <v>5.0685500000000001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732.75</v>
      </c>
      <c r="D378" s="36">
        <v>727.85</v>
      </c>
      <c r="E378" s="36">
        <v>717.25</v>
      </c>
      <c r="F378" s="36">
        <v>701.75</v>
      </c>
      <c r="G378" s="36">
        <v>691.15</v>
      </c>
      <c r="H378" s="36">
        <v>743.35</v>
      </c>
      <c r="I378" s="36">
        <v>753.95000000000016</v>
      </c>
      <c r="J378" s="36">
        <v>769.45</v>
      </c>
      <c r="K378" s="31">
        <v>738.45</v>
      </c>
      <c r="L378" s="31">
        <v>712.35</v>
      </c>
      <c r="M378" s="31">
        <v>9.0483100000000007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702.25</v>
      </c>
      <c r="D379" s="36">
        <v>709.18333333333339</v>
      </c>
      <c r="E379" s="36">
        <v>679.91666666666674</v>
      </c>
      <c r="F379" s="36">
        <v>657.58333333333337</v>
      </c>
      <c r="G379" s="36">
        <v>628.31666666666672</v>
      </c>
      <c r="H379" s="36">
        <v>731.51666666666677</v>
      </c>
      <c r="I379" s="36">
        <v>760.78333333333342</v>
      </c>
      <c r="J379" s="36">
        <v>783.11666666666679</v>
      </c>
      <c r="K379" s="31">
        <v>738.45</v>
      </c>
      <c r="L379" s="31">
        <v>686.85</v>
      </c>
      <c r="M379" s="31">
        <v>11.356780000000001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130.94999999999999</v>
      </c>
      <c r="D380" s="36">
        <v>132.33333333333334</v>
      </c>
      <c r="E380" s="36">
        <v>129.16666666666669</v>
      </c>
      <c r="F380" s="36">
        <v>127.38333333333335</v>
      </c>
      <c r="G380" s="36">
        <v>124.2166666666667</v>
      </c>
      <c r="H380" s="36">
        <v>134.11666666666667</v>
      </c>
      <c r="I380" s="36">
        <v>137.28333333333336</v>
      </c>
      <c r="J380" s="36">
        <v>139.06666666666666</v>
      </c>
      <c r="K380" s="31">
        <v>135.5</v>
      </c>
      <c r="L380" s="31">
        <v>130.55000000000001</v>
      </c>
      <c r="M380" s="31">
        <v>1.4058299999999999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17274.55</v>
      </c>
      <c r="D381" s="36">
        <v>17326.55</v>
      </c>
      <c r="E381" s="36">
        <v>17181.099999999999</v>
      </c>
      <c r="F381" s="36">
        <v>17087.649999999998</v>
      </c>
      <c r="G381" s="36">
        <v>16942.199999999997</v>
      </c>
      <c r="H381" s="36">
        <v>17420</v>
      </c>
      <c r="I381" s="36">
        <v>17565.450000000004</v>
      </c>
      <c r="J381" s="36">
        <v>17658.900000000001</v>
      </c>
      <c r="K381" s="31">
        <v>17472</v>
      </c>
      <c r="L381" s="31">
        <v>17233.099999999999</v>
      </c>
      <c r="M381" s="31">
        <v>1.342E-2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74.2</v>
      </c>
      <c r="D382" s="36">
        <v>75.166666666666671</v>
      </c>
      <c r="E382" s="36">
        <v>73.083333333333343</v>
      </c>
      <c r="F382" s="36">
        <v>71.966666666666669</v>
      </c>
      <c r="G382" s="36">
        <v>69.88333333333334</v>
      </c>
      <c r="H382" s="36">
        <v>76.283333333333346</v>
      </c>
      <c r="I382" s="36">
        <v>78.366666666666688</v>
      </c>
      <c r="J382" s="36">
        <v>79.483333333333348</v>
      </c>
      <c r="K382" s="31">
        <v>77.25</v>
      </c>
      <c r="L382" s="31">
        <v>74.05</v>
      </c>
      <c r="M382" s="31">
        <v>790.79912000000002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1773</v>
      </c>
      <c r="D383" s="36">
        <v>1770.0333333333335</v>
      </c>
      <c r="E383" s="36">
        <v>1759.2666666666671</v>
      </c>
      <c r="F383" s="36">
        <v>1745.5333333333335</v>
      </c>
      <c r="G383" s="36">
        <v>1734.7666666666671</v>
      </c>
      <c r="H383" s="36">
        <v>1783.7666666666671</v>
      </c>
      <c r="I383" s="36">
        <v>1794.5333333333335</v>
      </c>
      <c r="J383" s="36">
        <v>1808.2666666666671</v>
      </c>
      <c r="K383" s="31">
        <v>1780.8</v>
      </c>
      <c r="L383" s="31">
        <v>1756.3</v>
      </c>
      <c r="M383" s="31">
        <v>3.7358899999999999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440.05</v>
      </c>
      <c r="D384" s="36">
        <v>436.48333333333329</v>
      </c>
      <c r="E384" s="36">
        <v>426.96666666666658</v>
      </c>
      <c r="F384" s="36">
        <v>413.88333333333327</v>
      </c>
      <c r="G384" s="36">
        <v>404.36666666666656</v>
      </c>
      <c r="H384" s="36">
        <v>449.56666666666661</v>
      </c>
      <c r="I384" s="36">
        <v>459.08333333333337</v>
      </c>
      <c r="J384" s="36">
        <v>472.16666666666663</v>
      </c>
      <c r="K384" s="31">
        <v>446</v>
      </c>
      <c r="L384" s="31">
        <v>423.4</v>
      </c>
      <c r="M384" s="31">
        <v>4.2615999999999996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1256.9000000000001</v>
      </c>
      <c r="D385" s="36">
        <v>1254.6000000000001</v>
      </c>
      <c r="E385" s="36">
        <v>1248.2000000000003</v>
      </c>
      <c r="F385" s="36">
        <v>1239.5000000000002</v>
      </c>
      <c r="G385" s="36">
        <v>1233.1000000000004</v>
      </c>
      <c r="H385" s="36">
        <v>1263.3000000000002</v>
      </c>
      <c r="I385" s="36">
        <v>1269.7000000000003</v>
      </c>
      <c r="J385" s="36">
        <v>1278.4000000000001</v>
      </c>
      <c r="K385" s="31">
        <v>1261</v>
      </c>
      <c r="L385" s="31">
        <v>1245.9000000000001</v>
      </c>
      <c r="M385" s="31">
        <v>0.96725000000000005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167</v>
      </c>
      <c r="D386" s="36">
        <v>168.4</v>
      </c>
      <c r="E386" s="36">
        <v>165.10000000000002</v>
      </c>
      <c r="F386" s="36">
        <v>163.20000000000002</v>
      </c>
      <c r="G386" s="36">
        <v>159.90000000000003</v>
      </c>
      <c r="H386" s="36">
        <v>170.3</v>
      </c>
      <c r="I386" s="36">
        <v>173.60000000000002</v>
      </c>
      <c r="J386" s="36">
        <v>175.5</v>
      </c>
      <c r="K386" s="31">
        <v>171.7</v>
      </c>
      <c r="L386" s="31">
        <v>166.5</v>
      </c>
      <c r="M386" s="31">
        <v>121.34308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164.75</v>
      </c>
      <c r="D387" s="36">
        <v>166.23333333333335</v>
      </c>
      <c r="E387" s="36">
        <v>162.66666666666669</v>
      </c>
      <c r="F387" s="36">
        <v>160.58333333333334</v>
      </c>
      <c r="G387" s="36">
        <v>157.01666666666668</v>
      </c>
      <c r="H387" s="36">
        <v>168.31666666666669</v>
      </c>
      <c r="I387" s="36">
        <v>171.88333333333335</v>
      </c>
      <c r="J387" s="36">
        <v>173.9666666666667</v>
      </c>
      <c r="K387" s="31">
        <v>169.8</v>
      </c>
      <c r="L387" s="31">
        <v>164.15</v>
      </c>
      <c r="M387" s="31">
        <v>14.394869999999999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1048.2</v>
      </c>
      <c r="D388" s="36">
        <v>1060.7833333333335</v>
      </c>
      <c r="E388" s="36">
        <v>1032.416666666667</v>
      </c>
      <c r="F388" s="36">
        <v>1016.6333333333334</v>
      </c>
      <c r="G388" s="36">
        <v>988.26666666666688</v>
      </c>
      <c r="H388" s="36">
        <v>1076.5666666666671</v>
      </c>
      <c r="I388" s="36">
        <v>1104.9333333333334</v>
      </c>
      <c r="J388" s="36">
        <v>1120.7166666666672</v>
      </c>
      <c r="K388" s="31">
        <v>1089.1500000000001</v>
      </c>
      <c r="L388" s="31">
        <v>1045</v>
      </c>
      <c r="M388" s="31">
        <v>1.2907299999999999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448.35</v>
      </c>
      <c r="D389" s="36">
        <v>452.38333333333338</v>
      </c>
      <c r="E389" s="36">
        <v>438.96666666666675</v>
      </c>
      <c r="F389" s="36">
        <v>429.58333333333337</v>
      </c>
      <c r="G389" s="36">
        <v>416.16666666666674</v>
      </c>
      <c r="H389" s="36">
        <v>461.76666666666677</v>
      </c>
      <c r="I389" s="36">
        <v>475.18333333333339</v>
      </c>
      <c r="J389" s="36">
        <v>484.56666666666678</v>
      </c>
      <c r="K389" s="31">
        <v>465.8</v>
      </c>
      <c r="L389" s="31">
        <v>443</v>
      </c>
      <c r="M389" s="31">
        <v>47.604900000000001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221.15</v>
      </c>
      <c r="D390" s="36">
        <v>220.5</v>
      </c>
      <c r="E390" s="36">
        <v>217.35</v>
      </c>
      <c r="F390" s="36">
        <v>213.54999999999998</v>
      </c>
      <c r="G390" s="36">
        <v>210.39999999999998</v>
      </c>
      <c r="H390" s="36">
        <v>224.3</v>
      </c>
      <c r="I390" s="36">
        <v>227.45</v>
      </c>
      <c r="J390" s="36">
        <v>231.25000000000003</v>
      </c>
      <c r="K390" s="31">
        <v>223.65</v>
      </c>
      <c r="L390" s="31">
        <v>216.7</v>
      </c>
      <c r="M390" s="31">
        <v>4.8872400000000003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139.75</v>
      </c>
      <c r="D391" s="36">
        <v>140.78333333333333</v>
      </c>
      <c r="E391" s="36">
        <v>135.71666666666667</v>
      </c>
      <c r="F391" s="36">
        <v>131.68333333333334</v>
      </c>
      <c r="G391" s="36">
        <v>126.61666666666667</v>
      </c>
      <c r="H391" s="36">
        <v>144.81666666666666</v>
      </c>
      <c r="I391" s="36">
        <v>149.88333333333333</v>
      </c>
      <c r="J391" s="36">
        <v>153.91666666666666</v>
      </c>
      <c r="K391" s="31">
        <v>145.85</v>
      </c>
      <c r="L391" s="31">
        <v>136.75</v>
      </c>
      <c r="M391" s="31">
        <v>184.32912999999999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2743.45</v>
      </c>
      <c r="D392" s="36">
        <v>2745.6333333333332</v>
      </c>
      <c r="E392" s="36">
        <v>2598.8166666666666</v>
      </c>
      <c r="F392" s="36">
        <v>2454.1833333333334</v>
      </c>
      <c r="G392" s="36">
        <v>2307.3666666666668</v>
      </c>
      <c r="H392" s="36">
        <v>2890.2666666666664</v>
      </c>
      <c r="I392" s="36">
        <v>3037.083333333333</v>
      </c>
      <c r="J392" s="36">
        <v>3181.7166666666662</v>
      </c>
      <c r="K392" s="31">
        <v>2892.45</v>
      </c>
      <c r="L392" s="31">
        <v>2601</v>
      </c>
      <c r="M392" s="31">
        <v>5.2701799999999999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55.5</v>
      </c>
      <c r="D393" s="36">
        <v>55.866666666666667</v>
      </c>
      <c r="E393" s="36">
        <v>54.783333333333331</v>
      </c>
      <c r="F393" s="36">
        <v>54.066666666666663</v>
      </c>
      <c r="G393" s="36">
        <v>52.983333333333327</v>
      </c>
      <c r="H393" s="36">
        <v>56.583333333333336</v>
      </c>
      <c r="I393" s="36">
        <v>57.666666666666664</v>
      </c>
      <c r="J393" s="36">
        <v>58.38333333333334</v>
      </c>
      <c r="K393" s="31">
        <v>56.95</v>
      </c>
      <c r="L393" s="31">
        <v>55.15</v>
      </c>
      <c r="M393" s="31">
        <v>17.725490000000001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1792.6</v>
      </c>
      <c r="D394" s="36">
        <v>1803.1999999999998</v>
      </c>
      <c r="E394" s="36">
        <v>1773.5999999999997</v>
      </c>
      <c r="F394" s="36">
        <v>1754.6</v>
      </c>
      <c r="G394" s="36">
        <v>1724.9999999999998</v>
      </c>
      <c r="H394" s="36">
        <v>1822.1999999999996</v>
      </c>
      <c r="I394" s="36">
        <v>1851.8</v>
      </c>
      <c r="J394" s="36">
        <v>1870.7999999999995</v>
      </c>
      <c r="K394" s="31">
        <v>1832.8</v>
      </c>
      <c r="L394" s="31">
        <v>1784.2</v>
      </c>
      <c r="M394" s="31">
        <v>1.54704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241.55</v>
      </c>
      <c r="D395" s="36">
        <v>242.9666666666667</v>
      </c>
      <c r="E395" s="36">
        <v>239.13333333333338</v>
      </c>
      <c r="F395" s="36">
        <v>236.7166666666667</v>
      </c>
      <c r="G395" s="36">
        <v>232.88333333333338</v>
      </c>
      <c r="H395" s="36">
        <v>245.38333333333338</v>
      </c>
      <c r="I395" s="36">
        <v>249.2166666666667</v>
      </c>
      <c r="J395" s="36">
        <v>251.63333333333338</v>
      </c>
      <c r="K395" s="31">
        <v>246.8</v>
      </c>
      <c r="L395" s="31">
        <v>240.55</v>
      </c>
      <c r="M395" s="31">
        <v>33.832369999999997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289</v>
      </c>
      <c r="D396" s="36">
        <v>290.56666666666666</v>
      </c>
      <c r="E396" s="36">
        <v>285.68333333333334</v>
      </c>
      <c r="F396" s="36">
        <v>282.36666666666667</v>
      </c>
      <c r="G396" s="36">
        <v>277.48333333333335</v>
      </c>
      <c r="H396" s="36">
        <v>293.88333333333333</v>
      </c>
      <c r="I396" s="36">
        <v>298.76666666666665</v>
      </c>
      <c r="J396" s="36">
        <v>302.08333333333331</v>
      </c>
      <c r="K396" s="31">
        <v>295.45</v>
      </c>
      <c r="L396" s="31">
        <v>287.25</v>
      </c>
      <c r="M396" s="31">
        <v>64.497579999999999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152.19999999999999</v>
      </c>
      <c r="D397" s="36">
        <v>152.04999999999998</v>
      </c>
      <c r="E397" s="36">
        <v>151.59999999999997</v>
      </c>
      <c r="F397" s="36">
        <v>150.99999999999997</v>
      </c>
      <c r="G397" s="36">
        <v>150.54999999999995</v>
      </c>
      <c r="H397" s="36">
        <v>152.64999999999998</v>
      </c>
      <c r="I397" s="36">
        <v>153.09999999999997</v>
      </c>
      <c r="J397" s="36">
        <v>153.69999999999999</v>
      </c>
      <c r="K397" s="31">
        <v>152.5</v>
      </c>
      <c r="L397" s="31">
        <v>151.44999999999999</v>
      </c>
      <c r="M397" s="31">
        <v>21.750060000000001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927.5</v>
      </c>
      <c r="D398" s="36">
        <v>922.66666666666663</v>
      </c>
      <c r="E398" s="36">
        <v>913.33333333333326</v>
      </c>
      <c r="F398" s="36">
        <v>899.16666666666663</v>
      </c>
      <c r="G398" s="36">
        <v>889.83333333333326</v>
      </c>
      <c r="H398" s="36">
        <v>936.83333333333326</v>
      </c>
      <c r="I398" s="36">
        <v>946.16666666666652</v>
      </c>
      <c r="J398" s="36">
        <v>960.33333333333326</v>
      </c>
      <c r="K398" s="31">
        <v>932</v>
      </c>
      <c r="L398" s="31">
        <v>908.5</v>
      </c>
      <c r="M398" s="31">
        <v>1.4881500000000001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2324</v>
      </c>
      <c r="D399" s="36">
        <v>2337.3333333333335</v>
      </c>
      <c r="E399" s="36">
        <v>2307.666666666667</v>
      </c>
      <c r="F399" s="36">
        <v>2291.3333333333335</v>
      </c>
      <c r="G399" s="36">
        <v>2261.666666666667</v>
      </c>
      <c r="H399" s="36">
        <v>2353.666666666667</v>
      </c>
      <c r="I399" s="36">
        <v>2383.3333333333339</v>
      </c>
      <c r="J399" s="36">
        <v>2399.666666666667</v>
      </c>
      <c r="K399" s="31">
        <v>2367</v>
      </c>
      <c r="L399" s="31">
        <v>2321</v>
      </c>
      <c r="M399" s="31">
        <v>44.5916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120.4</v>
      </c>
      <c r="D400" s="36">
        <v>121</v>
      </c>
      <c r="E400" s="36">
        <v>118.9</v>
      </c>
      <c r="F400" s="36">
        <v>117.4</v>
      </c>
      <c r="G400" s="36">
        <v>115.30000000000001</v>
      </c>
      <c r="H400" s="36">
        <v>122.5</v>
      </c>
      <c r="I400" s="36">
        <v>124.6</v>
      </c>
      <c r="J400" s="36">
        <v>126.1</v>
      </c>
      <c r="K400" s="31">
        <v>123.1</v>
      </c>
      <c r="L400" s="31">
        <v>119.5</v>
      </c>
      <c r="M400" s="31">
        <v>12.17071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707.05</v>
      </c>
      <c r="D401" s="36">
        <v>710.16666666666663</v>
      </c>
      <c r="E401" s="36">
        <v>700.33333333333326</v>
      </c>
      <c r="F401" s="36">
        <v>693.61666666666667</v>
      </c>
      <c r="G401" s="36">
        <v>683.7833333333333</v>
      </c>
      <c r="H401" s="36">
        <v>716.88333333333321</v>
      </c>
      <c r="I401" s="36">
        <v>726.71666666666647</v>
      </c>
      <c r="J401" s="36">
        <v>733.43333333333317</v>
      </c>
      <c r="K401" s="31">
        <v>720</v>
      </c>
      <c r="L401" s="31">
        <v>703.45</v>
      </c>
      <c r="M401" s="31">
        <v>1.0000100000000001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504.5</v>
      </c>
      <c r="D402" s="36">
        <v>501.76666666666665</v>
      </c>
      <c r="E402" s="36">
        <v>495.73333333333329</v>
      </c>
      <c r="F402" s="36">
        <v>486.96666666666664</v>
      </c>
      <c r="G402" s="36">
        <v>480.93333333333328</v>
      </c>
      <c r="H402" s="36">
        <v>510.5333333333333</v>
      </c>
      <c r="I402" s="36">
        <v>516.56666666666661</v>
      </c>
      <c r="J402" s="36">
        <v>525.33333333333326</v>
      </c>
      <c r="K402" s="31">
        <v>507.8</v>
      </c>
      <c r="L402" s="31">
        <v>493</v>
      </c>
      <c r="M402" s="31">
        <v>12.726520000000001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802.3</v>
      </c>
      <c r="D403" s="36">
        <v>805.56666666666661</v>
      </c>
      <c r="E403" s="36">
        <v>796.73333333333323</v>
      </c>
      <c r="F403" s="36">
        <v>791.16666666666663</v>
      </c>
      <c r="G403" s="36">
        <v>782.33333333333326</v>
      </c>
      <c r="H403" s="36">
        <v>811.13333333333321</v>
      </c>
      <c r="I403" s="36">
        <v>819.9666666666667</v>
      </c>
      <c r="J403" s="36">
        <v>825.53333333333319</v>
      </c>
      <c r="K403" s="31">
        <v>814.4</v>
      </c>
      <c r="L403" s="31">
        <v>800</v>
      </c>
      <c r="M403" s="31">
        <v>0.73960000000000004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1582.75</v>
      </c>
      <c r="D404" s="36">
        <v>1585.7833333333335</v>
      </c>
      <c r="E404" s="36">
        <v>1578.5666666666671</v>
      </c>
      <c r="F404" s="36">
        <v>1574.3833333333334</v>
      </c>
      <c r="G404" s="36">
        <v>1567.166666666667</v>
      </c>
      <c r="H404" s="36">
        <v>1589.9666666666672</v>
      </c>
      <c r="I404" s="36">
        <v>1597.1833333333338</v>
      </c>
      <c r="J404" s="36">
        <v>1601.3666666666672</v>
      </c>
      <c r="K404" s="31">
        <v>1593</v>
      </c>
      <c r="L404" s="31">
        <v>1581.6</v>
      </c>
      <c r="M404" s="31">
        <v>0.76483000000000001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96.35</v>
      </c>
      <c r="D405" s="36">
        <v>96.59999999999998</v>
      </c>
      <c r="E405" s="36">
        <v>95.599999999999966</v>
      </c>
      <c r="F405" s="36">
        <v>94.84999999999998</v>
      </c>
      <c r="G405" s="36">
        <v>93.849999999999966</v>
      </c>
      <c r="H405" s="36">
        <v>97.349999999999966</v>
      </c>
      <c r="I405" s="36">
        <v>98.35</v>
      </c>
      <c r="J405" s="36">
        <v>99.099999999999966</v>
      </c>
      <c r="K405" s="31">
        <v>97.6</v>
      </c>
      <c r="L405" s="31">
        <v>95.85</v>
      </c>
      <c r="M405" s="31">
        <v>38.064329999999998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7462.7</v>
      </c>
      <c r="D406" s="36">
        <v>7434.7333333333327</v>
      </c>
      <c r="E406" s="36">
        <v>7392.0666666666657</v>
      </c>
      <c r="F406" s="36">
        <v>7321.4333333333334</v>
      </c>
      <c r="G406" s="36">
        <v>7278.7666666666664</v>
      </c>
      <c r="H406" s="36">
        <v>7505.366666666665</v>
      </c>
      <c r="I406" s="36">
        <v>7548.033333333331</v>
      </c>
      <c r="J406" s="36">
        <v>7618.6666666666642</v>
      </c>
      <c r="K406" s="31">
        <v>7477.4</v>
      </c>
      <c r="L406" s="31">
        <v>7364.1</v>
      </c>
      <c r="M406" s="31">
        <v>6.7610000000000003E-2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1417.3</v>
      </c>
      <c r="D407" s="36">
        <v>1416.9833333333333</v>
      </c>
      <c r="E407" s="36">
        <v>1400.0666666666666</v>
      </c>
      <c r="F407" s="36">
        <v>1382.8333333333333</v>
      </c>
      <c r="G407" s="36">
        <v>1365.9166666666665</v>
      </c>
      <c r="H407" s="36">
        <v>1434.2166666666667</v>
      </c>
      <c r="I407" s="36">
        <v>1451.1333333333332</v>
      </c>
      <c r="J407" s="36">
        <v>1468.3666666666668</v>
      </c>
      <c r="K407" s="31">
        <v>1433.9</v>
      </c>
      <c r="L407" s="31">
        <v>1399.75</v>
      </c>
      <c r="M407" s="31">
        <v>0.36112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799.1</v>
      </c>
      <c r="D408" s="36">
        <v>802.65</v>
      </c>
      <c r="E408" s="36">
        <v>793.44999999999993</v>
      </c>
      <c r="F408" s="36">
        <v>787.8</v>
      </c>
      <c r="G408" s="36">
        <v>778.59999999999991</v>
      </c>
      <c r="H408" s="36">
        <v>808.3</v>
      </c>
      <c r="I408" s="36">
        <v>817.5</v>
      </c>
      <c r="J408" s="36">
        <v>823.15</v>
      </c>
      <c r="K408" s="31">
        <v>811.85</v>
      </c>
      <c r="L408" s="31">
        <v>797</v>
      </c>
      <c r="M408" s="31">
        <v>6.5236200000000002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1356.35</v>
      </c>
      <c r="D409" s="36">
        <v>1351.3166666666666</v>
      </c>
      <c r="E409" s="36">
        <v>1344.0333333333333</v>
      </c>
      <c r="F409" s="36">
        <v>1331.7166666666667</v>
      </c>
      <c r="G409" s="36">
        <v>1324.4333333333334</v>
      </c>
      <c r="H409" s="36">
        <v>1363.6333333333332</v>
      </c>
      <c r="I409" s="36">
        <v>1370.9166666666665</v>
      </c>
      <c r="J409" s="36">
        <v>1383.2333333333331</v>
      </c>
      <c r="K409" s="31">
        <v>1358.6</v>
      </c>
      <c r="L409" s="31">
        <v>1339</v>
      </c>
      <c r="M409" s="31">
        <v>4.54861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3095.85</v>
      </c>
      <c r="D410" s="36">
        <v>3091.7000000000003</v>
      </c>
      <c r="E410" s="36">
        <v>3073.4000000000005</v>
      </c>
      <c r="F410" s="36">
        <v>3050.9500000000003</v>
      </c>
      <c r="G410" s="36">
        <v>3032.6500000000005</v>
      </c>
      <c r="H410" s="36">
        <v>3114.1500000000005</v>
      </c>
      <c r="I410" s="36">
        <v>3132.4500000000007</v>
      </c>
      <c r="J410" s="36">
        <v>3154.9000000000005</v>
      </c>
      <c r="K410" s="31">
        <v>3110</v>
      </c>
      <c r="L410" s="31">
        <v>3069.25</v>
      </c>
      <c r="M410" s="31">
        <v>0.40495999999999999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439.6</v>
      </c>
      <c r="D411" s="36">
        <v>441.33333333333331</v>
      </c>
      <c r="E411" s="36">
        <v>434.41666666666663</v>
      </c>
      <c r="F411" s="36">
        <v>429.23333333333329</v>
      </c>
      <c r="G411" s="36">
        <v>422.31666666666661</v>
      </c>
      <c r="H411" s="36">
        <v>446.51666666666665</v>
      </c>
      <c r="I411" s="36">
        <v>453.43333333333328</v>
      </c>
      <c r="J411" s="36">
        <v>458.61666666666667</v>
      </c>
      <c r="K411" s="31">
        <v>448.25</v>
      </c>
      <c r="L411" s="31">
        <v>436.15</v>
      </c>
      <c r="M411" s="31">
        <v>1.1492100000000001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690.8</v>
      </c>
      <c r="D412" s="36">
        <v>687.80000000000007</v>
      </c>
      <c r="E412" s="36">
        <v>678.60000000000014</v>
      </c>
      <c r="F412" s="36">
        <v>666.40000000000009</v>
      </c>
      <c r="G412" s="36">
        <v>657.20000000000016</v>
      </c>
      <c r="H412" s="36">
        <v>700.00000000000011</v>
      </c>
      <c r="I412" s="36">
        <v>709.20000000000016</v>
      </c>
      <c r="J412" s="36">
        <v>721.40000000000009</v>
      </c>
      <c r="K412" s="31">
        <v>697</v>
      </c>
      <c r="L412" s="31">
        <v>675.6</v>
      </c>
      <c r="M412" s="31">
        <v>0.31768999999999997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26813.75</v>
      </c>
      <c r="D413" s="36">
        <v>26748.683333333334</v>
      </c>
      <c r="E413" s="36">
        <v>26582.066666666669</v>
      </c>
      <c r="F413" s="36">
        <v>26350.383333333335</v>
      </c>
      <c r="G413" s="36">
        <v>26183.76666666667</v>
      </c>
      <c r="H413" s="36">
        <v>26980.366666666669</v>
      </c>
      <c r="I413" s="36">
        <v>27146.983333333337</v>
      </c>
      <c r="J413" s="36">
        <v>27378.666666666668</v>
      </c>
      <c r="K413" s="31">
        <v>26915.3</v>
      </c>
      <c r="L413" s="31">
        <v>26517</v>
      </c>
      <c r="M413" s="31">
        <v>0.21203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53.65</v>
      </c>
      <c r="D414" s="36">
        <v>54.449999999999996</v>
      </c>
      <c r="E414" s="36">
        <v>52.699999999999989</v>
      </c>
      <c r="F414" s="36">
        <v>51.749999999999993</v>
      </c>
      <c r="G414" s="36">
        <v>49.999999999999986</v>
      </c>
      <c r="H414" s="36">
        <v>55.399999999999991</v>
      </c>
      <c r="I414" s="36">
        <v>57.150000000000006</v>
      </c>
      <c r="J414" s="36">
        <v>58.099999999999994</v>
      </c>
      <c r="K414" s="31">
        <v>56.2</v>
      </c>
      <c r="L414" s="31">
        <v>53.5</v>
      </c>
      <c r="M414" s="31">
        <v>290.98883999999998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1866.2</v>
      </c>
      <c r="D415" s="36">
        <v>1869.8666666666668</v>
      </c>
      <c r="E415" s="36">
        <v>1848.8833333333337</v>
      </c>
      <c r="F415" s="36">
        <v>1831.5666666666668</v>
      </c>
      <c r="G415" s="36">
        <v>1810.5833333333337</v>
      </c>
      <c r="H415" s="36">
        <v>1887.1833333333336</v>
      </c>
      <c r="I415" s="36">
        <v>1908.1666666666667</v>
      </c>
      <c r="J415" s="36">
        <v>1925.4833333333336</v>
      </c>
      <c r="K415" s="31">
        <v>1890.85</v>
      </c>
      <c r="L415" s="31">
        <v>1852.55</v>
      </c>
      <c r="M415" s="31">
        <v>5.0491299999999999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465.4</v>
      </c>
      <c r="D416" s="36">
        <v>469.63333333333327</v>
      </c>
      <c r="E416" s="36">
        <v>456.56666666666655</v>
      </c>
      <c r="F416" s="36">
        <v>447.73333333333329</v>
      </c>
      <c r="G416" s="36">
        <v>434.66666666666657</v>
      </c>
      <c r="H416" s="36">
        <v>478.46666666666653</v>
      </c>
      <c r="I416" s="36">
        <v>491.53333333333325</v>
      </c>
      <c r="J416" s="36">
        <v>500.3666666666665</v>
      </c>
      <c r="K416" s="31">
        <v>482.7</v>
      </c>
      <c r="L416" s="31">
        <v>460.8</v>
      </c>
      <c r="M416" s="31">
        <v>9.4038799999999991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3492.35</v>
      </c>
      <c r="D417" s="36">
        <v>3529.4500000000003</v>
      </c>
      <c r="E417" s="36">
        <v>3447.9000000000005</v>
      </c>
      <c r="F417" s="36">
        <v>3403.4500000000003</v>
      </c>
      <c r="G417" s="36">
        <v>3321.9000000000005</v>
      </c>
      <c r="H417" s="36">
        <v>3573.9000000000005</v>
      </c>
      <c r="I417" s="36">
        <v>3655.4500000000007</v>
      </c>
      <c r="J417" s="36">
        <v>3699.9000000000005</v>
      </c>
      <c r="K417" s="31">
        <v>3611</v>
      </c>
      <c r="L417" s="31">
        <v>3485</v>
      </c>
      <c r="M417" s="31">
        <v>5.3071799999999998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74.25</v>
      </c>
      <c r="D418" s="36">
        <v>74.55</v>
      </c>
      <c r="E418" s="36">
        <v>72.8</v>
      </c>
      <c r="F418" s="36">
        <v>71.349999999999994</v>
      </c>
      <c r="G418" s="36">
        <v>69.599999999999994</v>
      </c>
      <c r="H418" s="36">
        <v>76</v>
      </c>
      <c r="I418" s="36">
        <v>77.75</v>
      </c>
      <c r="J418" s="36">
        <v>79.2</v>
      </c>
      <c r="K418" s="31">
        <v>76.3</v>
      </c>
      <c r="L418" s="31">
        <v>73.099999999999994</v>
      </c>
      <c r="M418" s="31">
        <v>287.07177000000001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5238.6000000000004</v>
      </c>
      <c r="D419" s="36">
        <v>5241.1833333333334</v>
      </c>
      <c r="E419" s="36">
        <v>5162.3666666666668</v>
      </c>
      <c r="F419" s="36">
        <v>5086.1333333333332</v>
      </c>
      <c r="G419" s="36">
        <v>5007.3166666666666</v>
      </c>
      <c r="H419" s="36">
        <v>5317.416666666667</v>
      </c>
      <c r="I419" s="36">
        <v>5396.2333333333345</v>
      </c>
      <c r="J419" s="36">
        <v>5472.4666666666672</v>
      </c>
      <c r="K419" s="31">
        <v>5320</v>
      </c>
      <c r="L419" s="31">
        <v>5164.95</v>
      </c>
      <c r="M419" s="31">
        <v>0.24737999999999999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766.15</v>
      </c>
      <c r="D420" s="36">
        <v>767.58333333333337</v>
      </c>
      <c r="E420" s="36">
        <v>754.16666666666674</v>
      </c>
      <c r="F420" s="36">
        <v>742.18333333333339</v>
      </c>
      <c r="G420" s="36">
        <v>728.76666666666677</v>
      </c>
      <c r="H420" s="36">
        <v>779.56666666666672</v>
      </c>
      <c r="I420" s="36">
        <v>792.98333333333346</v>
      </c>
      <c r="J420" s="36">
        <v>804.9666666666667</v>
      </c>
      <c r="K420" s="31">
        <v>781</v>
      </c>
      <c r="L420" s="31">
        <v>755.6</v>
      </c>
      <c r="M420" s="31">
        <v>4.0261199999999997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5174</v>
      </c>
      <c r="D421" s="36">
        <v>5183.083333333333</v>
      </c>
      <c r="E421" s="36">
        <v>5130.9166666666661</v>
      </c>
      <c r="F421" s="36">
        <v>5087.833333333333</v>
      </c>
      <c r="G421" s="36">
        <v>5035.6666666666661</v>
      </c>
      <c r="H421" s="36">
        <v>5226.1666666666661</v>
      </c>
      <c r="I421" s="36">
        <v>5278.3333333333321</v>
      </c>
      <c r="J421" s="36">
        <v>5321.4166666666661</v>
      </c>
      <c r="K421" s="31">
        <v>5235.25</v>
      </c>
      <c r="L421" s="31">
        <v>5140</v>
      </c>
      <c r="M421" s="31">
        <v>0.45972000000000002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558.6</v>
      </c>
      <c r="D422" s="36">
        <v>557.83333333333337</v>
      </c>
      <c r="E422" s="36">
        <v>552.26666666666677</v>
      </c>
      <c r="F422" s="36">
        <v>545.93333333333339</v>
      </c>
      <c r="G422" s="36">
        <v>540.36666666666679</v>
      </c>
      <c r="H422" s="36">
        <v>564.16666666666674</v>
      </c>
      <c r="I422" s="36">
        <v>569.73333333333335</v>
      </c>
      <c r="J422" s="36">
        <v>576.06666666666672</v>
      </c>
      <c r="K422" s="31">
        <v>563.4</v>
      </c>
      <c r="L422" s="31">
        <v>551.5</v>
      </c>
      <c r="M422" s="31">
        <v>5.7822699999999996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1096.6500000000001</v>
      </c>
      <c r="D423" s="36">
        <v>1093.6833333333334</v>
      </c>
      <c r="E423" s="36">
        <v>1074.6166666666668</v>
      </c>
      <c r="F423" s="36">
        <v>1052.5833333333335</v>
      </c>
      <c r="G423" s="36">
        <v>1033.5166666666669</v>
      </c>
      <c r="H423" s="36">
        <v>1115.7166666666667</v>
      </c>
      <c r="I423" s="36">
        <v>1134.7833333333333</v>
      </c>
      <c r="J423" s="36">
        <v>1156.8166666666666</v>
      </c>
      <c r="K423" s="31">
        <v>1112.75</v>
      </c>
      <c r="L423" s="31">
        <v>1071.6500000000001</v>
      </c>
      <c r="M423" s="31">
        <v>4.84518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2246.3000000000002</v>
      </c>
      <c r="D424" s="36">
        <v>2253.2166666666667</v>
      </c>
      <c r="E424" s="36">
        <v>2218.4333333333334</v>
      </c>
      <c r="F424" s="36">
        <v>2190.5666666666666</v>
      </c>
      <c r="G424" s="36">
        <v>2155.7833333333333</v>
      </c>
      <c r="H424" s="36">
        <v>2281.0833333333335</v>
      </c>
      <c r="I424" s="36">
        <v>2315.8666666666672</v>
      </c>
      <c r="J424" s="36">
        <v>2343.7333333333336</v>
      </c>
      <c r="K424" s="31">
        <v>2288</v>
      </c>
      <c r="L424" s="31">
        <v>2225.35</v>
      </c>
      <c r="M424" s="31">
        <v>3.4638200000000001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592.4</v>
      </c>
      <c r="D425" s="36">
        <v>592.9</v>
      </c>
      <c r="E425" s="36">
        <v>586.79999999999995</v>
      </c>
      <c r="F425" s="36">
        <v>581.19999999999993</v>
      </c>
      <c r="G425" s="36">
        <v>575.09999999999991</v>
      </c>
      <c r="H425" s="36">
        <v>598.5</v>
      </c>
      <c r="I425" s="36">
        <v>604.60000000000014</v>
      </c>
      <c r="J425" s="36">
        <v>610.20000000000005</v>
      </c>
      <c r="K425" s="31">
        <v>599</v>
      </c>
      <c r="L425" s="31">
        <v>587.29999999999995</v>
      </c>
      <c r="M425" s="31">
        <v>1.6969700000000001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572.65</v>
      </c>
      <c r="D426" s="36">
        <v>573.75</v>
      </c>
      <c r="E426" s="36">
        <v>568.25</v>
      </c>
      <c r="F426" s="36">
        <v>563.85</v>
      </c>
      <c r="G426" s="36">
        <v>558.35</v>
      </c>
      <c r="H426" s="36">
        <v>578.15</v>
      </c>
      <c r="I426" s="36">
        <v>583.65</v>
      </c>
      <c r="J426" s="36">
        <v>588.04999999999995</v>
      </c>
      <c r="K426" s="31">
        <v>579.25</v>
      </c>
      <c r="L426" s="31">
        <v>569.35</v>
      </c>
      <c r="M426" s="31">
        <v>117.77454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87.75</v>
      </c>
      <c r="D427" s="36">
        <v>88.533333333333346</v>
      </c>
      <c r="E427" s="36">
        <v>86.666666666666686</v>
      </c>
      <c r="F427" s="36">
        <v>85.583333333333343</v>
      </c>
      <c r="G427" s="36">
        <v>83.716666666666683</v>
      </c>
      <c r="H427" s="36">
        <v>89.616666666666688</v>
      </c>
      <c r="I427" s="36">
        <v>91.483333333333334</v>
      </c>
      <c r="J427" s="36">
        <v>92.566666666666691</v>
      </c>
      <c r="K427" s="31">
        <v>90.4</v>
      </c>
      <c r="L427" s="31">
        <v>87.45</v>
      </c>
      <c r="M427" s="31">
        <v>158.54653999999999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266.3</v>
      </c>
      <c r="D428" s="36">
        <v>268.5333333333333</v>
      </c>
      <c r="E428" s="36">
        <v>264.06666666666661</v>
      </c>
      <c r="F428" s="36">
        <v>261.83333333333331</v>
      </c>
      <c r="G428" s="36">
        <v>257.36666666666662</v>
      </c>
      <c r="H428" s="36">
        <v>270.76666666666659</v>
      </c>
      <c r="I428" s="36">
        <v>275.23333333333329</v>
      </c>
      <c r="J428" s="36">
        <v>277.46666666666658</v>
      </c>
      <c r="K428" s="31">
        <v>273</v>
      </c>
      <c r="L428" s="31">
        <v>266.3</v>
      </c>
      <c r="M428" s="31">
        <v>10.470789999999999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162.05000000000001</v>
      </c>
      <c r="D429" s="36">
        <v>163.31666666666666</v>
      </c>
      <c r="E429" s="36">
        <v>158.93333333333334</v>
      </c>
      <c r="F429" s="36">
        <v>155.81666666666666</v>
      </c>
      <c r="G429" s="36">
        <v>151.43333333333334</v>
      </c>
      <c r="H429" s="36">
        <v>166.43333333333334</v>
      </c>
      <c r="I429" s="36">
        <v>170.81666666666666</v>
      </c>
      <c r="J429" s="36">
        <v>173.93333333333334</v>
      </c>
      <c r="K429" s="31">
        <v>167.7</v>
      </c>
      <c r="L429" s="31">
        <v>160.19999999999999</v>
      </c>
      <c r="M429" s="31">
        <v>31.419930000000001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419.85</v>
      </c>
      <c r="D430" s="36">
        <v>418.83333333333331</v>
      </c>
      <c r="E430" s="36">
        <v>415.31666666666661</v>
      </c>
      <c r="F430" s="36">
        <v>410.7833333333333</v>
      </c>
      <c r="G430" s="36">
        <v>407.26666666666659</v>
      </c>
      <c r="H430" s="36">
        <v>423.36666666666662</v>
      </c>
      <c r="I430" s="36">
        <v>426.88333333333338</v>
      </c>
      <c r="J430" s="36">
        <v>431.41666666666663</v>
      </c>
      <c r="K430" s="31">
        <v>422.35</v>
      </c>
      <c r="L430" s="31">
        <v>414.3</v>
      </c>
      <c r="M430" s="31">
        <v>4.6942899999999996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240.35</v>
      </c>
      <c r="D431" s="36">
        <v>238.33333333333334</v>
      </c>
      <c r="E431" s="36">
        <v>230.16666666666669</v>
      </c>
      <c r="F431" s="36">
        <v>219.98333333333335</v>
      </c>
      <c r="G431" s="36">
        <v>211.81666666666669</v>
      </c>
      <c r="H431" s="36">
        <v>248.51666666666668</v>
      </c>
      <c r="I431" s="36">
        <v>256.68333333333339</v>
      </c>
      <c r="J431" s="36">
        <v>266.86666666666667</v>
      </c>
      <c r="K431" s="31">
        <v>246.5</v>
      </c>
      <c r="L431" s="31">
        <v>228.15</v>
      </c>
      <c r="M431" s="31">
        <v>61.904829999999997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1153.4000000000001</v>
      </c>
      <c r="D432" s="36">
        <v>1149.75</v>
      </c>
      <c r="E432" s="36">
        <v>1137.7</v>
      </c>
      <c r="F432" s="36">
        <v>1122</v>
      </c>
      <c r="G432" s="36">
        <v>1109.95</v>
      </c>
      <c r="H432" s="36">
        <v>1165.45</v>
      </c>
      <c r="I432" s="36">
        <v>1177.5000000000002</v>
      </c>
      <c r="J432" s="36">
        <v>1193.2</v>
      </c>
      <c r="K432" s="31">
        <v>1161.8</v>
      </c>
      <c r="L432" s="31">
        <v>1134.05</v>
      </c>
      <c r="M432" s="31">
        <v>21.785170000000001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661.8</v>
      </c>
      <c r="D433" s="36">
        <v>656.15</v>
      </c>
      <c r="E433" s="36">
        <v>647.5</v>
      </c>
      <c r="F433" s="36">
        <v>633.20000000000005</v>
      </c>
      <c r="G433" s="36">
        <v>624.55000000000007</v>
      </c>
      <c r="H433" s="36">
        <v>670.44999999999993</v>
      </c>
      <c r="I433" s="36">
        <v>679.0999999999998</v>
      </c>
      <c r="J433" s="36">
        <v>693.39999999999986</v>
      </c>
      <c r="K433" s="31">
        <v>664.8</v>
      </c>
      <c r="L433" s="31">
        <v>641.85</v>
      </c>
      <c r="M433" s="31">
        <v>42.147260000000003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3299.85</v>
      </c>
      <c r="D434" s="36">
        <v>3294.3166666666671</v>
      </c>
      <c r="E434" s="36">
        <v>3268.6333333333341</v>
      </c>
      <c r="F434" s="36">
        <v>3237.416666666667</v>
      </c>
      <c r="G434" s="36">
        <v>3211.733333333334</v>
      </c>
      <c r="H434" s="36">
        <v>3325.5333333333342</v>
      </c>
      <c r="I434" s="36">
        <v>3351.2166666666676</v>
      </c>
      <c r="J434" s="36">
        <v>3382.4333333333343</v>
      </c>
      <c r="K434" s="31">
        <v>3320</v>
      </c>
      <c r="L434" s="31">
        <v>3263.1</v>
      </c>
      <c r="M434" s="31">
        <v>0.92991999999999997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1314.05</v>
      </c>
      <c r="D435" s="36">
        <v>1303.6666666666667</v>
      </c>
      <c r="E435" s="36">
        <v>1283.3333333333335</v>
      </c>
      <c r="F435" s="36">
        <v>1252.6166666666668</v>
      </c>
      <c r="G435" s="36">
        <v>1232.2833333333335</v>
      </c>
      <c r="H435" s="36">
        <v>1334.3833333333334</v>
      </c>
      <c r="I435" s="36">
        <v>1354.7166666666669</v>
      </c>
      <c r="J435" s="36">
        <v>1385.4333333333334</v>
      </c>
      <c r="K435" s="31">
        <v>1324</v>
      </c>
      <c r="L435" s="31">
        <v>1272.95</v>
      </c>
      <c r="M435" s="31">
        <v>2.2694100000000001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475.4</v>
      </c>
      <c r="D436" s="36">
        <v>475.3</v>
      </c>
      <c r="E436" s="36">
        <v>469</v>
      </c>
      <c r="F436" s="36">
        <v>462.59999999999997</v>
      </c>
      <c r="G436" s="36">
        <v>456.29999999999995</v>
      </c>
      <c r="H436" s="36">
        <v>481.70000000000005</v>
      </c>
      <c r="I436" s="36">
        <v>488.00000000000011</v>
      </c>
      <c r="J436" s="36">
        <v>494.40000000000009</v>
      </c>
      <c r="K436" s="31">
        <v>481.6</v>
      </c>
      <c r="L436" s="31">
        <v>468.9</v>
      </c>
      <c r="M436" s="31">
        <v>1.9448300000000001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382.15</v>
      </c>
      <c r="D437" s="36">
        <v>382.66666666666669</v>
      </c>
      <c r="E437" s="36">
        <v>377.48333333333335</v>
      </c>
      <c r="F437" s="36">
        <v>372.81666666666666</v>
      </c>
      <c r="G437" s="36">
        <v>367.63333333333333</v>
      </c>
      <c r="H437" s="36">
        <v>387.33333333333337</v>
      </c>
      <c r="I437" s="36">
        <v>392.51666666666665</v>
      </c>
      <c r="J437" s="36">
        <v>397.18333333333339</v>
      </c>
      <c r="K437" s="31">
        <v>387.85</v>
      </c>
      <c r="L437" s="31">
        <v>378</v>
      </c>
      <c r="M437" s="31">
        <v>1.0174799999999999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4707.3</v>
      </c>
      <c r="D438" s="36">
        <v>4678.0666666666666</v>
      </c>
      <c r="E438" s="36">
        <v>4539.1833333333334</v>
      </c>
      <c r="F438" s="36">
        <v>4371.0666666666666</v>
      </c>
      <c r="G438" s="36">
        <v>4232.1833333333334</v>
      </c>
      <c r="H438" s="36">
        <v>4846.1833333333334</v>
      </c>
      <c r="I438" s="36">
        <v>4985.0666666666666</v>
      </c>
      <c r="J438" s="36">
        <v>5153.1833333333334</v>
      </c>
      <c r="K438" s="31">
        <v>4816.95</v>
      </c>
      <c r="L438" s="31">
        <v>4509.95</v>
      </c>
      <c r="M438" s="31">
        <v>3.3590399999999998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580</v>
      </c>
      <c r="D439" s="36">
        <v>577.58333333333337</v>
      </c>
      <c r="E439" s="36">
        <v>567.26666666666677</v>
      </c>
      <c r="F439" s="36">
        <v>554.53333333333342</v>
      </c>
      <c r="G439" s="36">
        <v>544.21666666666681</v>
      </c>
      <c r="H439" s="36">
        <v>590.31666666666672</v>
      </c>
      <c r="I439" s="36">
        <v>600.63333333333333</v>
      </c>
      <c r="J439" s="36">
        <v>613.36666666666667</v>
      </c>
      <c r="K439" s="31">
        <v>587.9</v>
      </c>
      <c r="L439" s="31">
        <v>564.85</v>
      </c>
      <c r="M439" s="31">
        <v>2.5719400000000001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30.95</v>
      </c>
      <c r="D440" s="36">
        <v>30.566666666666666</v>
      </c>
      <c r="E440" s="36">
        <v>30.183333333333334</v>
      </c>
      <c r="F440" s="36">
        <v>29.416666666666668</v>
      </c>
      <c r="G440" s="36">
        <v>29.033333333333335</v>
      </c>
      <c r="H440" s="36">
        <v>31.333333333333332</v>
      </c>
      <c r="I440" s="36">
        <v>31.716666666666665</v>
      </c>
      <c r="J440" s="36">
        <v>32.483333333333334</v>
      </c>
      <c r="K440" s="31">
        <v>30.95</v>
      </c>
      <c r="L440" s="31">
        <v>29.8</v>
      </c>
      <c r="M440" s="31">
        <v>1311.27521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318.95</v>
      </c>
      <c r="D441" s="36">
        <v>321.16666666666669</v>
      </c>
      <c r="E441" s="36">
        <v>314.33333333333337</v>
      </c>
      <c r="F441" s="36">
        <v>309.7166666666667</v>
      </c>
      <c r="G441" s="36">
        <v>302.88333333333338</v>
      </c>
      <c r="H441" s="36">
        <v>325.78333333333336</v>
      </c>
      <c r="I441" s="36">
        <v>332.61666666666673</v>
      </c>
      <c r="J441" s="36">
        <v>337.23333333333335</v>
      </c>
      <c r="K441" s="31">
        <v>328</v>
      </c>
      <c r="L441" s="31">
        <v>316.55</v>
      </c>
      <c r="M441" s="31">
        <v>22.522169999999999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727.3</v>
      </c>
      <c r="D442" s="36">
        <v>735.43333333333339</v>
      </c>
      <c r="E442" s="36">
        <v>705.86666666666679</v>
      </c>
      <c r="F442" s="36">
        <v>684.43333333333339</v>
      </c>
      <c r="G442" s="36">
        <v>654.86666666666679</v>
      </c>
      <c r="H442" s="36">
        <v>756.86666666666679</v>
      </c>
      <c r="I442" s="36">
        <v>786.43333333333339</v>
      </c>
      <c r="J442" s="36">
        <v>807.86666666666679</v>
      </c>
      <c r="K442" s="31">
        <v>765</v>
      </c>
      <c r="L442" s="31">
        <v>714</v>
      </c>
      <c r="M442" s="31">
        <v>73.200149999999994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597.15</v>
      </c>
      <c r="D443" s="36">
        <v>593.83333333333337</v>
      </c>
      <c r="E443" s="36">
        <v>587.66666666666674</v>
      </c>
      <c r="F443" s="36">
        <v>578.18333333333339</v>
      </c>
      <c r="G443" s="36">
        <v>572.01666666666677</v>
      </c>
      <c r="H443" s="36">
        <v>603.31666666666672</v>
      </c>
      <c r="I443" s="36">
        <v>609.48333333333346</v>
      </c>
      <c r="J443" s="36">
        <v>618.9666666666667</v>
      </c>
      <c r="K443" s="31">
        <v>600</v>
      </c>
      <c r="L443" s="31">
        <v>584.35</v>
      </c>
      <c r="M443" s="31">
        <v>5.3822299999999998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1023.7</v>
      </c>
      <c r="D444" s="36">
        <v>1036.5166666666667</v>
      </c>
      <c r="E444" s="36">
        <v>998.18333333333339</v>
      </c>
      <c r="F444" s="36">
        <v>972.66666666666674</v>
      </c>
      <c r="G444" s="36">
        <v>934.33333333333348</v>
      </c>
      <c r="H444" s="36">
        <v>1062.0333333333333</v>
      </c>
      <c r="I444" s="36">
        <v>1100.3666666666668</v>
      </c>
      <c r="J444" s="36">
        <v>1125.8833333333332</v>
      </c>
      <c r="K444" s="31">
        <v>1074.8499999999999</v>
      </c>
      <c r="L444" s="31">
        <v>1011</v>
      </c>
      <c r="M444" s="31">
        <v>3.9991099999999999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1044.25</v>
      </c>
      <c r="D445" s="36">
        <v>1042.4166666666667</v>
      </c>
      <c r="E445" s="36">
        <v>1034.1333333333334</v>
      </c>
      <c r="F445" s="36">
        <v>1024.0166666666667</v>
      </c>
      <c r="G445" s="36">
        <v>1015.7333333333333</v>
      </c>
      <c r="H445" s="36">
        <v>1052.5333333333335</v>
      </c>
      <c r="I445" s="36">
        <v>1060.8166666666668</v>
      </c>
      <c r="J445" s="36">
        <v>1070.9333333333336</v>
      </c>
      <c r="K445" s="31">
        <v>1050.7</v>
      </c>
      <c r="L445" s="31">
        <v>1032.3</v>
      </c>
      <c r="M445" s="31">
        <v>9.7623599999999993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1786.1</v>
      </c>
      <c r="D446" s="36">
        <v>1789.4833333333333</v>
      </c>
      <c r="E446" s="36">
        <v>1768.9666666666667</v>
      </c>
      <c r="F446" s="36">
        <v>1751.8333333333333</v>
      </c>
      <c r="G446" s="36">
        <v>1731.3166666666666</v>
      </c>
      <c r="H446" s="36">
        <v>1806.6166666666668</v>
      </c>
      <c r="I446" s="36">
        <v>1827.1333333333337</v>
      </c>
      <c r="J446" s="36">
        <v>1844.2666666666669</v>
      </c>
      <c r="K446" s="31">
        <v>1810</v>
      </c>
      <c r="L446" s="31">
        <v>1772.35</v>
      </c>
      <c r="M446" s="31">
        <v>5.3516599999999999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3487.25</v>
      </c>
      <c r="D447" s="36">
        <v>3497.9833333333336</v>
      </c>
      <c r="E447" s="36">
        <v>3473.2666666666673</v>
      </c>
      <c r="F447" s="36">
        <v>3459.2833333333338</v>
      </c>
      <c r="G447" s="36">
        <v>3434.5666666666675</v>
      </c>
      <c r="H447" s="36">
        <v>3511.9666666666672</v>
      </c>
      <c r="I447" s="36">
        <v>3536.6833333333334</v>
      </c>
      <c r="J447" s="36">
        <v>3550.666666666667</v>
      </c>
      <c r="K447" s="31">
        <v>3522.7</v>
      </c>
      <c r="L447" s="31">
        <v>3484</v>
      </c>
      <c r="M447" s="31">
        <v>14.08245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895.7</v>
      </c>
      <c r="D448" s="36">
        <v>900.93333333333339</v>
      </c>
      <c r="E448" s="36">
        <v>886.86666666666679</v>
      </c>
      <c r="F448" s="36">
        <v>878.03333333333342</v>
      </c>
      <c r="G448" s="36">
        <v>863.96666666666681</v>
      </c>
      <c r="H448" s="36">
        <v>909.76666666666677</v>
      </c>
      <c r="I448" s="36">
        <v>923.83333333333337</v>
      </c>
      <c r="J448" s="36">
        <v>932.66666666666674</v>
      </c>
      <c r="K448" s="31">
        <v>915</v>
      </c>
      <c r="L448" s="31">
        <v>892.1</v>
      </c>
      <c r="M448" s="31">
        <v>12.18914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7608.9</v>
      </c>
      <c r="D449" s="36">
        <v>7594.5999999999995</v>
      </c>
      <c r="E449" s="36">
        <v>7494.7999999999993</v>
      </c>
      <c r="F449" s="36">
        <v>7380.7</v>
      </c>
      <c r="G449" s="36">
        <v>7280.9</v>
      </c>
      <c r="H449" s="36">
        <v>7708.6999999999989</v>
      </c>
      <c r="I449" s="36">
        <v>7808.5</v>
      </c>
      <c r="J449" s="36">
        <v>7922.5999999999985</v>
      </c>
      <c r="K449" s="31">
        <v>7694.4</v>
      </c>
      <c r="L449" s="31">
        <v>7480.5</v>
      </c>
      <c r="M449" s="31">
        <v>4.9784800000000002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3308.85</v>
      </c>
      <c r="D450" s="36">
        <v>3325.9166666666665</v>
      </c>
      <c r="E450" s="36">
        <v>3256.833333333333</v>
      </c>
      <c r="F450" s="36">
        <v>3204.8166666666666</v>
      </c>
      <c r="G450" s="36">
        <v>3135.7333333333331</v>
      </c>
      <c r="H450" s="36">
        <v>3377.9333333333329</v>
      </c>
      <c r="I450" s="36">
        <v>3447.016666666666</v>
      </c>
      <c r="J450" s="36">
        <v>3499.0333333333328</v>
      </c>
      <c r="K450" s="31">
        <v>3395</v>
      </c>
      <c r="L450" s="31">
        <v>3273.9</v>
      </c>
      <c r="M450" s="31">
        <v>2.0106899999999999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443.85</v>
      </c>
      <c r="D451" s="36">
        <v>442.26666666666665</v>
      </c>
      <c r="E451" s="36">
        <v>437.0333333333333</v>
      </c>
      <c r="F451" s="36">
        <v>430.21666666666664</v>
      </c>
      <c r="G451" s="36">
        <v>424.98333333333329</v>
      </c>
      <c r="H451" s="36">
        <v>449.08333333333331</v>
      </c>
      <c r="I451" s="36">
        <v>454.31666666666666</v>
      </c>
      <c r="J451" s="36">
        <v>461.13333333333333</v>
      </c>
      <c r="K451" s="31">
        <v>447.5</v>
      </c>
      <c r="L451" s="31">
        <v>435.45</v>
      </c>
      <c r="M451" s="31">
        <v>28.861560000000001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668.5</v>
      </c>
      <c r="D452" s="36">
        <v>664.85</v>
      </c>
      <c r="E452" s="36">
        <v>657.45</v>
      </c>
      <c r="F452" s="36">
        <v>646.4</v>
      </c>
      <c r="G452" s="36">
        <v>639</v>
      </c>
      <c r="H452" s="36">
        <v>675.90000000000009</v>
      </c>
      <c r="I452" s="36">
        <v>683.3</v>
      </c>
      <c r="J452" s="36">
        <v>694.35000000000014</v>
      </c>
      <c r="K452" s="31">
        <v>672.25</v>
      </c>
      <c r="L452" s="31">
        <v>653.79999999999995</v>
      </c>
      <c r="M452" s="31">
        <v>149.08778000000001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253.05</v>
      </c>
      <c r="D453" s="36">
        <v>254.08333333333334</v>
      </c>
      <c r="E453" s="36">
        <v>250.4666666666667</v>
      </c>
      <c r="F453" s="36">
        <v>247.88333333333335</v>
      </c>
      <c r="G453" s="36">
        <v>244.26666666666671</v>
      </c>
      <c r="H453" s="36">
        <v>256.66666666666669</v>
      </c>
      <c r="I453" s="36">
        <v>260.2833333333333</v>
      </c>
      <c r="J453" s="36">
        <v>262.86666666666667</v>
      </c>
      <c r="K453" s="31">
        <v>257.7</v>
      </c>
      <c r="L453" s="31">
        <v>251.5</v>
      </c>
      <c r="M453" s="31">
        <v>60.035339999999998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127.1</v>
      </c>
      <c r="D454" s="36">
        <v>127.46666666666665</v>
      </c>
      <c r="E454" s="36">
        <v>126.23333333333332</v>
      </c>
      <c r="F454" s="36">
        <v>125.36666666666666</v>
      </c>
      <c r="G454" s="36">
        <v>124.13333333333333</v>
      </c>
      <c r="H454" s="36">
        <v>128.33333333333331</v>
      </c>
      <c r="I454" s="36">
        <v>129.56666666666663</v>
      </c>
      <c r="J454" s="36">
        <v>130.43333333333331</v>
      </c>
      <c r="K454" s="31">
        <v>128.69999999999999</v>
      </c>
      <c r="L454" s="31">
        <v>126.6</v>
      </c>
      <c r="M454" s="31">
        <v>209.26078999999999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94</v>
      </c>
      <c r="D455" s="36">
        <v>94.983333333333334</v>
      </c>
      <c r="E455" s="36">
        <v>92.716666666666669</v>
      </c>
      <c r="F455" s="36">
        <v>91.433333333333337</v>
      </c>
      <c r="G455" s="36">
        <v>89.166666666666671</v>
      </c>
      <c r="H455" s="36">
        <v>96.266666666666666</v>
      </c>
      <c r="I455" s="36">
        <v>98.533333333333346</v>
      </c>
      <c r="J455" s="36">
        <v>99.816666666666663</v>
      </c>
      <c r="K455" s="31">
        <v>97.25</v>
      </c>
      <c r="L455" s="31">
        <v>93.7</v>
      </c>
      <c r="M455" s="31">
        <v>31.184259999999998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1368.25</v>
      </c>
      <c r="D456" s="36">
        <v>1376</v>
      </c>
      <c r="E456" s="36">
        <v>1357</v>
      </c>
      <c r="F456" s="36">
        <v>1345.75</v>
      </c>
      <c r="G456" s="36">
        <v>1326.75</v>
      </c>
      <c r="H456" s="36">
        <v>1387.25</v>
      </c>
      <c r="I456" s="36">
        <v>1406.25</v>
      </c>
      <c r="J456" s="36">
        <v>1417.5</v>
      </c>
      <c r="K456" s="31">
        <v>1395</v>
      </c>
      <c r="L456" s="31">
        <v>1364.75</v>
      </c>
      <c r="M456" s="31">
        <v>0.59309999999999996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385.65</v>
      </c>
      <c r="D457" s="36">
        <v>385.83333333333331</v>
      </c>
      <c r="E457" s="36">
        <v>381.96666666666664</v>
      </c>
      <c r="F457" s="36">
        <v>378.2833333333333</v>
      </c>
      <c r="G457" s="36">
        <v>374.41666666666663</v>
      </c>
      <c r="H457" s="36">
        <v>389.51666666666665</v>
      </c>
      <c r="I457" s="36">
        <v>393.38333333333333</v>
      </c>
      <c r="J457" s="36">
        <v>397.06666666666666</v>
      </c>
      <c r="K457" s="31">
        <v>389.7</v>
      </c>
      <c r="L457" s="31">
        <v>382.15</v>
      </c>
      <c r="M457" s="31">
        <v>1.60819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2590.1</v>
      </c>
      <c r="D458" s="36">
        <v>2587.0333333333333</v>
      </c>
      <c r="E458" s="36">
        <v>2564.4166666666665</v>
      </c>
      <c r="F458" s="36">
        <v>2538.7333333333331</v>
      </c>
      <c r="G458" s="36">
        <v>2516.1166666666663</v>
      </c>
      <c r="H458" s="36">
        <v>2612.7166666666667</v>
      </c>
      <c r="I458" s="36">
        <v>2635.3333333333335</v>
      </c>
      <c r="J458" s="36">
        <v>2661.0166666666669</v>
      </c>
      <c r="K458" s="31">
        <v>2609.65</v>
      </c>
      <c r="L458" s="31">
        <v>2561.35</v>
      </c>
      <c r="M458" s="31">
        <v>8.7520000000000001E-2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1187.0999999999999</v>
      </c>
      <c r="D459" s="36">
        <v>1189.05</v>
      </c>
      <c r="E459" s="36">
        <v>1176.0999999999999</v>
      </c>
      <c r="F459" s="36">
        <v>1165.0999999999999</v>
      </c>
      <c r="G459" s="36">
        <v>1152.1499999999999</v>
      </c>
      <c r="H459" s="36">
        <v>1200.05</v>
      </c>
      <c r="I459" s="36">
        <v>1213.0000000000002</v>
      </c>
      <c r="J459" s="36">
        <v>1224</v>
      </c>
      <c r="K459" s="31">
        <v>1202</v>
      </c>
      <c r="L459" s="31">
        <v>1178.05</v>
      </c>
      <c r="M459" s="31">
        <v>23.37078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878.55</v>
      </c>
      <c r="D460" s="36">
        <v>896.85</v>
      </c>
      <c r="E460" s="36">
        <v>853.7</v>
      </c>
      <c r="F460" s="36">
        <v>828.85</v>
      </c>
      <c r="G460" s="36">
        <v>785.7</v>
      </c>
      <c r="H460" s="36">
        <v>921.7</v>
      </c>
      <c r="I460" s="36">
        <v>964.84999999999991</v>
      </c>
      <c r="J460" s="36">
        <v>989.7</v>
      </c>
      <c r="K460" s="31">
        <v>940</v>
      </c>
      <c r="L460" s="31">
        <v>872</v>
      </c>
      <c r="M460" s="31">
        <v>23.10061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143.55000000000001</v>
      </c>
      <c r="D461" s="36">
        <v>142.23333333333335</v>
      </c>
      <c r="E461" s="36">
        <v>140.06666666666669</v>
      </c>
      <c r="F461" s="36">
        <v>136.58333333333334</v>
      </c>
      <c r="G461" s="36">
        <v>134.41666666666669</v>
      </c>
      <c r="H461" s="36">
        <v>145.7166666666667</v>
      </c>
      <c r="I461" s="36">
        <v>147.88333333333333</v>
      </c>
      <c r="J461" s="36">
        <v>151.3666666666667</v>
      </c>
      <c r="K461" s="31">
        <v>144.4</v>
      </c>
      <c r="L461" s="31">
        <v>138.75</v>
      </c>
      <c r="M461" s="31">
        <v>9.4269099999999995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987.15</v>
      </c>
      <c r="D462" s="36">
        <v>988.0333333333333</v>
      </c>
      <c r="E462" s="36">
        <v>981.41666666666663</v>
      </c>
      <c r="F462" s="36">
        <v>975.68333333333328</v>
      </c>
      <c r="G462" s="36">
        <v>969.06666666666661</v>
      </c>
      <c r="H462" s="36">
        <v>993.76666666666665</v>
      </c>
      <c r="I462" s="36">
        <v>1000.3833333333334</v>
      </c>
      <c r="J462" s="36">
        <v>1006.1166666666667</v>
      </c>
      <c r="K462" s="31">
        <v>994.65</v>
      </c>
      <c r="L462" s="31">
        <v>982.3</v>
      </c>
      <c r="M462" s="31">
        <v>1.8224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3119.05</v>
      </c>
      <c r="D463" s="36">
        <v>3125.2833333333328</v>
      </c>
      <c r="E463" s="36">
        <v>3065.9666666666658</v>
      </c>
      <c r="F463" s="36">
        <v>3012.8833333333328</v>
      </c>
      <c r="G463" s="36">
        <v>2953.5666666666657</v>
      </c>
      <c r="H463" s="36">
        <v>3178.3666666666659</v>
      </c>
      <c r="I463" s="36">
        <v>3237.6833333333334</v>
      </c>
      <c r="J463" s="36">
        <v>3290.766666666666</v>
      </c>
      <c r="K463" s="31">
        <v>3184.6</v>
      </c>
      <c r="L463" s="31">
        <v>3072.2</v>
      </c>
      <c r="M463" s="31">
        <v>0.94625000000000004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3044.95</v>
      </c>
      <c r="D464" s="36">
        <v>3044.5333333333333</v>
      </c>
      <c r="E464" s="36">
        <v>3034.1666666666665</v>
      </c>
      <c r="F464" s="36">
        <v>3023.3833333333332</v>
      </c>
      <c r="G464" s="36">
        <v>3013.0166666666664</v>
      </c>
      <c r="H464" s="36">
        <v>3055.3166666666666</v>
      </c>
      <c r="I464" s="36">
        <v>3065.6833333333334</v>
      </c>
      <c r="J464" s="36">
        <v>3076.4666666666667</v>
      </c>
      <c r="K464" s="31">
        <v>3054.9</v>
      </c>
      <c r="L464" s="31">
        <v>3033.75</v>
      </c>
      <c r="M464" s="31">
        <v>0.1036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3282.75</v>
      </c>
      <c r="D465" s="36">
        <v>3294.7999999999997</v>
      </c>
      <c r="E465" s="36">
        <v>3265.4499999999994</v>
      </c>
      <c r="F465" s="36">
        <v>3248.1499999999996</v>
      </c>
      <c r="G465" s="36">
        <v>3218.7999999999993</v>
      </c>
      <c r="H465" s="36">
        <v>3312.0999999999995</v>
      </c>
      <c r="I465" s="36">
        <v>3341.45</v>
      </c>
      <c r="J465" s="36">
        <v>3358.7499999999995</v>
      </c>
      <c r="K465" s="31">
        <v>3324.15</v>
      </c>
      <c r="L465" s="31">
        <v>3277.5</v>
      </c>
      <c r="M465" s="31">
        <v>3.2453500000000002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1917</v>
      </c>
      <c r="D466" s="36">
        <v>1920.7</v>
      </c>
      <c r="E466" s="36">
        <v>1902.4</v>
      </c>
      <c r="F466" s="36">
        <v>1887.8</v>
      </c>
      <c r="G466" s="36">
        <v>1869.5</v>
      </c>
      <c r="H466" s="36">
        <v>1935.3000000000002</v>
      </c>
      <c r="I466" s="36">
        <v>1953.6</v>
      </c>
      <c r="J466" s="36">
        <v>1968.2000000000003</v>
      </c>
      <c r="K466" s="31">
        <v>1939</v>
      </c>
      <c r="L466" s="31">
        <v>1906.1</v>
      </c>
      <c r="M466" s="31">
        <v>4.05999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730.3</v>
      </c>
      <c r="D467" s="36">
        <v>732.63333333333321</v>
      </c>
      <c r="E467" s="36">
        <v>722.86666666666645</v>
      </c>
      <c r="F467" s="36">
        <v>715.43333333333328</v>
      </c>
      <c r="G467" s="36">
        <v>705.66666666666652</v>
      </c>
      <c r="H467" s="36">
        <v>740.06666666666638</v>
      </c>
      <c r="I467" s="36">
        <v>749.83333333333326</v>
      </c>
      <c r="J467" s="36">
        <v>757.26666666666631</v>
      </c>
      <c r="K467" s="31">
        <v>742.4</v>
      </c>
      <c r="L467" s="31">
        <v>725.2</v>
      </c>
      <c r="M467" s="31">
        <v>5.7956399999999997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796.1</v>
      </c>
      <c r="D468" s="36">
        <v>796.73333333333323</v>
      </c>
      <c r="E468" s="36">
        <v>789.31666666666649</v>
      </c>
      <c r="F468" s="36">
        <v>782.5333333333333</v>
      </c>
      <c r="G468" s="36">
        <v>775.11666666666656</v>
      </c>
      <c r="H468" s="36">
        <v>803.51666666666642</v>
      </c>
      <c r="I468" s="36">
        <v>810.93333333333317</v>
      </c>
      <c r="J468" s="36">
        <v>817.71666666666636</v>
      </c>
      <c r="K468" s="31">
        <v>804.15</v>
      </c>
      <c r="L468" s="31">
        <v>789.95</v>
      </c>
      <c r="M468" s="31">
        <v>0.24964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2048.9499999999998</v>
      </c>
      <c r="D469" s="36">
        <v>2056.85</v>
      </c>
      <c r="E469" s="36">
        <v>2023.2999999999997</v>
      </c>
      <c r="F469" s="36">
        <v>1997.6499999999999</v>
      </c>
      <c r="G469" s="36">
        <v>1964.0999999999997</v>
      </c>
      <c r="H469" s="36">
        <v>2082.5</v>
      </c>
      <c r="I469" s="36">
        <v>2116.0500000000002</v>
      </c>
      <c r="J469" s="36">
        <v>2141.6999999999998</v>
      </c>
      <c r="K469" s="31">
        <v>2090.4</v>
      </c>
      <c r="L469" s="31">
        <v>2031.2</v>
      </c>
      <c r="M469" s="31">
        <v>4.3274800000000004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35.6</v>
      </c>
      <c r="D470" s="36">
        <v>35.716666666666669</v>
      </c>
      <c r="E470" s="36">
        <v>35.033333333333339</v>
      </c>
      <c r="F470" s="36">
        <v>34.466666666666669</v>
      </c>
      <c r="G470" s="36">
        <v>33.783333333333339</v>
      </c>
      <c r="H470" s="36">
        <v>36.283333333333339</v>
      </c>
      <c r="I470" s="36">
        <v>36.966666666666676</v>
      </c>
      <c r="J470" s="36">
        <v>37.533333333333339</v>
      </c>
      <c r="K470" s="31">
        <v>36.4</v>
      </c>
      <c r="L470" s="31">
        <v>35.15</v>
      </c>
      <c r="M470" s="31">
        <v>193.57066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398.4</v>
      </c>
      <c r="D471" s="36">
        <v>400.83333333333331</v>
      </c>
      <c r="E471" s="36">
        <v>385.16666666666663</v>
      </c>
      <c r="F471" s="36">
        <v>371.93333333333334</v>
      </c>
      <c r="G471" s="36">
        <v>356.26666666666665</v>
      </c>
      <c r="H471" s="36">
        <v>414.06666666666661</v>
      </c>
      <c r="I471" s="36">
        <v>429.73333333333323</v>
      </c>
      <c r="J471" s="36">
        <v>442.96666666666658</v>
      </c>
      <c r="K471" s="31">
        <v>416.5</v>
      </c>
      <c r="L471" s="31">
        <v>387.6</v>
      </c>
      <c r="M471" s="31">
        <v>50.175060000000002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370.55</v>
      </c>
      <c r="D472" s="36">
        <v>373.16666666666669</v>
      </c>
      <c r="E472" s="36">
        <v>366.43333333333339</v>
      </c>
      <c r="F472" s="36">
        <v>362.31666666666672</v>
      </c>
      <c r="G472" s="36">
        <v>355.58333333333343</v>
      </c>
      <c r="H472" s="36">
        <v>377.28333333333336</v>
      </c>
      <c r="I472" s="36">
        <v>384.01666666666659</v>
      </c>
      <c r="J472" s="36">
        <v>388.13333333333333</v>
      </c>
      <c r="K472" s="31">
        <v>379.9</v>
      </c>
      <c r="L472" s="31">
        <v>369.05</v>
      </c>
      <c r="M472" s="31">
        <v>5.2128699999999997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802.75</v>
      </c>
      <c r="D473" s="36">
        <v>799.1</v>
      </c>
      <c r="E473" s="36">
        <v>792.25</v>
      </c>
      <c r="F473" s="36">
        <v>781.75</v>
      </c>
      <c r="G473" s="36">
        <v>774.9</v>
      </c>
      <c r="H473" s="36">
        <v>809.6</v>
      </c>
      <c r="I473" s="36">
        <v>816.45000000000016</v>
      </c>
      <c r="J473" s="36">
        <v>826.95</v>
      </c>
      <c r="K473" s="31">
        <v>805.95</v>
      </c>
      <c r="L473" s="31">
        <v>788.6</v>
      </c>
      <c r="M473" s="31">
        <v>1.5064900000000001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2993.8</v>
      </c>
      <c r="D474" s="36">
        <v>2992.8333333333335</v>
      </c>
      <c r="E474" s="36">
        <v>2965.4666666666672</v>
      </c>
      <c r="F474" s="36">
        <v>2937.1333333333337</v>
      </c>
      <c r="G474" s="36">
        <v>2909.7666666666673</v>
      </c>
      <c r="H474" s="36">
        <v>3021.166666666667</v>
      </c>
      <c r="I474" s="36">
        <v>3048.5333333333328</v>
      </c>
      <c r="J474" s="36">
        <v>3076.8666666666668</v>
      </c>
      <c r="K474" s="31">
        <v>3020.2</v>
      </c>
      <c r="L474" s="31">
        <v>2964.5</v>
      </c>
      <c r="M474" s="31">
        <v>2.8065600000000002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46.5</v>
      </c>
      <c r="D475" s="36">
        <v>46.516666666666673</v>
      </c>
      <c r="E475" s="36">
        <v>45.683333333333344</v>
      </c>
      <c r="F475" s="36">
        <v>44.866666666666674</v>
      </c>
      <c r="G475" s="36">
        <v>44.033333333333346</v>
      </c>
      <c r="H475" s="36">
        <v>47.333333333333343</v>
      </c>
      <c r="I475" s="36">
        <v>48.166666666666671</v>
      </c>
      <c r="J475" s="36">
        <v>48.983333333333341</v>
      </c>
      <c r="K475" s="31">
        <v>47.35</v>
      </c>
      <c r="L475" s="31">
        <v>45.7</v>
      </c>
      <c r="M475" s="31">
        <v>78.146950000000004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1600.6</v>
      </c>
      <c r="D476" s="36">
        <v>1597.0833333333333</v>
      </c>
      <c r="E476" s="36">
        <v>1587.1666666666665</v>
      </c>
      <c r="F476" s="36">
        <v>1573.7333333333333</v>
      </c>
      <c r="G476" s="36">
        <v>1563.8166666666666</v>
      </c>
      <c r="H476" s="36">
        <v>1610.5166666666664</v>
      </c>
      <c r="I476" s="36">
        <v>1620.4333333333329</v>
      </c>
      <c r="J476" s="36">
        <v>1633.8666666666663</v>
      </c>
      <c r="K476" s="31">
        <v>1607</v>
      </c>
      <c r="L476" s="31">
        <v>1583.65</v>
      </c>
      <c r="M476" s="31">
        <v>3.59998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39.85</v>
      </c>
      <c r="D477" s="36">
        <v>40.266666666666673</v>
      </c>
      <c r="E477" s="36">
        <v>39.183333333333344</v>
      </c>
      <c r="F477" s="36">
        <v>38.516666666666673</v>
      </c>
      <c r="G477" s="36">
        <v>37.433333333333344</v>
      </c>
      <c r="H477" s="36">
        <v>40.933333333333344</v>
      </c>
      <c r="I477" s="36">
        <v>42.016666666666673</v>
      </c>
      <c r="J477" s="36">
        <v>42.683333333333344</v>
      </c>
      <c r="K477" s="31">
        <v>41.35</v>
      </c>
      <c r="L477" s="31">
        <v>39.6</v>
      </c>
      <c r="M477" s="31">
        <v>206.51104000000001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452.85</v>
      </c>
      <c r="D478" s="36">
        <v>454.34999999999997</v>
      </c>
      <c r="E478" s="36">
        <v>446.49999999999994</v>
      </c>
      <c r="F478" s="36">
        <v>440.15</v>
      </c>
      <c r="G478" s="36">
        <v>432.29999999999995</v>
      </c>
      <c r="H478" s="36">
        <v>460.69999999999993</v>
      </c>
      <c r="I478" s="36">
        <v>468.54999999999995</v>
      </c>
      <c r="J478" s="36">
        <v>474.89999999999992</v>
      </c>
      <c r="K478" s="31">
        <v>462.2</v>
      </c>
      <c r="L478" s="31">
        <v>448</v>
      </c>
      <c r="M478" s="31">
        <v>1.9683999999999999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8278.2999999999993</v>
      </c>
      <c r="D479" s="36">
        <v>8292.0500000000011</v>
      </c>
      <c r="E479" s="36">
        <v>8234.2500000000018</v>
      </c>
      <c r="F479" s="36">
        <v>8190.2000000000007</v>
      </c>
      <c r="G479" s="36">
        <v>8132.4000000000015</v>
      </c>
      <c r="H479" s="36">
        <v>8336.1000000000022</v>
      </c>
      <c r="I479" s="36">
        <v>8393.9000000000015</v>
      </c>
      <c r="J479" s="36">
        <v>8437.9500000000025</v>
      </c>
      <c r="K479" s="31">
        <v>8349.85</v>
      </c>
      <c r="L479" s="31">
        <v>8248</v>
      </c>
      <c r="M479" s="31">
        <v>3.2213599999999998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102.15</v>
      </c>
      <c r="D480" s="36">
        <v>103.08333333333333</v>
      </c>
      <c r="E480" s="36">
        <v>100.46666666666665</v>
      </c>
      <c r="F480" s="36">
        <v>98.783333333333331</v>
      </c>
      <c r="G480" s="36">
        <v>96.166666666666657</v>
      </c>
      <c r="H480" s="36">
        <v>104.76666666666665</v>
      </c>
      <c r="I480" s="36">
        <v>107.38333333333333</v>
      </c>
      <c r="J480" s="36">
        <v>109.06666666666665</v>
      </c>
      <c r="K480" s="31">
        <v>105.7</v>
      </c>
      <c r="L480" s="31">
        <v>101.4</v>
      </c>
      <c r="M480" s="31">
        <v>133.45912000000001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1567.55</v>
      </c>
      <c r="D481" s="36">
        <v>1569.0999999999997</v>
      </c>
      <c r="E481" s="36">
        <v>1553.8499999999995</v>
      </c>
      <c r="F481" s="36">
        <v>1540.1499999999999</v>
      </c>
      <c r="G481" s="36">
        <v>1524.8999999999996</v>
      </c>
      <c r="H481" s="36">
        <v>1582.7999999999993</v>
      </c>
      <c r="I481" s="36">
        <v>1598.0499999999997</v>
      </c>
      <c r="J481" s="31">
        <v>1611.7499999999991</v>
      </c>
      <c r="K481" s="31">
        <v>1584.35</v>
      </c>
      <c r="L481" s="31">
        <v>1555.4</v>
      </c>
      <c r="M481" s="53">
        <v>3.0651000000000002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1056.3499999999999</v>
      </c>
      <c r="D482" s="36">
        <v>1064.3500000000001</v>
      </c>
      <c r="E482" s="36">
        <v>1042.7000000000003</v>
      </c>
      <c r="F482" s="36">
        <v>1029.0500000000002</v>
      </c>
      <c r="G482" s="36">
        <v>1007.4000000000003</v>
      </c>
      <c r="H482" s="36">
        <v>1078.0000000000002</v>
      </c>
      <c r="I482" s="36">
        <v>1099.6500000000003</v>
      </c>
      <c r="J482" s="31">
        <v>1113.3000000000002</v>
      </c>
      <c r="K482" s="31">
        <v>1086</v>
      </c>
      <c r="L482" s="31">
        <v>1050.7</v>
      </c>
      <c r="M482" s="53">
        <v>8.8956599999999995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595.5</v>
      </c>
      <c r="D483" s="36">
        <v>597.41666666666663</v>
      </c>
      <c r="E483" s="36">
        <v>592.08333333333326</v>
      </c>
      <c r="F483" s="36">
        <v>588.66666666666663</v>
      </c>
      <c r="G483" s="36">
        <v>583.33333333333326</v>
      </c>
      <c r="H483" s="36">
        <v>600.83333333333326</v>
      </c>
      <c r="I483" s="36">
        <v>606.16666666666652</v>
      </c>
      <c r="J483" s="36">
        <v>609.58333333333326</v>
      </c>
      <c r="K483" s="31">
        <v>602.75</v>
      </c>
      <c r="L483" s="31">
        <v>594</v>
      </c>
      <c r="M483" s="31">
        <v>1.3032900000000001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620.54999999999995</v>
      </c>
      <c r="D484" s="36">
        <v>622.36666666666667</v>
      </c>
      <c r="E484" s="36">
        <v>616.48333333333335</v>
      </c>
      <c r="F484" s="36">
        <v>612.41666666666663</v>
      </c>
      <c r="G484" s="36">
        <v>606.5333333333333</v>
      </c>
      <c r="H484" s="36">
        <v>626.43333333333339</v>
      </c>
      <c r="I484" s="36">
        <v>632.31666666666683</v>
      </c>
      <c r="J484" s="31">
        <v>636.38333333333344</v>
      </c>
      <c r="K484" s="31">
        <v>628.25</v>
      </c>
      <c r="L484" s="31">
        <v>618.29999999999995</v>
      </c>
      <c r="M484" s="53">
        <v>12.22311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806.25</v>
      </c>
      <c r="D485" s="36">
        <v>807.08333333333337</v>
      </c>
      <c r="E485" s="36">
        <v>799.16666666666674</v>
      </c>
      <c r="F485" s="36">
        <v>792.08333333333337</v>
      </c>
      <c r="G485" s="36">
        <v>784.16666666666674</v>
      </c>
      <c r="H485" s="36">
        <v>814.16666666666674</v>
      </c>
      <c r="I485" s="36">
        <v>822.08333333333348</v>
      </c>
      <c r="J485" s="36">
        <v>829.16666666666674</v>
      </c>
      <c r="K485" s="31">
        <v>815</v>
      </c>
      <c r="L485" s="31">
        <v>800</v>
      </c>
      <c r="M485" s="31">
        <v>2.41431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668.55</v>
      </c>
      <c r="D486" s="36">
        <v>666.18333333333328</v>
      </c>
      <c r="E486" s="36">
        <v>659.86666666666656</v>
      </c>
      <c r="F486" s="36">
        <v>651.18333333333328</v>
      </c>
      <c r="G486" s="36">
        <v>644.86666666666656</v>
      </c>
      <c r="H486" s="36">
        <v>674.86666666666656</v>
      </c>
      <c r="I486" s="36">
        <v>681.18333333333339</v>
      </c>
      <c r="J486" s="36">
        <v>689.86666666666656</v>
      </c>
      <c r="K486" s="31">
        <v>672.5</v>
      </c>
      <c r="L486" s="31">
        <v>657.5</v>
      </c>
      <c r="M486" s="31">
        <v>4.8480800000000004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432.45</v>
      </c>
      <c r="D487" s="36">
        <v>437.65000000000003</v>
      </c>
      <c r="E487" s="36">
        <v>424.80000000000007</v>
      </c>
      <c r="F487" s="36">
        <v>417.15000000000003</v>
      </c>
      <c r="G487" s="36">
        <v>404.30000000000007</v>
      </c>
      <c r="H487" s="36">
        <v>445.30000000000007</v>
      </c>
      <c r="I487" s="36">
        <v>458.15000000000009</v>
      </c>
      <c r="J487" s="36">
        <v>465.80000000000007</v>
      </c>
      <c r="K487" s="31">
        <v>450.5</v>
      </c>
      <c r="L487" s="31">
        <v>430</v>
      </c>
      <c r="M487" s="31">
        <v>2.40387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361.4</v>
      </c>
      <c r="D488" s="36">
        <v>366.43333333333334</v>
      </c>
      <c r="E488" s="36">
        <v>352.11666666666667</v>
      </c>
      <c r="F488" s="36">
        <v>342.83333333333331</v>
      </c>
      <c r="G488" s="36">
        <v>328.51666666666665</v>
      </c>
      <c r="H488" s="36">
        <v>375.7166666666667</v>
      </c>
      <c r="I488" s="36">
        <v>390.03333333333342</v>
      </c>
      <c r="J488" s="36">
        <v>399.31666666666672</v>
      </c>
      <c r="K488" s="31">
        <v>380.75</v>
      </c>
      <c r="L488" s="31">
        <v>357.15</v>
      </c>
      <c r="M488" s="31">
        <v>16.38147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483.45</v>
      </c>
      <c r="D489" s="36">
        <v>484.76666666666665</v>
      </c>
      <c r="E489" s="36">
        <v>477.48333333333329</v>
      </c>
      <c r="F489" s="36">
        <v>471.51666666666665</v>
      </c>
      <c r="G489" s="36">
        <v>464.23333333333329</v>
      </c>
      <c r="H489" s="36">
        <v>490.73333333333329</v>
      </c>
      <c r="I489" s="36">
        <v>498.01666666666659</v>
      </c>
      <c r="J489" s="36">
        <v>503.98333333333329</v>
      </c>
      <c r="K489" s="31">
        <v>492.05</v>
      </c>
      <c r="L489" s="31">
        <v>478.8</v>
      </c>
      <c r="M489" s="31">
        <v>1.13137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925.35</v>
      </c>
      <c r="D490" s="36">
        <v>922.2833333333333</v>
      </c>
      <c r="E490" s="36">
        <v>918.06666666666661</v>
      </c>
      <c r="F490" s="36">
        <v>910.7833333333333</v>
      </c>
      <c r="G490" s="36">
        <v>906.56666666666661</v>
      </c>
      <c r="H490" s="36">
        <v>929.56666666666661</v>
      </c>
      <c r="I490" s="36">
        <v>933.7833333333333</v>
      </c>
      <c r="J490" s="36">
        <v>941.06666666666661</v>
      </c>
      <c r="K490" s="31">
        <v>926.5</v>
      </c>
      <c r="L490" s="31">
        <v>915</v>
      </c>
      <c r="M490" s="31">
        <v>25.89087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1283.1500000000001</v>
      </c>
      <c r="D491" s="36">
        <v>1288.45</v>
      </c>
      <c r="E491" s="36">
        <v>1266.7</v>
      </c>
      <c r="F491" s="36">
        <v>1250.25</v>
      </c>
      <c r="G491" s="36">
        <v>1228.5</v>
      </c>
      <c r="H491" s="36">
        <v>1304.9000000000001</v>
      </c>
      <c r="I491" s="36">
        <v>1326.65</v>
      </c>
      <c r="J491" s="36">
        <v>1343.1000000000001</v>
      </c>
      <c r="K491" s="31">
        <v>1310.2</v>
      </c>
      <c r="L491" s="31">
        <v>1272</v>
      </c>
      <c r="M491" s="31">
        <v>0.72465000000000002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230.5</v>
      </c>
      <c r="D492" s="36">
        <v>230.43333333333331</v>
      </c>
      <c r="E492" s="36">
        <v>228.36666666666662</v>
      </c>
      <c r="F492" s="36">
        <v>226.23333333333332</v>
      </c>
      <c r="G492" s="36">
        <v>224.16666666666663</v>
      </c>
      <c r="H492" s="36">
        <v>232.56666666666661</v>
      </c>
      <c r="I492" s="36">
        <v>234.63333333333327</v>
      </c>
      <c r="J492" s="36">
        <v>236.76666666666659</v>
      </c>
      <c r="K492" s="31">
        <v>232.5</v>
      </c>
      <c r="L492" s="31">
        <v>228.3</v>
      </c>
      <c r="M492" s="31">
        <v>57.847200000000001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299.7</v>
      </c>
      <c r="D493" s="36">
        <v>296.41666666666669</v>
      </c>
      <c r="E493" s="36">
        <v>287.28333333333336</v>
      </c>
      <c r="F493" s="36">
        <v>274.86666666666667</v>
      </c>
      <c r="G493" s="36">
        <v>265.73333333333335</v>
      </c>
      <c r="H493" s="36">
        <v>308.83333333333337</v>
      </c>
      <c r="I493" s="36">
        <v>317.9666666666667</v>
      </c>
      <c r="J493" s="36">
        <v>330.38333333333338</v>
      </c>
      <c r="K493" s="31">
        <v>305.55</v>
      </c>
      <c r="L493" s="31">
        <v>284</v>
      </c>
      <c r="M493" s="31">
        <v>4.0689200000000003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587.29999999999995</v>
      </c>
      <c r="D494" s="36">
        <v>583.16666666666663</v>
      </c>
      <c r="E494" s="36">
        <v>572.5333333333333</v>
      </c>
      <c r="F494" s="36">
        <v>557.76666666666665</v>
      </c>
      <c r="G494" s="36">
        <v>547.13333333333333</v>
      </c>
      <c r="H494" s="36">
        <v>597.93333333333328</v>
      </c>
      <c r="I494" s="36">
        <v>608.56666666666672</v>
      </c>
      <c r="J494" s="36">
        <v>623.33333333333326</v>
      </c>
      <c r="K494" s="31">
        <v>593.79999999999995</v>
      </c>
      <c r="L494" s="31">
        <v>568.4</v>
      </c>
      <c r="M494" s="31">
        <v>3.6360199999999998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1776.2</v>
      </c>
      <c r="D495" s="36">
        <v>1783.3999999999999</v>
      </c>
      <c r="E495" s="36">
        <v>1762.7999999999997</v>
      </c>
      <c r="F495" s="36">
        <v>1749.3999999999999</v>
      </c>
      <c r="G495" s="36">
        <v>1728.7999999999997</v>
      </c>
      <c r="H495" s="36">
        <v>1796.7999999999997</v>
      </c>
      <c r="I495" s="36">
        <v>1817.3999999999996</v>
      </c>
      <c r="J495" s="36">
        <v>1830.7999999999997</v>
      </c>
      <c r="K495" s="31">
        <v>1804</v>
      </c>
      <c r="L495" s="31">
        <v>1770</v>
      </c>
      <c r="M495" s="31">
        <v>0.442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1914.5</v>
      </c>
      <c r="D496" s="36">
        <v>1918.1666666666667</v>
      </c>
      <c r="E496" s="36">
        <v>1891.3333333333335</v>
      </c>
      <c r="F496" s="36">
        <v>1868.1666666666667</v>
      </c>
      <c r="G496" s="36">
        <v>1841.3333333333335</v>
      </c>
      <c r="H496" s="36">
        <v>1941.3333333333335</v>
      </c>
      <c r="I496" s="36">
        <v>1968.166666666667</v>
      </c>
      <c r="J496" s="36">
        <v>1991.3333333333335</v>
      </c>
      <c r="K496" s="31">
        <v>1945</v>
      </c>
      <c r="L496" s="31">
        <v>1895</v>
      </c>
      <c r="M496" s="31">
        <v>0.38052999999999998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11.7</v>
      </c>
      <c r="D497" s="36">
        <v>11.766666666666666</v>
      </c>
      <c r="E497" s="36">
        <v>11.483333333333331</v>
      </c>
      <c r="F497" s="36">
        <v>11.266666666666666</v>
      </c>
      <c r="G497" s="36">
        <v>10.983333333333331</v>
      </c>
      <c r="H497" s="36">
        <v>11.983333333333331</v>
      </c>
      <c r="I497" s="36">
        <v>12.266666666666666</v>
      </c>
      <c r="J497" s="36">
        <v>12.483333333333331</v>
      </c>
      <c r="K497" s="31">
        <v>12.05</v>
      </c>
      <c r="L497" s="31">
        <v>11.55</v>
      </c>
      <c r="M497" s="31">
        <v>1498.97595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834.3</v>
      </c>
      <c r="D498" s="36">
        <v>840.43333333333339</v>
      </c>
      <c r="E498" s="36">
        <v>824.01666666666677</v>
      </c>
      <c r="F498" s="36">
        <v>813.73333333333335</v>
      </c>
      <c r="G498" s="36">
        <v>797.31666666666672</v>
      </c>
      <c r="H498" s="36">
        <v>850.71666666666681</v>
      </c>
      <c r="I498" s="36">
        <v>867.13333333333333</v>
      </c>
      <c r="J498" s="36">
        <v>877.41666666666686</v>
      </c>
      <c r="K498" s="31">
        <v>856.85</v>
      </c>
      <c r="L498" s="31">
        <v>830.15</v>
      </c>
      <c r="M498" s="31">
        <v>12.106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451.1</v>
      </c>
      <c r="D499" s="36">
        <v>447.93333333333334</v>
      </c>
      <c r="E499" s="36">
        <v>441.41666666666669</v>
      </c>
      <c r="F499" s="36">
        <v>431.73333333333335</v>
      </c>
      <c r="G499" s="36">
        <v>425.2166666666667</v>
      </c>
      <c r="H499" s="36">
        <v>457.61666666666667</v>
      </c>
      <c r="I499" s="36">
        <v>464.13333333333333</v>
      </c>
      <c r="J499" s="36">
        <v>473.81666666666666</v>
      </c>
      <c r="K499" s="31">
        <v>454.45</v>
      </c>
      <c r="L499" s="31">
        <v>438.25</v>
      </c>
      <c r="M499" s="31">
        <v>11.953989999999999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132.65</v>
      </c>
      <c r="D500" s="36">
        <v>133.23333333333335</v>
      </c>
      <c r="E500" s="36">
        <v>131.51666666666671</v>
      </c>
      <c r="F500" s="36">
        <v>130.38333333333335</v>
      </c>
      <c r="G500" s="36">
        <v>128.66666666666671</v>
      </c>
      <c r="H500" s="36">
        <v>134.3666666666667</v>
      </c>
      <c r="I500" s="36">
        <v>136.08333333333334</v>
      </c>
      <c r="J500" s="36">
        <v>137.2166666666667</v>
      </c>
      <c r="K500" s="31">
        <v>134.94999999999999</v>
      </c>
      <c r="L500" s="31">
        <v>132.1</v>
      </c>
      <c r="M500" s="31">
        <v>22.606310000000001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932.45</v>
      </c>
      <c r="D501" s="36">
        <v>935.4666666666667</v>
      </c>
      <c r="E501" s="36">
        <v>924.98333333333335</v>
      </c>
      <c r="F501" s="36">
        <v>917.51666666666665</v>
      </c>
      <c r="G501" s="36">
        <v>907.0333333333333</v>
      </c>
      <c r="H501" s="36">
        <v>942.93333333333339</v>
      </c>
      <c r="I501" s="36">
        <v>953.41666666666674</v>
      </c>
      <c r="J501" s="36">
        <v>960.88333333333344</v>
      </c>
      <c r="K501" s="31">
        <v>945.95</v>
      </c>
      <c r="L501" s="31">
        <v>928</v>
      </c>
      <c r="M501" s="31">
        <v>0.47800999999999999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1649.65</v>
      </c>
      <c r="D502" s="36">
        <v>1653.6000000000001</v>
      </c>
      <c r="E502" s="36">
        <v>1622.3000000000002</v>
      </c>
      <c r="F502" s="36">
        <v>1594.95</v>
      </c>
      <c r="G502" s="36">
        <v>1563.65</v>
      </c>
      <c r="H502" s="36">
        <v>1680.9500000000003</v>
      </c>
      <c r="I502" s="36">
        <v>1712.25</v>
      </c>
      <c r="J502" s="36">
        <v>1739.6000000000004</v>
      </c>
      <c r="K502" s="31">
        <v>1684.9</v>
      </c>
      <c r="L502" s="31">
        <v>1626.25</v>
      </c>
      <c r="M502" s="31">
        <v>1.2899400000000001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407.45</v>
      </c>
      <c r="D503" s="36">
        <v>409.36666666666662</v>
      </c>
      <c r="E503" s="36">
        <v>405.08333333333326</v>
      </c>
      <c r="F503" s="36">
        <v>402.71666666666664</v>
      </c>
      <c r="G503" s="36">
        <v>398.43333333333328</v>
      </c>
      <c r="H503" s="36">
        <v>411.73333333333323</v>
      </c>
      <c r="I503" s="36">
        <v>416.01666666666665</v>
      </c>
      <c r="J503" s="31">
        <v>418.38333333333321</v>
      </c>
      <c r="K503" s="31">
        <v>413.65</v>
      </c>
      <c r="L503" s="31">
        <v>407</v>
      </c>
      <c r="M503" s="53">
        <v>24.405329999999999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17.05</v>
      </c>
      <c r="D504" s="36">
        <v>17.083333333333332</v>
      </c>
      <c r="E504" s="36">
        <v>16.916666666666664</v>
      </c>
      <c r="F504" s="36">
        <v>16.783333333333331</v>
      </c>
      <c r="G504" s="36">
        <v>16.616666666666664</v>
      </c>
      <c r="H504" s="36">
        <v>17.216666666666665</v>
      </c>
      <c r="I504" s="36">
        <v>17.383333333333329</v>
      </c>
      <c r="J504" s="31">
        <v>17.516666666666666</v>
      </c>
      <c r="K504" s="31">
        <v>17.25</v>
      </c>
      <c r="L504" s="31">
        <v>16.95</v>
      </c>
      <c r="M504" s="53">
        <v>765.43547000000001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256.75</v>
      </c>
      <c r="D505" s="36">
        <v>258.78333333333336</v>
      </c>
      <c r="E505" s="36">
        <v>253.9666666666667</v>
      </c>
      <c r="F505" s="36">
        <v>251.18333333333334</v>
      </c>
      <c r="G505" s="36">
        <v>246.36666666666667</v>
      </c>
      <c r="H505" s="36">
        <v>261.56666666666672</v>
      </c>
      <c r="I505" s="36">
        <v>266.38333333333344</v>
      </c>
      <c r="J505" s="36">
        <v>269.16666666666674</v>
      </c>
      <c r="K505" s="31">
        <v>263.60000000000002</v>
      </c>
      <c r="L505" s="31">
        <v>256</v>
      </c>
      <c r="M505" s="31">
        <v>129.64782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517.65</v>
      </c>
      <c r="D506" s="36">
        <v>531.55000000000007</v>
      </c>
      <c r="E506" s="36">
        <v>500.10000000000014</v>
      </c>
      <c r="F506" s="36">
        <v>482.55000000000007</v>
      </c>
      <c r="G506" s="36">
        <v>451.10000000000014</v>
      </c>
      <c r="H506" s="36">
        <v>549.10000000000014</v>
      </c>
      <c r="I506" s="36">
        <v>580.55000000000018</v>
      </c>
      <c r="J506" s="36">
        <v>598.10000000000014</v>
      </c>
      <c r="K506" s="31">
        <v>563</v>
      </c>
      <c r="L506" s="31">
        <v>514</v>
      </c>
      <c r="M506" s="31">
        <v>42.500590000000003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16181.15</v>
      </c>
      <c r="D507" s="36">
        <v>16070.599999999999</v>
      </c>
      <c r="E507" s="36">
        <v>15823.149999999998</v>
      </c>
      <c r="F507" s="36">
        <v>15465.15</v>
      </c>
      <c r="G507" s="36">
        <v>15217.699999999999</v>
      </c>
      <c r="H507" s="36">
        <v>16428.599999999999</v>
      </c>
      <c r="I507" s="36">
        <v>16676.049999999996</v>
      </c>
      <c r="J507" s="31">
        <v>17034.049999999996</v>
      </c>
      <c r="K507" s="31">
        <v>16318.05</v>
      </c>
      <c r="L507" s="31">
        <v>15712.6</v>
      </c>
      <c r="M507" s="53">
        <v>3.6850000000000001E-2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113.2</v>
      </c>
      <c r="D508" s="36">
        <v>112.60000000000001</v>
      </c>
      <c r="E508" s="36">
        <v>110.10000000000002</v>
      </c>
      <c r="F508" s="36">
        <v>107.00000000000001</v>
      </c>
      <c r="G508" s="36">
        <v>104.50000000000003</v>
      </c>
      <c r="H508" s="36">
        <v>115.70000000000002</v>
      </c>
      <c r="I508" s="36">
        <v>118.19999999999999</v>
      </c>
      <c r="J508" s="36">
        <v>121.30000000000001</v>
      </c>
      <c r="K508" s="31">
        <v>115.1</v>
      </c>
      <c r="L508" s="31">
        <v>109.5</v>
      </c>
      <c r="M508" s="31">
        <v>1005.53806</v>
      </c>
      <c r="N508" s="1"/>
      <c r="O508" s="1"/>
    </row>
    <row r="509" spans="1:15" ht="12.75" customHeight="1">
      <c r="A509" s="254">
        <v>499</v>
      </c>
      <c r="B509" s="255" t="s">
        <v>242</v>
      </c>
      <c r="C509" s="255">
        <v>583.79999999999995</v>
      </c>
      <c r="D509" s="256">
        <v>587.2833333333333</v>
      </c>
      <c r="E509" s="256">
        <v>578.01666666666665</v>
      </c>
      <c r="F509" s="256">
        <v>572.23333333333335</v>
      </c>
      <c r="G509" s="256">
        <v>562.9666666666667</v>
      </c>
      <c r="H509" s="256">
        <v>593.06666666666661</v>
      </c>
      <c r="I509" s="256">
        <v>602.33333333333326</v>
      </c>
      <c r="J509" s="256">
        <v>608.11666666666656</v>
      </c>
      <c r="K509" s="257">
        <v>596.54999999999995</v>
      </c>
      <c r="L509" s="257">
        <v>581.5</v>
      </c>
      <c r="M509" s="257">
        <v>8.8030799999999996</v>
      </c>
      <c r="N509" s="1"/>
      <c r="O509" s="1"/>
    </row>
    <row r="510" spans="1:15" ht="12.75" customHeight="1">
      <c r="A510" s="273">
        <v>500</v>
      </c>
      <c r="B510" s="276" t="s">
        <v>562</v>
      </c>
      <c r="C510" s="276">
        <v>1569.5</v>
      </c>
      <c r="D510" s="277">
        <v>1568.4166666666667</v>
      </c>
      <c r="E510" s="277">
        <v>1562.7833333333335</v>
      </c>
      <c r="F510" s="277">
        <v>1556.0666666666668</v>
      </c>
      <c r="G510" s="277">
        <v>1550.4333333333336</v>
      </c>
      <c r="H510" s="277">
        <v>1575.1333333333334</v>
      </c>
      <c r="I510" s="277">
        <v>1580.7666666666667</v>
      </c>
      <c r="J510" s="277">
        <v>1587.4833333333333</v>
      </c>
      <c r="K510" s="273">
        <v>1574.05</v>
      </c>
      <c r="L510" s="273">
        <v>1561.7</v>
      </c>
      <c r="M510" s="273">
        <v>0.1338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5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78"/>
      <c r="B5" s="379"/>
      <c r="C5" s="378"/>
      <c r="D5" s="379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80" t="s">
        <v>566</v>
      </c>
      <c r="C7" s="379"/>
      <c r="D7" s="7">
        <f>Main!B10</f>
        <v>45218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45217</v>
      </c>
      <c r="B10" s="32">
        <v>543319</v>
      </c>
      <c r="C10" s="31" t="s">
        <v>1076</v>
      </c>
      <c r="D10" s="31" t="s">
        <v>1077</v>
      </c>
      <c r="E10" s="31" t="s">
        <v>576</v>
      </c>
      <c r="F10" s="86">
        <v>72000</v>
      </c>
      <c r="G10" s="32">
        <v>8.4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45217</v>
      </c>
      <c r="B11" s="32">
        <v>543377</v>
      </c>
      <c r="C11" s="31" t="s">
        <v>1078</v>
      </c>
      <c r="D11" s="31" t="s">
        <v>1079</v>
      </c>
      <c r="E11" s="31" t="s">
        <v>575</v>
      </c>
      <c r="F11" s="86">
        <v>30000</v>
      </c>
      <c r="G11" s="32">
        <v>15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45217</v>
      </c>
      <c r="B12" s="32">
        <v>538351</v>
      </c>
      <c r="C12" s="31" t="s">
        <v>1021</v>
      </c>
      <c r="D12" s="31" t="s">
        <v>1022</v>
      </c>
      <c r="E12" s="31" t="s">
        <v>576</v>
      </c>
      <c r="F12" s="86">
        <v>100000</v>
      </c>
      <c r="G12" s="32">
        <v>4.6500000000000004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45217</v>
      </c>
      <c r="B13" s="32">
        <v>540718</v>
      </c>
      <c r="C13" s="31" t="s">
        <v>1009</v>
      </c>
      <c r="D13" s="31" t="s">
        <v>1080</v>
      </c>
      <c r="E13" s="31" t="s">
        <v>576</v>
      </c>
      <c r="F13" s="86">
        <v>126000</v>
      </c>
      <c r="G13" s="32">
        <v>49.91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45217</v>
      </c>
      <c r="B14" s="32">
        <v>540718</v>
      </c>
      <c r="C14" s="31" t="s">
        <v>1009</v>
      </c>
      <c r="D14" s="31" t="s">
        <v>1081</v>
      </c>
      <c r="E14" s="31" t="s">
        <v>576</v>
      </c>
      <c r="F14" s="86">
        <v>18000</v>
      </c>
      <c r="G14" s="32">
        <v>50.28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45217</v>
      </c>
      <c r="B15" s="32">
        <v>540718</v>
      </c>
      <c r="C15" s="31" t="s">
        <v>1009</v>
      </c>
      <c r="D15" s="31" t="s">
        <v>1082</v>
      </c>
      <c r="E15" s="31" t="s">
        <v>576</v>
      </c>
      <c r="F15" s="86">
        <v>81000</v>
      </c>
      <c r="G15" s="32">
        <v>49.97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45217</v>
      </c>
      <c r="B16" s="32">
        <v>540718</v>
      </c>
      <c r="C16" s="31" t="s">
        <v>1009</v>
      </c>
      <c r="D16" s="31" t="s">
        <v>1083</v>
      </c>
      <c r="E16" s="31" t="s">
        <v>575</v>
      </c>
      <c r="F16" s="86">
        <v>48000</v>
      </c>
      <c r="G16" s="32">
        <v>50.03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45217</v>
      </c>
      <c r="B17" s="32">
        <v>540718</v>
      </c>
      <c r="C17" s="31" t="s">
        <v>1009</v>
      </c>
      <c r="D17" s="31" t="s">
        <v>1084</v>
      </c>
      <c r="E17" s="31" t="s">
        <v>575</v>
      </c>
      <c r="F17" s="86">
        <v>33000</v>
      </c>
      <c r="G17" s="32">
        <v>49.99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45217</v>
      </c>
      <c r="B18" s="32">
        <v>540718</v>
      </c>
      <c r="C18" s="31" t="s">
        <v>1009</v>
      </c>
      <c r="D18" s="31" t="s">
        <v>1085</v>
      </c>
      <c r="E18" s="31" t="s">
        <v>575</v>
      </c>
      <c r="F18" s="86">
        <v>45000</v>
      </c>
      <c r="G18" s="32">
        <v>49.94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45217</v>
      </c>
      <c r="B19" s="32">
        <v>540718</v>
      </c>
      <c r="C19" s="31" t="s">
        <v>1009</v>
      </c>
      <c r="D19" s="31" t="s">
        <v>1086</v>
      </c>
      <c r="E19" s="31" t="s">
        <v>576</v>
      </c>
      <c r="F19" s="86">
        <v>42000</v>
      </c>
      <c r="G19" s="32">
        <v>50.05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45217</v>
      </c>
      <c r="B20" s="32">
        <v>540718</v>
      </c>
      <c r="C20" s="31" t="s">
        <v>1009</v>
      </c>
      <c r="D20" s="31" t="s">
        <v>1087</v>
      </c>
      <c r="E20" s="31" t="s">
        <v>575</v>
      </c>
      <c r="F20" s="86">
        <v>81000</v>
      </c>
      <c r="G20" s="32">
        <v>50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45217</v>
      </c>
      <c r="B21" s="32">
        <v>540718</v>
      </c>
      <c r="C21" s="31" t="s">
        <v>1009</v>
      </c>
      <c r="D21" s="31" t="s">
        <v>1011</v>
      </c>
      <c r="E21" s="31" t="s">
        <v>576</v>
      </c>
      <c r="F21" s="86">
        <v>36000</v>
      </c>
      <c r="G21" s="32">
        <v>50.29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45217</v>
      </c>
      <c r="B22" s="32">
        <v>540718</v>
      </c>
      <c r="C22" s="31" t="s">
        <v>1009</v>
      </c>
      <c r="D22" s="31" t="s">
        <v>1088</v>
      </c>
      <c r="E22" s="31" t="s">
        <v>575</v>
      </c>
      <c r="F22" s="86">
        <v>54000</v>
      </c>
      <c r="G22" s="32">
        <v>49.78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45217</v>
      </c>
      <c r="B23" s="32">
        <v>540718</v>
      </c>
      <c r="C23" s="31" t="s">
        <v>1009</v>
      </c>
      <c r="D23" s="31" t="s">
        <v>1011</v>
      </c>
      <c r="E23" s="31" t="s">
        <v>575</v>
      </c>
      <c r="F23" s="86">
        <v>36000</v>
      </c>
      <c r="G23" s="32">
        <v>49.84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45217</v>
      </c>
      <c r="B24" s="32">
        <v>531300</v>
      </c>
      <c r="C24" s="31" t="s">
        <v>1089</v>
      </c>
      <c r="D24" s="31" t="s">
        <v>1090</v>
      </c>
      <c r="E24" s="31" t="s">
        <v>576</v>
      </c>
      <c r="F24" s="86">
        <v>100000</v>
      </c>
      <c r="G24" s="32">
        <v>2.94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45217</v>
      </c>
      <c r="B25" s="32">
        <v>539834</v>
      </c>
      <c r="C25" s="31" t="s">
        <v>1091</v>
      </c>
      <c r="D25" s="31" t="s">
        <v>1092</v>
      </c>
      <c r="E25" s="31" t="s">
        <v>575</v>
      </c>
      <c r="F25" s="86">
        <v>162500</v>
      </c>
      <c r="G25" s="32">
        <v>22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45217</v>
      </c>
      <c r="B26" s="32">
        <v>539834</v>
      </c>
      <c r="C26" s="31" t="s">
        <v>1091</v>
      </c>
      <c r="D26" s="31" t="s">
        <v>1093</v>
      </c>
      <c r="E26" s="31" t="s">
        <v>575</v>
      </c>
      <c r="F26" s="86">
        <v>161000</v>
      </c>
      <c r="G26" s="32">
        <v>22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45217</v>
      </c>
      <c r="B27" s="32">
        <v>539834</v>
      </c>
      <c r="C27" s="31" t="s">
        <v>1091</v>
      </c>
      <c r="D27" s="31" t="s">
        <v>1094</v>
      </c>
      <c r="E27" s="31" t="s">
        <v>575</v>
      </c>
      <c r="F27" s="86">
        <v>160000</v>
      </c>
      <c r="G27" s="32">
        <v>22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45217</v>
      </c>
      <c r="B28" s="32">
        <v>539834</v>
      </c>
      <c r="C28" s="31" t="s">
        <v>1091</v>
      </c>
      <c r="D28" s="31" t="s">
        <v>1095</v>
      </c>
      <c r="E28" s="31" t="s">
        <v>575</v>
      </c>
      <c r="F28" s="86">
        <v>160000</v>
      </c>
      <c r="G28" s="32">
        <v>22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45217</v>
      </c>
      <c r="B29" s="32">
        <v>539834</v>
      </c>
      <c r="C29" s="31" t="s">
        <v>1091</v>
      </c>
      <c r="D29" s="31" t="s">
        <v>1096</v>
      </c>
      <c r="E29" s="31" t="s">
        <v>575</v>
      </c>
      <c r="F29" s="86">
        <v>160000</v>
      </c>
      <c r="G29" s="32">
        <v>22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45217</v>
      </c>
      <c r="B30" s="32">
        <v>539834</v>
      </c>
      <c r="C30" s="31" t="s">
        <v>1091</v>
      </c>
      <c r="D30" s="31" t="s">
        <v>1097</v>
      </c>
      <c r="E30" s="31" t="s">
        <v>576</v>
      </c>
      <c r="F30" s="86">
        <v>811200</v>
      </c>
      <c r="G30" s="32">
        <v>22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45217</v>
      </c>
      <c r="B31" s="32">
        <v>539546</v>
      </c>
      <c r="C31" s="31" t="s">
        <v>1098</v>
      </c>
      <c r="D31" s="31" t="s">
        <v>1099</v>
      </c>
      <c r="E31" s="31" t="s">
        <v>575</v>
      </c>
      <c r="F31" s="86">
        <v>40366</v>
      </c>
      <c r="G31" s="32">
        <v>56.59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45217</v>
      </c>
      <c r="B32" s="32">
        <v>539546</v>
      </c>
      <c r="C32" s="31" t="s">
        <v>1098</v>
      </c>
      <c r="D32" s="31" t="s">
        <v>1100</v>
      </c>
      <c r="E32" s="31" t="s">
        <v>575</v>
      </c>
      <c r="F32" s="86">
        <v>30388</v>
      </c>
      <c r="G32" s="32">
        <v>56.21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45217</v>
      </c>
      <c r="B33" s="32">
        <v>539546</v>
      </c>
      <c r="C33" s="31" t="s">
        <v>1098</v>
      </c>
      <c r="D33" s="31" t="s">
        <v>1101</v>
      </c>
      <c r="E33" s="31" t="s">
        <v>575</v>
      </c>
      <c r="F33" s="86">
        <v>45252</v>
      </c>
      <c r="G33" s="32">
        <v>56.22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45217</v>
      </c>
      <c r="B34" s="32">
        <v>539546</v>
      </c>
      <c r="C34" s="31" t="s">
        <v>1098</v>
      </c>
      <c r="D34" s="31" t="s">
        <v>1099</v>
      </c>
      <c r="E34" s="31" t="s">
        <v>576</v>
      </c>
      <c r="F34" s="86">
        <v>40366</v>
      </c>
      <c r="G34" s="32">
        <v>56.43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45217</v>
      </c>
      <c r="B35" s="32">
        <v>539546</v>
      </c>
      <c r="C35" s="31" t="s">
        <v>1098</v>
      </c>
      <c r="D35" s="31" t="s">
        <v>1100</v>
      </c>
      <c r="E35" s="31" t="s">
        <v>576</v>
      </c>
      <c r="F35" s="86">
        <v>57423</v>
      </c>
      <c r="G35" s="32">
        <v>56.3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45217</v>
      </c>
      <c r="B36" s="32">
        <v>539546</v>
      </c>
      <c r="C36" s="31" t="s">
        <v>1098</v>
      </c>
      <c r="D36" s="31" t="s">
        <v>1102</v>
      </c>
      <c r="E36" s="31" t="s">
        <v>576</v>
      </c>
      <c r="F36" s="86">
        <v>39123</v>
      </c>
      <c r="G36" s="32">
        <v>56.2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45217</v>
      </c>
      <c r="B37" s="32">
        <v>539546</v>
      </c>
      <c r="C37" s="31" t="s">
        <v>1098</v>
      </c>
      <c r="D37" s="31" t="s">
        <v>1101</v>
      </c>
      <c r="E37" s="31" t="s">
        <v>576</v>
      </c>
      <c r="F37" s="86">
        <v>49613</v>
      </c>
      <c r="G37" s="32">
        <v>56.25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45217</v>
      </c>
      <c r="B38" s="32">
        <v>531327</v>
      </c>
      <c r="C38" s="31" t="s">
        <v>1103</v>
      </c>
      <c r="D38" s="31" t="s">
        <v>1104</v>
      </c>
      <c r="E38" s="31" t="s">
        <v>575</v>
      </c>
      <c r="F38" s="86">
        <v>29577</v>
      </c>
      <c r="G38" s="32">
        <v>4.8099999999999996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45217</v>
      </c>
      <c r="B39" s="32">
        <v>539986</v>
      </c>
      <c r="C39" s="31" t="s">
        <v>1105</v>
      </c>
      <c r="D39" s="31" t="s">
        <v>1106</v>
      </c>
      <c r="E39" s="31" t="s">
        <v>576</v>
      </c>
      <c r="F39" s="86">
        <v>1291959</v>
      </c>
      <c r="G39" s="32">
        <v>55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45217</v>
      </c>
      <c r="B40" s="32">
        <v>539986</v>
      </c>
      <c r="C40" s="31" t="s">
        <v>1105</v>
      </c>
      <c r="D40" s="31" t="s">
        <v>1107</v>
      </c>
      <c r="E40" s="31" t="s">
        <v>575</v>
      </c>
      <c r="F40" s="86">
        <v>300000</v>
      </c>
      <c r="G40" s="32">
        <v>55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45217</v>
      </c>
      <c r="B41" s="32">
        <v>539986</v>
      </c>
      <c r="C41" s="31" t="s">
        <v>1105</v>
      </c>
      <c r="D41" s="31" t="s">
        <v>1108</v>
      </c>
      <c r="E41" s="31" t="s">
        <v>575</v>
      </c>
      <c r="F41" s="86">
        <v>600000</v>
      </c>
      <c r="G41" s="32">
        <v>55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45217</v>
      </c>
      <c r="B42" s="32">
        <v>539884</v>
      </c>
      <c r="C42" s="31" t="s">
        <v>1023</v>
      </c>
      <c r="D42" s="31" t="s">
        <v>1024</v>
      </c>
      <c r="E42" s="31" t="s">
        <v>576</v>
      </c>
      <c r="F42" s="86">
        <v>419220</v>
      </c>
      <c r="G42" s="32">
        <v>4.26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45217</v>
      </c>
      <c r="B43" s="32">
        <v>539884</v>
      </c>
      <c r="C43" s="31" t="s">
        <v>1023</v>
      </c>
      <c r="D43" s="31" t="s">
        <v>1024</v>
      </c>
      <c r="E43" s="31" t="s">
        <v>575</v>
      </c>
      <c r="F43" s="86">
        <v>25220</v>
      </c>
      <c r="G43" s="32">
        <v>4.33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45217</v>
      </c>
      <c r="B44" s="32">
        <v>543595</v>
      </c>
      <c r="C44" s="31" t="s">
        <v>1109</v>
      </c>
      <c r="D44" s="31" t="s">
        <v>1110</v>
      </c>
      <c r="E44" s="31" t="s">
        <v>575</v>
      </c>
      <c r="F44" s="86">
        <v>23500</v>
      </c>
      <c r="G44" s="32">
        <v>187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45217</v>
      </c>
      <c r="B45" s="32">
        <v>543595</v>
      </c>
      <c r="C45" s="31" t="s">
        <v>1109</v>
      </c>
      <c r="D45" s="31" t="s">
        <v>1111</v>
      </c>
      <c r="E45" s="31" t="s">
        <v>576</v>
      </c>
      <c r="F45" s="86">
        <v>23500</v>
      </c>
      <c r="G45" s="32">
        <v>187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45217</v>
      </c>
      <c r="B46" s="32">
        <v>535431</v>
      </c>
      <c r="C46" s="31" t="s">
        <v>1010</v>
      </c>
      <c r="D46" s="31" t="s">
        <v>1025</v>
      </c>
      <c r="E46" s="31" t="s">
        <v>576</v>
      </c>
      <c r="F46" s="86">
        <v>3862437</v>
      </c>
      <c r="G46" s="32">
        <v>1.56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45217</v>
      </c>
      <c r="B47" s="32">
        <v>540936</v>
      </c>
      <c r="C47" s="31" t="s">
        <v>1026</v>
      </c>
      <c r="D47" s="31" t="s">
        <v>1027</v>
      </c>
      <c r="E47" s="31" t="s">
        <v>575</v>
      </c>
      <c r="F47" s="86">
        <v>5506</v>
      </c>
      <c r="G47" s="32">
        <v>12.07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45217</v>
      </c>
      <c r="B48" s="32">
        <v>540936</v>
      </c>
      <c r="C48" s="31" t="s">
        <v>1026</v>
      </c>
      <c r="D48" s="31" t="s">
        <v>1027</v>
      </c>
      <c r="E48" s="31" t="s">
        <v>576</v>
      </c>
      <c r="F48" s="86">
        <v>55326</v>
      </c>
      <c r="G48" s="32">
        <v>12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45217</v>
      </c>
      <c r="B49" s="32">
        <v>540936</v>
      </c>
      <c r="C49" s="31" t="s">
        <v>1026</v>
      </c>
      <c r="D49" s="31" t="s">
        <v>1112</v>
      </c>
      <c r="E49" s="31" t="s">
        <v>576</v>
      </c>
      <c r="F49" s="86">
        <v>63485</v>
      </c>
      <c r="G49" s="32">
        <v>12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45217</v>
      </c>
      <c r="B50" s="32">
        <v>540936</v>
      </c>
      <c r="C50" s="31" t="s">
        <v>1026</v>
      </c>
      <c r="D50" s="31" t="s">
        <v>1113</v>
      </c>
      <c r="E50" s="31" t="s">
        <v>575</v>
      </c>
      <c r="F50" s="86">
        <v>96000</v>
      </c>
      <c r="G50" s="32">
        <v>12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45217</v>
      </c>
      <c r="B51" s="32">
        <v>532467</v>
      </c>
      <c r="C51" s="31" t="s">
        <v>1028</v>
      </c>
      <c r="D51" s="31" t="s">
        <v>1029</v>
      </c>
      <c r="E51" s="31" t="s">
        <v>576</v>
      </c>
      <c r="F51" s="86">
        <v>82000</v>
      </c>
      <c r="G51" s="32">
        <v>121.18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45217</v>
      </c>
      <c r="B52" s="32">
        <v>532041</v>
      </c>
      <c r="C52" s="31" t="s">
        <v>1030</v>
      </c>
      <c r="D52" s="31" t="s">
        <v>1031</v>
      </c>
      <c r="E52" s="31" t="s">
        <v>575</v>
      </c>
      <c r="F52" s="86">
        <v>53680</v>
      </c>
      <c r="G52" s="32">
        <v>12.48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45217</v>
      </c>
      <c r="B53" s="32">
        <v>532041</v>
      </c>
      <c r="C53" s="31" t="s">
        <v>1030</v>
      </c>
      <c r="D53" s="31" t="s">
        <v>1031</v>
      </c>
      <c r="E53" s="31" t="s">
        <v>576</v>
      </c>
      <c r="F53" s="86">
        <v>53680</v>
      </c>
      <c r="G53" s="32">
        <v>12.37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45217</v>
      </c>
      <c r="B54" s="32">
        <v>505893</v>
      </c>
      <c r="C54" s="31" t="s">
        <v>1114</v>
      </c>
      <c r="D54" s="31" t="s">
        <v>1115</v>
      </c>
      <c r="E54" s="31" t="s">
        <v>575</v>
      </c>
      <c r="F54" s="86">
        <v>10000</v>
      </c>
      <c r="G54" s="32">
        <v>588.5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45217</v>
      </c>
      <c r="B55" s="32">
        <v>540377</v>
      </c>
      <c r="C55" s="31" t="s">
        <v>996</v>
      </c>
      <c r="D55" s="31" t="s">
        <v>997</v>
      </c>
      <c r="E55" s="31" t="s">
        <v>575</v>
      </c>
      <c r="F55" s="86">
        <v>7303064</v>
      </c>
      <c r="G55" s="32">
        <v>9.4700000000000006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45217</v>
      </c>
      <c r="B56" s="32">
        <v>540377</v>
      </c>
      <c r="C56" s="31" t="s">
        <v>996</v>
      </c>
      <c r="D56" s="31" t="s">
        <v>997</v>
      </c>
      <c r="E56" s="31" t="s">
        <v>576</v>
      </c>
      <c r="F56" s="86">
        <v>7452890</v>
      </c>
      <c r="G56" s="32">
        <v>9.59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45217</v>
      </c>
      <c r="B57" s="32">
        <v>540377</v>
      </c>
      <c r="C57" s="31" t="s">
        <v>996</v>
      </c>
      <c r="D57" s="31" t="s">
        <v>1116</v>
      </c>
      <c r="E57" s="31" t="s">
        <v>576</v>
      </c>
      <c r="F57" s="86">
        <v>2100000</v>
      </c>
      <c r="G57" s="32">
        <v>10.039999999999999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45217</v>
      </c>
      <c r="B58" s="32">
        <v>540377</v>
      </c>
      <c r="C58" s="31" t="s">
        <v>996</v>
      </c>
      <c r="D58" s="31" t="s">
        <v>1117</v>
      </c>
      <c r="E58" s="31" t="s">
        <v>576</v>
      </c>
      <c r="F58" s="86">
        <v>2100000</v>
      </c>
      <c r="G58" s="32">
        <v>9.09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45217</v>
      </c>
      <c r="B59" s="32">
        <v>540377</v>
      </c>
      <c r="C59" s="31" t="s">
        <v>996</v>
      </c>
      <c r="D59" s="31" t="s">
        <v>1118</v>
      </c>
      <c r="E59" s="31" t="s">
        <v>576</v>
      </c>
      <c r="F59" s="86">
        <v>1597604</v>
      </c>
      <c r="G59" s="32">
        <v>9.07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45217</v>
      </c>
      <c r="B60" s="32">
        <v>523840</v>
      </c>
      <c r="C60" s="31" t="s">
        <v>1032</v>
      </c>
      <c r="D60" s="31" t="s">
        <v>1119</v>
      </c>
      <c r="E60" s="31" t="s">
        <v>575</v>
      </c>
      <c r="F60" s="86">
        <v>225000</v>
      </c>
      <c r="G60" s="32">
        <v>35.83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45217</v>
      </c>
      <c r="B61" s="32">
        <v>534623</v>
      </c>
      <c r="C61" s="31" t="s">
        <v>1120</v>
      </c>
      <c r="D61" s="31" t="s">
        <v>1121</v>
      </c>
      <c r="E61" s="31" t="s">
        <v>575</v>
      </c>
      <c r="F61" s="86">
        <v>518</v>
      </c>
      <c r="G61" s="32">
        <v>26.12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45217</v>
      </c>
      <c r="B62" s="32">
        <v>534623</v>
      </c>
      <c r="C62" s="31" t="s">
        <v>1120</v>
      </c>
      <c r="D62" s="31" t="s">
        <v>1121</v>
      </c>
      <c r="E62" s="31" t="s">
        <v>576</v>
      </c>
      <c r="F62" s="86">
        <v>51144</v>
      </c>
      <c r="G62" s="32">
        <v>27.65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45217</v>
      </c>
      <c r="B63" s="32">
        <v>530443</v>
      </c>
      <c r="C63" s="31" t="s">
        <v>1122</v>
      </c>
      <c r="D63" s="31" t="s">
        <v>1123</v>
      </c>
      <c r="E63" s="31" t="s">
        <v>575</v>
      </c>
      <c r="F63" s="86">
        <v>25111</v>
      </c>
      <c r="G63" s="32">
        <v>12.61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45217</v>
      </c>
      <c r="B64" s="32">
        <v>541973</v>
      </c>
      <c r="C64" s="31" t="s">
        <v>1124</v>
      </c>
      <c r="D64" s="31" t="s">
        <v>1125</v>
      </c>
      <c r="E64" s="31" t="s">
        <v>575</v>
      </c>
      <c r="F64" s="86">
        <v>19500</v>
      </c>
      <c r="G64" s="32">
        <v>37.5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45217</v>
      </c>
      <c r="B65" s="32">
        <v>543262</v>
      </c>
      <c r="C65" s="31" t="s">
        <v>1126</v>
      </c>
      <c r="D65" s="31" t="s">
        <v>1127</v>
      </c>
      <c r="E65" s="31" t="s">
        <v>575</v>
      </c>
      <c r="F65" s="86">
        <v>18000</v>
      </c>
      <c r="G65" s="32">
        <v>36.200000000000003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45217</v>
      </c>
      <c r="B66" s="32">
        <v>543262</v>
      </c>
      <c r="C66" s="31" t="s">
        <v>1126</v>
      </c>
      <c r="D66" s="31" t="s">
        <v>896</v>
      </c>
      <c r="E66" s="31" t="s">
        <v>576</v>
      </c>
      <c r="F66" s="86">
        <v>18000</v>
      </c>
      <c r="G66" s="32">
        <v>36.200000000000003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45217</v>
      </c>
      <c r="B67" s="32">
        <v>500360</v>
      </c>
      <c r="C67" s="31" t="s">
        <v>1033</v>
      </c>
      <c r="D67" s="31" t="s">
        <v>1034</v>
      </c>
      <c r="E67" s="31" t="s">
        <v>575</v>
      </c>
      <c r="F67" s="86">
        <v>46500</v>
      </c>
      <c r="G67" s="32">
        <v>75.239999999999995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45217</v>
      </c>
      <c r="B68" s="32">
        <v>500360</v>
      </c>
      <c r="C68" s="31" t="s">
        <v>1033</v>
      </c>
      <c r="D68" s="31" t="s">
        <v>1128</v>
      </c>
      <c r="E68" s="31" t="s">
        <v>576</v>
      </c>
      <c r="F68" s="86">
        <v>30000</v>
      </c>
      <c r="G68" s="32">
        <v>75.239999999999995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45217</v>
      </c>
      <c r="B69" s="32">
        <v>543366</v>
      </c>
      <c r="C69" s="31" t="s">
        <v>1012</v>
      </c>
      <c r="D69" s="31" t="s">
        <v>1011</v>
      </c>
      <c r="E69" s="31" t="s">
        <v>575</v>
      </c>
      <c r="F69" s="86">
        <v>10800</v>
      </c>
      <c r="G69" s="32">
        <v>71.42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45217</v>
      </c>
      <c r="B70" s="32">
        <v>543366</v>
      </c>
      <c r="C70" s="31" t="s">
        <v>1012</v>
      </c>
      <c r="D70" s="31" t="s">
        <v>1083</v>
      </c>
      <c r="E70" s="31" t="s">
        <v>576</v>
      </c>
      <c r="F70" s="86">
        <v>6000</v>
      </c>
      <c r="G70" s="32">
        <v>71</v>
      </c>
      <c r="H70" s="32" t="s">
        <v>334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45217</v>
      </c>
      <c r="B71" s="32">
        <v>543366</v>
      </c>
      <c r="C71" s="31" t="s">
        <v>1012</v>
      </c>
      <c r="D71" s="31" t="s">
        <v>1129</v>
      </c>
      <c r="E71" s="31" t="s">
        <v>576</v>
      </c>
      <c r="F71" s="86">
        <v>8400</v>
      </c>
      <c r="G71" s="32">
        <v>71.45</v>
      </c>
      <c r="H71" s="32" t="s">
        <v>334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45217</v>
      </c>
      <c r="B72" s="32">
        <v>543366</v>
      </c>
      <c r="C72" s="31" t="s">
        <v>1012</v>
      </c>
      <c r="D72" s="31" t="s">
        <v>1130</v>
      </c>
      <c r="E72" s="31" t="s">
        <v>576</v>
      </c>
      <c r="F72" s="86">
        <v>8400</v>
      </c>
      <c r="G72" s="32">
        <v>71.7</v>
      </c>
      <c r="H72" s="32" t="s">
        <v>334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45217</v>
      </c>
      <c r="B73" s="32">
        <v>543366</v>
      </c>
      <c r="C73" s="31" t="s">
        <v>1012</v>
      </c>
      <c r="D73" s="31" t="s">
        <v>1131</v>
      </c>
      <c r="E73" s="31" t="s">
        <v>576</v>
      </c>
      <c r="F73" s="86">
        <v>7200</v>
      </c>
      <c r="G73" s="32">
        <v>71.53</v>
      </c>
      <c r="H73" s="32" t="s">
        <v>334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45217</v>
      </c>
      <c r="B74" s="32">
        <v>543366</v>
      </c>
      <c r="C74" s="31" t="s">
        <v>1012</v>
      </c>
      <c r="D74" s="31" t="s">
        <v>1132</v>
      </c>
      <c r="E74" s="31" t="s">
        <v>576</v>
      </c>
      <c r="F74" s="86">
        <v>9600</v>
      </c>
      <c r="G74" s="32">
        <v>71.61</v>
      </c>
      <c r="H74" s="32" t="s">
        <v>334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45217</v>
      </c>
      <c r="B75" s="32">
        <v>538875</v>
      </c>
      <c r="C75" s="31" t="s">
        <v>1133</v>
      </c>
      <c r="D75" s="31" t="s">
        <v>1134</v>
      </c>
      <c r="E75" s="31" t="s">
        <v>576</v>
      </c>
      <c r="F75" s="86">
        <v>45690</v>
      </c>
      <c r="G75" s="32">
        <v>11.3</v>
      </c>
      <c r="H75" s="32" t="s">
        <v>334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45217</v>
      </c>
      <c r="B76" s="32">
        <v>538875</v>
      </c>
      <c r="C76" s="31" t="s">
        <v>1133</v>
      </c>
      <c r="D76" s="31" t="s">
        <v>1134</v>
      </c>
      <c r="E76" s="31" t="s">
        <v>576</v>
      </c>
      <c r="F76" s="86">
        <v>5899</v>
      </c>
      <c r="G76" s="32">
        <v>10.66</v>
      </c>
      <c r="H76" s="32" t="s">
        <v>334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45217</v>
      </c>
      <c r="B77" s="32">
        <v>542034</v>
      </c>
      <c r="C77" s="31" t="s">
        <v>1135</v>
      </c>
      <c r="D77" s="31" t="s">
        <v>987</v>
      </c>
      <c r="E77" s="31" t="s">
        <v>576</v>
      </c>
      <c r="F77" s="86">
        <v>41933</v>
      </c>
      <c r="G77" s="32">
        <v>21.44</v>
      </c>
      <c r="H77" s="32" t="s">
        <v>334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45217</v>
      </c>
      <c r="B78" s="32">
        <v>542034</v>
      </c>
      <c r="C78" s="31" t="s">
        <v>1135</v>
      </c>
      <c r="D78" s="31" t="s">
        <v>987</v>
      </c>
      <c r="E78" s="31" t="s">
        <v>576</v>
      </c>
      <c r="F78" s="86">
        <v>80369</v>
      </c>
      <c r="G78" s="32">
        <v>21.49</v>
      </c>
      <c r="H78" s="32" t="s">
        <v>334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45217</v>
      </c>
      <c r="B79" s="32">
        <v>531982</v>
      </c>
      <c r="C79" s="31" t="s">
        <v>1136</v>
      </c>
      <c r="D79" s="31" t="s">
        <v>1137</v>
      </c>
      <c r="E79" s="31" t="s">
        <v>576</v>
      </c>
      <c r="F79" s="86">
        <v>45962</v>
      </c>
      <c r="G79" s="32">
        <v>80.17</v>
      </c>
      <c r="H79" s="32" t="s">
        <v>334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45217</v>
      </c>
      <c r="B80" s="32">
        <v>531982</v>
      </c>
      <c r="C80" s="31" t="s">
        <v>1136</v>
      </c>
      <c r="D80" s="31" t="s">
        <v>1138</v>
      </c>
      <c r="E80" s="31" t="s">
        <v>576</v>
      </c>
      <c r="F80" s="86">
        <v>148900</v>
      </c>
      <c r="G80" s="32">
        <v>79.900000000000006</v>
      </c>
      <c r="H80" s="32" t="s">
        <v>334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45217</v>
      </c>
      <c r="B81" s="32">
        <v>531982</v>
      </c>
      <c r="C81" s="31" t="s">
        <v>1136</v>
      </c>
      <c r="D81" s="31" t="s">
        <v>1139</v>
      </c>
      <c r="E81" s="31" t="s">
        <v>576</v>
      </c>
      <c r="F81" s="86">
        <v>34000</v>
      </c>
      <c r="G81" s="32">
        <v>79.84</v>
      </c>
      <c r="H81" s="32" t="s">
        <v>334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45217</v>
      </c>
      <c r="B82" s="32">
        <v>539026</v>
      </c>
      <c r="C82" s="31" t="s">
        <v>1140</v>
      </c>
      <c r="D82" s="31" t="s">
        <v>1141</v>
      </c>
      <c r="E82" s="31" t="s">
        <v>576</v>
      </c>
      <c r="F82" s="86">
        <v>48000</v>
      </c>
      <c r="G82" s="32">
        <v>5.45</v>
      </c>
      <c r="H82" s="32" t="s">
        <v>334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45217</v>
      </c>
      <c r="B83" s="32">
        <v>539026</v>
      </c>
      <c r="C83" s="31" t="s">
        <v>1140</v>
      </c>
      <c r="D83" s="31" t="s">
        <v>1142</v>
      </c>
      <c r="E83" s="31" t="s">
        <v>576</v>
      </c>
      <c r="F83" s="86">
        <v>20000</v>
      </c>
      <c r="G83" s="32">
        <v>5.52</v>
      </c>
      <c r="H83" s="32" t="s">
        <v>334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45217</v>
      </c>
      <c r="B84" s="32">
        <v>544001</v>
      </c>
      <c r="C84" s="31" t="s">
        <v>1143</v>
      </c>
      <c r="D84" s="31" t="s">
        <v>1144</v>
      </c>
      <c r="E84" s="31" t="s">
        <v>576</v>
      </c>
      <c r="F84" s="86">
        <v>35000</v>
      </c>
      <c r="G84" s="32">
        <v>143.12</v>
      </c>
      <c r="H84" s="32" t="s">
        <v>334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45217</v>
      </c>
      <c r="B85" s="32">
        <v>544001</v>
      </c>
      <c r="C85" s="31" t="s">
        <v>1143</v>
      </c>
      <c r="D85" s="31" t="s">
        <v>896</v>
      </c>
      <c r="E85" s="31" t="s">
        <v>576</v>
      </c>
      <c r="F85" s="86">
        <v>60000</v>
      </c>
      <c r="G85" s="32">
        <v>138.32</v>
      </c>
      <c r="H85" s="32" t="s">
        <v>334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45217</v>
      </c>
      <c r="B86" s="32">
        <v>538496</v>
      </c>
      <c r="C86" s="31" t="s">
        <v>1145</v>
      </c>
      <c r="D86" s="31" t="s">
        <v>1146</v>
      </c>
      <c r="E86" s="31" t="s">
        <v>576</v>
      </c>
      <c r="F86" s="86">
        <v>69000</v>
      </c>
      <c r="G86" s="32">
        <v>17.670000000000002</v>
      </c>
      <c r="H86" s="32" t="s">
        <v>334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45217</v>
      </c>
      <c r="B87" s="32">
        <v>514378</v>
      </c>
      <c r="C87" s="31" t="s">
        <v>1035</v>
      </c>
      <c r="D87" s="31" t="s">
        <v>1036</v>
      </c>
      <c r="E87" s="31" t="s">
        <v>576</v>
      </c>
      <c r="F87" s="86">
        <v>22050</v>
      </c>
      <c r="G87" s="32">
        <v>32.83</v>
      </c>
      <c r="H87" s="32" t="s">
        <v>334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45217</v>
      </c>
      <c r="B88" s="32">
        <v>514378</v>
      </c>
      <c r="C88" s="31" t="s">
        <v>1035</v>
      </c>
      <c r="D88" s="31" t="s">
        <v>1037</v>
      </c>
      <c r="E88" s="31" t="s">
        <v>576</v>
      </c>
      <c r="F88" s="86">
        <v>48980</v>
      </c>
      <c r="G88" s="32">
        <v>35.86</v>
      </c>
      <c r="H88" s="32" t="s">
        <v>334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45217</v>
      </c>
      <c r="B89" s="32">
        <v>514378</v>
      </c>
      <c r="C89" s="31" t="s">
        <v>1035</v>
      </c>
      <c r="D89" s="31" t="s">
        <v>1037</v>
      </c>
      <c r="E89" s="31" t="s">
        <v>576</v>
      </c>
      <c r="F89" s="86">
        <v>851</v>
      </c>
      <c r="G89" s="32">
        <v>34</v>
      </c>
      <c r="H89" s="32" t="s">
        <v>334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45217</v>
      </c>
      <c r="B90" s="32">
        <v>514378</v>
      </c>
      <c r="C90" s="31" t="s">
        <v>1035</v>
      </c>
      <c r="D90" s="31" t="s">
        <v>1038</v>
      </c>
      <c r="E90" s="31" t="s">
        <v>576</v>
      </c>
      <c r="F90" s="86">
        <v>77976</v>
      </c>
      <c r="G90" s="32">
        <v>36.630000000000003</v>
      </c>
      <c r="H90" s="32" t="s">
        <v>334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45217</v>
      </c>
      <c r="B91" s="32" t="s">
        <v>316</v>
      </c>
      <c r="C91" s="31" t="s">
        <v>1147</v>
      </c>
      <c r="D91" s="31" t="s">
        <v>577</v>
      </c>
      <c r="E91" s="31" t="s">
        <v>575</v>
      </c>
      <c r="F91" s="86">
        <v>480077</v>
      </c>
      <c r="G91" s="32">
        <v>554.16999999999996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45217</v>
      </c>
      <c r="B92" s="32" t="s">
        <v>1148</v>
      </c>
      <c r="C92" s="31" t="s">
        <v>1149</v>
      </c>
      <c r="D92" s="31" t="s">
        <v>1150</v>
      </c>
      <c r="E92" s="31" t="s">
        <v>575</v>
      </c>
      <c r="F92" s="86">
        <v>256924</v>
      </c>
      <c r="G92" s="32">
        <v>346.6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45217</v>
      </c>
      <c r="B93" s="32" t="s">
        <v>1039</v>
      </c>
      <c r="C93" s="31" t="s">
        <v>1040</v>
      </c>
      <c r="D93" s="31" t="s">
        <v>1041</v>
      </c>
      <c r="E93" s="31" t="s">
        <v>575</v>
      </c>
      <c r="F93" s="86">
        <v>2687820</v>
      </c>
      <c r="G93" s="32">
        <v>86.25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45217</v>
      </c>
      <c r="B94" s="32" t="s">
        <v>1039</v>
      </c>
      <c r="C94" s="31" t="s">
        <v>1040</v>
      </c>
      <c r="D94" s="31" t="s">
        <v>577</v>
      </c>
      <c r="E94" s="31" t="s">
        <v>575</v>
      </c>
      <c r="F94" s="86">
        <v>2059655</v>
      </c>
      <c r="G94" s="32">
        <v>86.03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45217</v>
      </c>
      <c r="B95" s="32" t="s">
        <v>1151</v>
      </c>
      <c r="C95" s="31" t="s">
        <v>1152</v>
      </c>
      <c r="D95" s="31" t="s">
        <v>577</v>
      </c>
      <c r="E95" s="31" t="s">
        <v>575</v>
      </c>
      <c r="F95" s="86">
        <v>2696246</v>
      </c>
      <c r="G95" s="32">
        <v>73.680000000000007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45217</v>
      </c>
      <c r="B96" s="32" t="s">
        <v>1042</v>
      </c>
      <c r="C96" s="31" t="s">
        <v>1043</v>
      </c>
      <c r="D96" s="31" t="s">
        <v>577</v>
      </c>
      <c r="E96" s="31" t="s">
        <v>575</v>
      </c>
      <c r="F96" s="86">
        <v>129604</v>
      </c>
      <c r="G96" s="32">
        <v>96.5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45217</v>
      </c>
      <c r="B97" s="32" t="s">
        <v>1153</v>
      </c>
      <c r="C97" s="31" t="s">
        <v>1154</v>
      </c>
      <c r="D97" s="31" t="s">
        <v>1155</v>
      </c>
      <c r="E97" s="31" t="s">
        <v>575</v>
      </c>
      <c r="F97" s="86">
        <v>250000</v>
      </c>
      <c r="G97" s="32">
        <v>190.27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45217</v>
      </c>
      <c r="B98" s="32" t="s">
        <v>1156</v>
      </c>
      <c r="C98" s="31" t="s">
        <v>1157</v>
      </c>
      <c r="D98" s="31" t="s">
        <v>577</v>
      </c>
      <c r="E98" s="31" t="s">
        <v>575</v>
      </c>
      <c r="F98" s="86">
        <v>906472</v>
      </c>
      <c r="G98" s="32">
        <v>494.21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45217</v>
      </c>
      <c r="B99" s="32" t="s">
        <v>1158</v>
      </c>
      <c r="C99" s="31" t="s">
        <v>1159</v>
      </c>
      <c r="D99" s="31" t="s">
        <v>577</v>
      </c>
      <c r="E99" s="31" t="s">
        <v>575</v>
      </c>
      <c r="F99" s="86">
        <v>1229842</v>
      </c>
      <c r="G99" s="32">
        <v>51.33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45217</v>
      </c>
      <c r="B100" s="32" t="s">
        <v>1160</v>
      </c>
      <c r="C100" s="31" t="s">
        <v>1161</v>
      </c>
      <c r="D100" s="31" t="s">
        <v>1048</v>
      </c>
      <c r="E100" s="31" t="s">
        <v>575</v>
      </c>
      <c r="F100" s="86">
        <v>80000</v>
      </c>
      <c r="G100" s="32">
        <v>86.09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45217</v>
      </c>
      <c r="B101" s="32" t="s">
        <v>1160</v>
      </c>
      <c r="C101" s="31" t="s">
        <v>1161</v>
      </c>
      <c r="D101" s="31" t="s">
        <v>1162</v>
      </c>
      <c r="E101" s="31" t="s">
        <v>575</v>
      </c>
      <c r="F101" s="86">
        <v>64000</v>
      </c>
      <c r="G101" s="32">
        <v>86.1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45217</v>
      </c>
      <c r="B102" s="32" t="s">
        <v>1160</v>
      </c>
      <c r="C102" s="31" t="s">
        <v>1161</v>
      </c>
      <c r="D102" s="31" t="s">
        <v>1163</v>
      </c>
      <c r="E102" s="31" t="s">
        <v>575</v>
      </c>
      <c r="F102" s="86">
        <v>64000</v>
      </c>
      <c r="G102" s="32">
        <v>86.1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45217</v>
      </c>
      <c r="B103" s="32" t="s">
        <v>1160</v>
      </c>
      <c r="C103" s="31" t="s">
        <v>1161</v>
      </c>
      <c r="D103" s="31" t="s">
        <v>1013</v>
      </c>
      <c r="E103" s="31" t="s">
        <v>575</v>
      </c>
      <c r="F103" s="86">
        <v>80000</v>
      </c>
      <c r="G103" s="32">
        <v>82.41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45217</v>
      </c>
      <c r="B104" s="32" t="s">
        <v>1160</v>
      </c>
      <c r="C104" s="31" t="s">
        <v>1161</v>
      </c>
      <c r="D104" s="31" t="s">
        <v>1164</v>
      </c>
      <c r="E104" s="31" t="s">
        <v>575</v>
      </c>
      <c r="F104" s="86">
        <v>92800</v>
      </c>
      <c r="G104" s="32">
        <v>84.72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45217</v>
      </c>
      <c r="B105" s="32" t="s">
        <v>1165</v>
      </c>
      <c r="C105" s="31" t="s">
        <v>1166</v>
      </c>
      <c r="D105" s="31" t="s">
        <v>1167</v>
      </c>
      <c r="E105" s="31" t="s">
        <v>575</v>
      </c>
      <c r="F105" s="86">
        <v>1837800</v>
      </c>
      <c r="G105" s="32">
        <v>28.79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45217</v>
      </c>
      <c r="B106" s="32" t="s">
        <v>1168</v>
      </c>
      <c r="C106" s="31" t="s">
        <v>1169</v>
      </c>
      <c r="D106" s="31" t="s">
        <v>1170</v>
      </c>
      <c r="E106" s="31" t="s">
        <v>575</v>
      </c>
      <c r="F106" s="86">
        <v>220980</v>
      </c>
      <c r="G106" s="32">
        <v>1080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45217</v>
      </c>
      <c r="B107" s="32" t="s">
        <v>1168</v>
      </c>
      <c r="C107" s="31" t="s">
        <v>1169</v>
      </c>
      <c r="D107" s="31" t="s">
        <v>1170</v>
      </c>
      <c r="E107" s="31" t="s">
        <v>575</v>
      </c>
      <c r="F107" s="86">
        <v>178963</v>
      </c>
      <c r="G107" s="32">
        <v>1080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45217</v>
      </c>
      <c r="B108" s="32" t="s">
        <v>1168</v>
      </c>
      <c r="C108" s="31" t="s">
        <v>1169</v>
      </c>
      <c r="D108" s="31" t="s">
        <v>1170</v>
      </c>
      <c r="E108" s="31" t="s">
        <v>575</v>
      </c>
      <c r="F108" s="86">
        <v>223703</v>
      </c>
      <c r="G108" s="32">
        <v>1080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45217</v>
      </c>
      <c r="B109" s="32" t="s">
        <v>1171</v>
      </c>
      <c r="C109" s="31" t="s">
        <v>1172</v>
      </c>
      <c r="D109" s="31" t="s">
        <v>1173</v>
      </c>
      <c r="E109" s="31" t="s">
        <v>575</v>
      </c>
      <c r="F109" s="86">
        <v>225000</v>
      </c>
      <c r="G109" s="32">
        <v>159.36000000000001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45217</v>
      </c>
      <c r="B110" s="32" t="s">
        <v>1060</v>
      </c>
      <c r="C110" s="31" t="s">
        <v>1061</v>
      </c>
      <c r="D110" s="31" t="s">
        <v>1174</v>
      </c>
      <c r="E110" s="31" t="s">
        <v>575</v>
      </c>
      <c r="F110" s="86">
        <v>13100000</v>
      </c>
      <c r="G110" s="32">
        <v>0.3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45217</v>
      </c>
      <c r="B111" s="32" t="s">
        <v>1060</v>
      </c>
      <c r="C111" s="31" t="s">
        <v>1061</v>
      </c>
      <c r="D111" s="31" t="s">
        <v>1014</v>
      </c>
      <c r="E111" s="31" t="s">
        <v>575</v>
      </c>
      <c r="F111" s="86">
        <v>10000000</v>
      </c>
      <c r="G111" s="32">
        <v>0.3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45217</v>
      </c>
      <c r="B112" s="32" t="s">
        <v>403</v>
      </c>
      <c r="C112" s="31" t="s">
        <v>1175</v>
      </c>
      <c r="D112" s="31" t="s">
        <v>1176</v>
      </c>
      <c r="E112" s="31" t="s">
        <v>575</v>
      </c>
      <c r="F112" s="86">
        <v>2471195</v>
      </c>
      <c r="G112" s="32">
        <v>138.22999999999999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45217</v>
      </c>
      <c r="B113" s="32" t="s">
        <v>1045</v>
      </c>
      <c r="C113" s="31" t="s">
        <v>1046</v>
      </c>
      <c r="D113" s="31" t="s">
        <v>1177</v>
      </c>
      <c r="E113" s="31" t="s">
        <v>575</v>
      </c>
      <c r="F113" s="86">
        <v>270000</v>
      </c>
      <c r="G113" s="32">
        <v>64.400000000000006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45217</v>
      </c>
      <c r="B114" s="32" t="s">
        <v>1178</v>
      </c>
      <c r="C114" s="31" t="s">
        <v>1179</v>
      </c>
      <c r="D114" s="31" t="s">
        <v>1180</v>
      </c>
      <c r="E114" s="31" t="s">
        <v>575</v>
      </c>
      <c r="F114" s="86">
        <v>227805</v>
      </c>
      <c r="G114" s="32">
        <v>12.91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45217</v>
      </c>
      <c r="B115" s="32" t="s">
        <v>998</v>
      </c>
      <c r="C115" s="31" t="s">
        <v>999</v>
      </c>
      <c r="D115" s="31" t="s">
        <v>577</v>
      </c>
      <c r="E115" s="31" t="s">
        <v>575</v>
      </c>
      <c r="F115" s="86">
        <v>1399368</v>
      </c>
      <c r="G115" s="32">
        <v>102.19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45217</v>
      </c>
      <c r="B116" s="32" t="s">
        <v>828</v>
      </c>
      <c r="C116" s="31" t="s">
        <v>1181</v>
      </c>
      <c r="D116" s="31" t="s">
        <v>577</v>
      </c>
      <c r="E116" s="31" t="s">
        <v>575</v>
      </c>
      <c r="F116" s="86">
        <v>679292</v>
      </c>
      <c r="G116" s="32">
        <v>313.11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45217</v>
      </c>
      <c r="B117" s="32" t="s">
        <v>1182</v>
      </c>
      <c r="C117" s="31" t="s">
        <v>1183</v>
      </c>
      <c r="D117" s="31" t="s">
        <v>577</v>
      </c>
      <c r="E117" s="31" t="s">
        <v>575</v>
      </c>
      <c r="F117" s="86">
        <v>2617026</v>
      </c>
      <c r="G117" s="32">
        <v>103.12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45217</v>
      </c>
      <c r="B118" s="32" t="s">
        <v>1184</v>
      </c>
      <c r="C118" s="31" t="s">
        <v>1185</v>
      </c>
      <c r="D118" s="31" t="s">
        <v>1186</v>
      </c>
      <c r="E118" s="31" t="s">
        <v>575</v>
      </c>
      <c r="F118" s="86">
        <v>922707</v>
      </c>
      <c r="G118" s="32">
        <v>301.60000000000002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45217</v>
      </c>
      <c r="B119" s="32" t="s">
        <v>1187</v>
      </c>
      <c r="C119" s="31" t="s">
        <v>1188</v>
      </c>
      <c r="D119" s="31" t="s">
        <v>1189</v>
      </c>
      <c r="E119" s="31" t="s">
        <v>575</v>
      </c>
      <c r="F119" s="86">
        <v>75000</v>
      </c>
      <c r="G119" s="32">
        <v>82.35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45217</v>
      </c>
      <c r="B120" s="32" t="s">
        <v>1190</v>
      </c>
      <c r="C120" s="31" t="s">
        <v>1191</v>
      </c>
      <c r="D120" s="31" t="s">
        <v>1192</v>
      </c>
      <c r="E120" s="31" t="s">
        <v>575</v>
      </c>
      <c r="F120" s="86">
        <v>99000</v>
      </c>
      <c r="G120" s="32">
        <v>4.6900000000000004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45217</v>
      </c>
      <c r="B121" s="32" t="s">
        <v>1193</v>
      </c>
      <c r="C121" s="31" t="s">
        <v>1194</v>
      </c>
      <c r="D121" s="31" t="s">
        <v>1195</v>
      </c>
      <c r="E121" s="31" t="s">
        <v>575</v>
      </c>
      <c r="F121" s="86">
        <v>12967689</v>
      </c>
      <c r="G121" s="32">
        <v>12.54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45217</v>
      </c>
      <c r="B122" s="32" t="s">
        <v>1193</v>
      </c>
      <c r="C122" s="31" t="s">
        <v>1194</v>
      </c>
      <c r="D122" s="31" t="s">
        <v>577</v>
      </c>
      <c r="E122" s="31" t="s">
        <v>575</v>
      </c>
      <c r="F122" s="86">
        <v>13223722</v>
      </c>
      <c r="G122" s="32">
        <v>12.68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45217</v>
      </c>
      <c r="B123" s="32" t="s">
        <v>1196</v>
      </c>
      <c r="C123" s="31" t="s">
        <v>1197</v>
      </c>
      <c r="D123" s="31" t="s">
        <v>1198</v>
      </c>
      <c r="E123" s="31" t="s">
        <v>575</v>
      </c>
      <c r="F123" s="86">
        <v>170696</v>
      </c>
      <c r="G123" s="32">
        <v>18.14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45217</v>
      </c>
      <c r="B124" s="32" t="s">
        <v>1199</v>
      </c>
      <c r="C124" s="31" t="s">
        <v>1200</v>
      </c>
      <c r="D124" s="31" t="s">
        <v>1201</v>
      </c>
      <c r="E124" s="31" t="s">
        <v>575</v>
      </c>
      <c r="F124" s="86">
        <v>152000</v>
      </c>
      <c r="G124" s="32">
        <v>99.25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45217</v>
      </c>
      <c r="B125" s="32" t="s">
        <v>1049</v>
      </c>
      <c r="C125" s="31" t="s">
        <v>1050</v>
      </c>
      <c r="D125" s="31" t="s">
        <v>577</v>
      </c>
      <c r="E125" s="31" t="s">
        <v>575</v>
      </c>
      <c r="F125" s="86">
        <v>1431012</v>
      </c>
      <c r="G125" s="32">
        <v>30.8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45217</v>
      </c>
      <c r="B126" s="32" t="s">
        <v>1049</v>
      </c>
      <c r="C126" s="31" t="s">
        <v>1050</v>
      </c>
      <c r="D126" s="31" t="s">
        <v>988</v>
      </c>
      <c r="E126" s="31" t="s">
        <v>575</v>
      </c>
      <c r="F126" s="86">
        <v>1468071</v>
      </c>
      <c r="G126" s="32">
        <v>30.79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45217</v>
      </c>
      <c r="B127" s="32" t="s">
        <v>1202</v>
      </c>
      <c r="C127" s="31" t="s">
        <v>1203</v>
      </c>
      <c r="D127" s="31" t="s">
        <v>1204</v>
      </c>
      <c r="E127" s="31" t="s">
        <v>575</v>
      </c>
      <c r="F127" s="86">
        <v>74000</v>
      </c>
      <c r="G127" s="32">
        <v>1785</v>
      </c>
      <c r="H127" s="32" t="s">
        <v>865</v>
      </c>
    </row>
    <row r="128" spans="1:28" ht="15" customHeight="1">
      <c r="A128" s="85">
        <v>45217</v>
      </c>
      <c r="B128" s="32" t="s">
        <v>662</v>
      </c>
      <c r="C128" s="31" t="s">
        <v>1205</v>
      </c>
      <c r="D128" s="31" t="s">
        <v>577</v>
      </c>
      <c r="E128" s="31" t="s">
        <v>575</v>
      </c>
      <c r="F128" s="86">
        <v>1843203</v>
      </c>
      <c r="G128" s="32">
        <v>207.63</v>
      </c>
      <c r="H128" s="32" t="s">
        <v>865</v>
      </c>
    </row>
    <row r="129" spans="1:8" ht="15" customHeight="1">
      <c r="A129" s="85">
        <v>45217</v>
      </c>
      <c r="B129" s="32" t="s">
        <v>1206</v>
      </c>
      <c r="C129" s="31" t="s">
        <v>706</v>
      </c>
      <c r="D129" s="31" t="s">
        <v>577</v>
      </c>
      <c r="E129" s="31" t="s">
        <v>575</v>
      </c>
      <c r="F129" s="86">
        <v>1329620</v>
      </c>
      <c r="G129" s="32">
        <v>119.88</v>
      </c>
      <c r="H129" s="32" t="s">
        <v>865</v>
      </c>
    </row>
    <row r="130" spans="1:8" ht="15" customHeight="1">
      <c r="A130" s="85">
        <v>45217</v>
      </c>
      <c r="B130" s="32" t="s">
        <v>1051</v>
      </c>
      <c r="C130" s="31" t="s">
        <v>1052</v>
      </c>
      <c r="D130" s="31" t="s">
        <v>1015</v>
      </c>
      <c r="E130" s="31" t="s">
        <v>575</v>
      </c>
      <c r="F130" s="86">
        <v>72000</v>
      </c>
      <c r="G130" s="32">
        <v>56.48</v>
      </c>
      <c r="H130" s="32" t="s">
        <v>865</v>
      </c>
    </row>
    <row r="131" spans="1:8" ht="15" customHeight="1">
      <c r="A131" s="85">
        <v>45217</v>
      </c>
      <c r="B131" s="32" t="s">
        <v>1207</v>
      </c>
      <c r="C131" s="31" t="s">
        <v>1208</v>
      </c>
      <c r="D131" s="31" t="s">
        <v>1209</v>
      </c>
      <c r="E131" s="31" t="s">
        <v>575</v>
      </c>
      <c r="F131" s="86">
        <v>53443</v>
      </c>
      <c r="G131" s="32">
        <v>119.69</v>
      </c>
      <c r="H131" s="32" t="s">
        <v>865</v>
      </c>
    </row>
    <row r="132" spans="1:8" ht="15" customHeight="1">
      <c r="A132" s="85">
        <v>45217</v>
      </c>
      <c r="B132" s="32" t="s">
        <v>1210</v>
      </c>
      <c r="C132" s="31" t="s">
        <v>1211</v>
      </c>
      <c r="D132" s="31" t="s">
        <v>577</v>
      </c>
      <c r="E132" s="31" t="s">
        <v>575</v>
      </c>
      <c r="F132" s="86">
        <v>1002592</v>
      </c>
      <c r="G132" s="32">
        <v>364.79</v>
      </c>
      <c r="H132" s="32" t="s">
        <v>865</v>
      </c>
    </row>
    <row r="133" spans="1:8" ht="15" customHeight="1">
      <c r="A133" s="85">
        <v>45217</v>
      </c>
      <c r="B133" s="32" t="s">
        <v>1212</v>
      </c>
      <c r="C133" s="31" t="s">
        <v>1213</v>
      </c>
      <c r="D133" s="31" t="s">
        <v>1000</v>
      </c>
      <c r="E133" s="31" t="s">
        <v>575</v>
      </c>
      <c r="F133" s="86">
        <v>590012</v>
      </c>
      <c r="G133" s="32">
        <v>39.299999999999997</v>
      </c>
      <c r="H133" s="32" t="s">
        <v>865</v>
      </c>
    </row>
    <row r="134" spans="1:8" ht="15" customHeight="1">
      <c r="A134" s="85">
        <v>45217</v>
      </c>
      <c r="B134" s="32" t="s">
        <v>1212</v>
      </c>
      <c r="C134" s="31" t="s">
        <v>1213</v>
      </c>
      <c r="D134" s="31" t="s">
        <v>577</v>
      </c>
      <c r="E134" s="31" t="s">
        <v>575</v>
      </c>
      <c r="F134" s="86">
        <v>605214</v>
      </c>
      <c r="G134" s="32">
        <v>40</v>
      </c>
      <c r="H134" s="32" t="s">
        <v>865</v>
      </c>
    </row>
    <row r="135" spans="1:8" ht="15" customHeight="1">
      <c r="A135" s="85">
        <v>45217</v>
      </c>
      <c r="B135" s="32" t="s">
        <v>1214</v>
      </c>
      <c r="C135" s="31" t="s">
        <v>1215</v>
      </c>
      <c r="D135" s="31" t="s">
        <v>577</v>
      </c>
      <c r="E135" s="31" t="s">
        <v>575</v>
      </c>
      <c r="F135" s="86">
        <v>878872</v>
      </c>
      <c r="G135" s="32">
        <v>91.44</v>
      </c>
      <c r="H135" s="32" t="s">
        <v>865</v>
      </c>
    </row>
    <row r="136" spans="1:8" ht="15" customHeight="1">
      <c r="A136" s="85">
        <v>45217</v>
      </c>
      <c r="B136" s="32" t="s">
        <v>1216</v>
      </c>
      <c r="C136" s="31" t="s">
        <v>1217</v>
      </c>
      <c r="D136" s="31" t="s">
        <v>1218</v>
      </c>
      <c r="E136" s="31" t="s">
        <v>575</v>
      </c>
      <c r="F136" s="86">
        <v>131090</v>
      </c>
      <c r="G136" s="32">
        <v>95.15</v>
      </c>
      <c r="H136" s="32" t="s">
        <v>865</v>
      </c>
    </row>
    <row r="137" spans="1:8" ht="15" customHeight="1">
      <c r="A137" s="85">
        <v>45217</v>
      </c>
      <c r="B137" s="32" t="s">
        <v>1219</v>
      </c>
      <c r="C137" s="31" t="s">
        <v>1220</v>
      </c>
      <c r="D137" s="31" t="s">
        <v>1221</v>
      </c>
      <c r="E137" s="31" t="s">
        <v>575</v>
      </c>
      <c r="F137" s="86">
        <v>569249</v>
      </c>
      <c r="G137" s="32">
        <v>20.05</v>
      </c>
      <c r="H137" s="32" t="s">
        <v>865</v>
      </c>
    </row>
    <row r="138" spans="1:8" ht="15" customHeight="1">
      <c r="A138" s="85">
        <v>45217</v>
      </c>
      <c r="B138" s="32" t="s">
        <v>1222</v>
      </c>
      <c r="C138" s="31" t="s">
        <v>1223</v>
      </c>
      <c r="D138" s="31" t="s">
        <v>1044</v>
      </c>
      <c r="E138" s="31" t="s">
        <v>575</v>
      </c>
      <c r="F138" s="86">
        <v>60449</v>
      </c>
      <c r="G138" s="32">
        <v>314.33</v>
      </c>
      <c r="H138" s="32" t="s">
        <v>865</v>
      </c>
    </row>
    <row r="139" spans="1:8" ht="15" customHeight="1">
      <c r="A139" s="85">
        <v>45217</v>
      </c>
      <c r="B139" s="32" t="s">
        <v>1053</v>
      </c>
      <c r="C139" s="31" t="s">
        <v>1054</v>
      </c>
      <c r="D139" s="31" t="s">
        <v>1224</v>
      </c>
      <c r="E139" s="31" t="s">
        <v>575</v>
      </c>
      <c r="F139" s="86">
        <v>350581</v>
      </c>
      <c r="G139" s="32">
        <v>77.14</v>
      </c>
      <c r="H139" s="32" t="s">
        <v>865</v>
      </c>
    </row>
    <row r="140" spans="1:8" ht="15" customHeight="1">
      <c r="A140" s="85">
        <v>45217</v>
      </c>
      <c r="B140" s="32" t="s">
        <v>1053</v>
      </c>
      <c r="C140" s="31" t="s">
        <v>1054</v>
      </c>
      <c r="D140" s="31" t="s">
        <v>938</v>
      </c>
      <c r="E140" s="31" t="s">
        <v>575</v>
      </c>
      <c r="F140" s="86">
        <v>160552</v>
      </c>
      <c r="G140" s="32">
        <v>77.510000000000005</v>
      </c>
      <c r="H140" s="32" t="s">
        <v>865</v>
      </c>
    </row>
    <row r="141" spans="1:8" ht="15" customHeight="1">
      <c r="A141" s="85">
        <v>45217</v>
      </c>
      <c r="B141" s="32" t="s">
        <v>1053</v>
      </c>
      <c r="C141" s="31" t="s">
        <v>1054</v>
      </c>
      <c r="D141" s="31" t="s">
        <v>577</v>
      </c>
      <c r="E141" s="31" t="s">
        <v>575</v>
      </c>
      <c r="F141" s="86">
        <v>603807</v>
      </c>
      <c r="G141" s="32">
        <v>77.41</v>
      </c>
      <c r="H141" s="32" t="s">
        <v>865</v>
      </c>
    </row>
    <row r="142" spans="1:8" ht="15" customHeight="1">
      <c r="A142" s="85">
        <v>45217</v>
      </c>
      <c r="B142" s="32" t="s">
        <v>1225</v>
      </c>
      <c r="C142" s="31" t="s">
        <v>1226</v>
      </c>
      <c r="D142" s="31" t="s">
        <v>1047</v>
      </c>
      <c r="E142" s="31" t="s">
        <v>575</v>
      </c>
      <c r="F142" s="86">
        <v>92005</v>
      </c>
      <c r="G142" s="32">
        <v>645.11</v>
      </c>
      <c r="H142" s="32" t="s">
        <v>865</v>
      </c>
    </row>
    <row r="143" spans="1:8" ht="15" customHeight="1">
      <c r="A143" s="85">
        <v>45217</v>
      </c>
      <c r="B143" s="32" t="s">
        <v>1225</v>
      </c>
      <c r="C143" s="31" t="s">
        <v>1226</v>
      </c>
      <c r="D143" s="31" t="s">
        <v>988</v>
      </c>
      <c r="E143" s="31" t="s">
        <v>575</v>
      </c>
      <c r="F143" s="86">
        <v>18669</v>
      </c>
      <c r="G143" s="32">
        <v>638.9</v>
      </c>
      <c r="H143" s="32" t="s">
        <v>865</v>
      </c>
    </row>
    <row r="144" spans="1:8" ht="15" customHeight="1">
      <c r="A144" s="85">
        <v>45217</v>
      </c>
      <c r="B144" s="32" t="s">
        <v>527</v>
      </c>
      <c r="C144" s="31" t="s">
        <v>1227</v>
      </c>
      <c r="D144" s="31" t="s">
        <v>1228</v>
      </c>
      <c r="E144" s="31" t="s">
        <v>575</v>
      </c>
      <c r="F144" s="86">
        <v>81267267</v>
      </c>
      <c r="G144" s="32">
        <v>30.88</v>
      </c>
      <c r="H144" s="32" t="s">
        <v>865</v>
      </c>
    </row>
    <row r="145" spans="1:8" ht="15" customHeight="1">
      <c r="A145" s="85">
        <v>45217</v>
      </c>
      <c r="B145" s="32" t="s">
        <v>1229</v>
      </c>
      <c r="C145" s="31" t="s">
        <v>1230</v>
      </c>
      <c r="D145" s="31" t="s">
        <v>577</v>
      </c>
      <c r="E145" s="31" t="s">
        <v>575</v>
      </c>
      <c r="F145" s="86">
        <v>685204</v>
      </c>
      <c r="G145" s="32">
        <v>833.46</v>
      </c>
      <c r="H145" s="32" t="s">
        <v>865</v>
      </c>
    </row>
    <row r="146" spans="1:8" ht="15" customHeight="1">
      <c r="A146" s="85">
        <v>45217</v>
      </c>
      <c r="B146" s="32" t="s">
        <v>1055</v>
      </c>
      <c r="C146" s="31" t="s">
        <v>1056</v>
      </c>
      <c r="D146" s="31" t="s">
        <v>577</v>
      </c>
      <c r="E146" s="31" t="s">
        <v>575</v>
      </c>
      <c r="F146" s="86">
        <v>130869</v>
      </c>
      <c r="G146" s="32">
        <v>263.31</v>
      </c>
      <c r="H146" s="32" t="s">
        <v>865</v>
      </c>
    </row>
    <row r="147" spans="1:8" ht="15" customHeight="1">
      <c r="A147" s="85">
        <v>45217</v>
      </c>
      <c r="B147" s="32" t="s">
        <v>1055</v>
      </c>
      <c r="C147" s="31" t="s">
        <v>1056</v>
      </c>
      <c r="D147" s="31" t="s">
        <v>1231</v>
      </c>
      <c r="E147" s="31" t="s">
        <v>575</v>
      </c>
      <c r="F147" s="86">
        <v>59663</v>
      </c>
      <c r="G147" s="32">
        <v>260.05</v>
      </c>
      <c r="H147" s="32" t="s">
        <v>865</v>
      </c>
    </row>
    <row r="148" spans="1:8" ht="15" customHeight="1">
      <c r="A148" s="85">
        <v>45217</v>
      </c>
      <c r="B148" s="32" t="s">
        <v>1232</v>
      </c>
      <c r="C148" s="31" t="s">
        <v>1233</v>
      </c>
      <c r="D148" s="31" t="s">
        <v>1234</v>
      </c>
      <c r="E148" s="31" t="s">
        <v>575</v>
      </c>
      <c r="F148" s="86">
        <v>24000</v>
      </c>
      <c r="G148" s="32">
        <v>184.68</v>
      </c>
      <c r="H148" s="32" t="s">
        <v>865</v>
      </c>
    </row>
    <row r="149" spans="1:8" ht="15" customHeight="1">
      <c r="A149" s="85">
        <v>45217</v>
      </c>
      <c r="B149" s="32" t="s">
        <v>1232</v>
      </c>
      <c r="C149" s="31" t="s">
        <v>1233</v>
      </c>
      <c r="D149" s="31" t="s">
        <v>1235</v>
      </c>
      <c r="E149" s="31" t="s">
        <v>575</v>
      </c>
      <c r="F149" s="86">
        <v>24000</v>
      </c>
      <c r="G149" s="32">
        <v>185</v>
      </c>
      <c r="H149" s="32" t="s">
        <v>865</v>
      </c>
    </row>
    <row r="150" spans="1:8" ht="15" customHeight="1">
      <c r="A150" s="85">
        <v>45217</v>
      </c>
      <c r="B150" s="32" t="s">
        <v>1232</v>
      </c>
      <c r="C150" s="31" t="s">
        <v>1233</v>
      </c>
      <c r="D150" s="31" t="s">
        <v>1236</v>
      </c>
      <c r="E150" s="31" t="s">
        <v>575</v>
      </c>
      <c r="F150" s="86">
        <v>31200</v>
      </c>
      <c r="G150" s="32">
        <v>185</v>
      </c>
      <c r="H150" s="32" t="s">
        <v>865</v>
      </c>
    </row>
    <row r="151" spans="1:8" ht="15" customHeight="1">
      <c r="A151" s="85">
        <v>45217</v>
      </c>
      <c r="B151" s="32" t="s">
        <v>1232</v>
      </c>
      <c r="C151" s="31" t="s">
        <v>1233</v>
      </c>
      <c r="D151" s="31" t="s">
        <v>1237</v>
      </c>
      <c r="E151" s="31" t="s">
        <v>575</v>
      </c>
      <c r="F151" s="86">
        <v>24000</v>
      </c>
      <c r="G151" s="32">
        <v>185</v>
      </c>
      <c r="H151" s="32" t="s">
        <v>865</v>
      </c>
    </row>
    <row r="152" spans="1:8" ht="15" customHeight="1">
      <c r="A152" s="85">
        <v>45217</v>
      </c>
      <c r="B152" s="32" t="s">
        <v>1232</v>
      </c>
      <c r="C152" s="31" t="s">
        <v>1233</v>
      </c>
      <c r="D152" s="31" t="s">
        <v>1238</v>
      </c>
      <c r="E152" s="31" t="s">
        <v>575</v>
      </c>
      <c r="F152" s="86">
        <v>1200</v>
      </c>
      <c r="G152" s="32">
        <v>184.3</v>
      </c>
      <c r="H152" s="32" t="s">
        <v>865</v>
      </c>
    </row>
    <row r="153" spans="1:8" ht="15" customHeight="1">
      <c r="A153" s="85">
        <v>45217</v>
      </c>
      <c r="B153" s="32" t="s">
        <v>1232</v>
      </c>
      <c r="C153" s="31" t="s">
        <v>1233</v>
      </c>
      <c r="D153" s="31" t="s">
        <v>896</v>
      </c>
      <c r="E153" s="31" t="s">
        <v>575</v>
      </c>
      <c r="F153" s="86">
        <v>28800</v>
      </c>
      <c r="G153" s="32">
        <v>185</v>
      </c>
      <c r="H153" s="32" t="s">
        <v>865</v>
      </c>
    </row>
    <row r="154" spans="1:8" ht="15" customHeight="1">
      <c r="A154" s="85">
        <v>45217</v>
      </c>
      <c r="B154" s="32" t="s">
        <v>1016</v>
      </c>
      <c r="C154" s="31" t="s">
        <v>1017</v>
      </c>
      <c r="D154" s="31" t="s">
        <v>988</v>
      </c>
      <c r="E154" s="31" t="s">
        <v>575</v>
      </c>
      <c r="F154" s="86">
        <v>6933164</v>
      </c>
      <c r="G154" s="32">
        <v>20.43</v>
      </c>
      <c r="H154" s="32" t="s">
        <v>865</v>
      </c>
    </row>
    <row r="155" spans="1:8" ht="15" customHeight="1">
      <c r="A155" s="85">
        <v>45217</v>
      </c>
      <c r="B155" s="32" t="s">
        <v>1016</v>
      </c>
      <c r="C155" s="31" t="s">
        <v>1017</v>
      </c>
      <c r="D155" s="31" t="s">
        <v>577</v>
      </c>
      <c r="E155" s="31" t="s">
        <v>575</v>
      </c>
      <c r="F155" s="86">
        <v>7700896</v>
      </c>
      <c r="G155" s="32">
        <v>20.440000000000001</v>
      </c>
      <c r="H155" s="32" t="s">
        <v>865</v>
      </c>
    </row>
    <row r="156" spans="1:8" ht="15" customHeight="1">
      <c r="A156" s="85">
        <v>45217</v>
      </c>
      <c r="B156" s="32" t="s">
        <v>1057</v>
      </c>
      <c r="C156" s="31" t="s">
        <v>1058</v>
      </c>
      <c r="D156" s="31" t="s">
        <v>1059</v>
      </c>
      <c r="E156" s="31" t="s">
        <v>575</v>
      </c>
      <c r="F156" s="86">
        <v>6268385</v>
      </c>
      <c r="G156" s="32">
        <v>5</v>
      </c>
      <c r="H156" s="32" t="s">
        <v>865</v>
      </c>
    </row>
    <row r="157" spans="1:8" ht="15" customHeight="1">
      <c r="A157" s="85">
        <v>45217</v>
      </c>
      <c r="B157" s="32" t="s">
        <v>316</v>
      </c>
      <c r="C157" s="31" t="s">
        <v>1147</v>
      </c>
      <c r="D157" s="31" t="s">
        <v>577</v>
      </c>
      <c r="E157" s="31" t="s">
        <v>576</v>
      </c>
      <c r="F157" s="86">
        <v>480077</v>
      </c>
      <c r="G157" s="32">
        <v>554.70000000000005</v>
      </c>
      <c r="H157" s="32" t="s">
        <v>865</v>
      </c>
    </row>
    <row r="158" spans="1:8" ht="15" customHeight="1">
      <c r="A158" s="85">
        <v>45217</v>
      </c>
      <c r="B158" s="32" t="s">
        <v>1039</v>
      </c>
      <c r="C158" s="31" t="s">
        <v>1040</v>
      </c>
      <c r="D158" s="31" t="s">
        <v>1041</v>
      </c>
      <c r="E158" s="31" t="s">
        <v>576</v>
      </c>
      <c r="F158" s="86">
        <v>2844083</v>
      </c>
      <c r="G158" s="32">
        <v>86.42</v>
      </c>
      <c r="H158" s="32" t="s">
        <v>865</v>
      </c>
    </row>
    <row r="159" spans="1:8" ht="15" customHeight="1">
      <c r="A159" s="85">
        <v>45217</v>
      </c>
      <c r="B159" s="32" t="s">
        <v>1039</v>
      </c>
      <c r="C159" s="31" t="s">
        <v>1040</v>
      </c>
      <c r="D159" s="31" t="s">
        <v>577</v>
      </c>
      <c r="E159" s="31" t="s">
        <v>576</v>
      </c>
      <c r="F159" s="86">
        <v>2059655</v>
      </c>
      <c r="G159" s="32">
        <v>85.96</v>
      </c>
      <c r="H159" s="32" t="s">
        <v>865</v>
      </c>
    </row>
    <row r="160" spans="1:8" ht="15" customHeight="1">
      <c r="A160" s="85">
        <v>45217</v>
      </c>
      <c r="B160" s="32" t="s">
        <v>1151</v>
      </c>
      <c r="C160" s="31" t="s">
        <v>1152</v>
      </c>
      <c r="D160" s="31" t="s">
        <v>577</v>
      </c>
      <c r="E160" s="31" t="s">
        <v>576</v>
      </c>
      <c r="F160" s="86">
        <v>2696246</v>
      </c>
      <c r="G160" s="32">
        <v>73.709999999999994</v>
      </c>
      <c r="H160" s="32" t="s">
        <v>865</v>
      </c>
    </row>
    <row r="161" spans="1:8" ht="15" customHeight="1">
      <c r="A161" s="85">
        <v>45217</v>
      </c>
      <c r="B161" s="32" t="s">
        <v>1042</v>
      </c>
      <c r="C161" s="31" t="s">
        <v>1043</v>
      </c>
      <c r="D161" s="31" t="s">
        <v>577</v>
      </c>
      <c r="E161" s="31" t="s">
        <v>576</v>
      </c>
      <c r="F161" s="86">
        <v>129604</v>
      </c>
      <c r="G161" s="32">
        <v>96.6</v>
      </c>
      <c r="H161" s="32" t="s">
        <v>865</v>
      </c>
    </row>
    <row r="162" spans="1:8" ht="15" customHeight="1">
      <c r="A162" s="85">
        <v>45217</v>
      </c>
      <c r="B162" s="32" t="s">
        <v>1153</v>
      </c>
      <c r="C162" s="31" t="s">
        <v>1154</v>
      </c>
      <c r="D162" s="31" t="s">
        <v>1239</v>
      </c>
      <c r="E162" s="31" t="s">
        <v>576</v>
      </c>
      <c r="F162" s="86">
        <v>250000</v>
      </c>
      <c r="G162" s="32">
        <v>190.2</v>
      </c>
      <c r="H162" s="32" t="s">
        <v>865</v>
      </c>
    </row>
    <row r="163" spans="1:8" ht="15" customHeight="1">
      <c r="A163" s="85">
        <v>45217</v>
      </c>
      <c r="B163" s="32" t="s">
        <v>1156</v>
      </c>
      <c r="C163" s="31" t="s">
        <v>1157</v>
      </c>
      <c r="D163" s="31" t="s">
        <v>577</v>
      </c>
      <c r="E163" s="31" t="s">
        <v>576</v>
      </c>
      <c r="F163" s="86">
        <v>906472</v>
      </c>
      <c r="G163" s="32">
        <v>494.66</v>
      </c>
      <c r="H163" s="32" t="s">
        <v>865</v>
      </c>
    </row>
    <row r="164" spans="1:8" ht="15" customHeight="1">
      <c r="A164" s="85">
        <v>45217</v>
      </c>
      <c r="B164" s="32" t="s">
        <v>1240</v>
      </c>
      <c r="C164" s="31" t="s">
        <v>1241</v>
      </c>
      <c r="D164" s="31" t="s">
        <v>1242</v>
      </c>
      <c r="E164" s="31" t="s">
        <v>576</v>
      </c>
      <c r="F164" s="86">
        <v>284000</v>
      </c>
      <c r="G164" s="32">
        <v>47.65</v>
      </c>
      <c r="H164" s="32" t="s">
        <v>865</v>
      </c>
    </row>
    <row r="165" spans="1:8" ht="15" customHeight="1">
      <c r="A165" s="85">
        <v>45217</v>
      </c>
      <c r="B165" s="32" t="s">
        <v>1158</v>
      </c>
      <c r="C165" s="31" t="s">
        <v>1159</v>
      </c>
      <c r="D165" s="31" t="s">
        <v>577</v>
      </c>
      <c r="E165" s="31" t="s">
        <v>576</v>
      </c>
      <c r="F165" s="86">
        <v>1229842</v>
      </c>
      <c r="G165" s="32">
        <v>51.44</v>
      </c>
      <c r="H165" s="32" t="s">
        <v>865</v>
      </c>
    </row>
    <row r="166" spans="1:8" ht="15" customHeight="1">
      <c r="A166" s="85">
        <v>45217</v>
      </c>
      <c r="B166" s="32" t="s">
        <v>1160</v>
      </c>
      <c r="C166" s="31" t="s">
        <v>1161</v>
      </c>
      <c r="D166" s="31" t="s">
        <v>1063</v>
      </c>
      <c r="E166" s="31" t="s">
        <v>576</v>
      </c>
      <c r="F166" s="86">
        <v>164800</v>
      </c>
      <c r="G166" s="32">
        <v>86.1</v>
      </c>
      <c r="H166" s="32" t="s">
        <v>865</v>
      </c>
    </row>
    <row r="167" spans="1:8" ht="15" customHeight="1">
      <c r="A167" s="85">
        <v>45217</v>
      </c>
      <c r="B167" s="32" t="s">
        <v>1168</v>
      </c>
      <c r="C167" s="31" t="s">
        <v>1169</v>
      </c>
      <c r="D167" s="31" t="s">
        <v>1243</v>
      </c>
      <c r="E167" s="31" t="s">
        <v>576</v>
      </c>
      <c r="F167" s="86">
        <v>550000</v>
      </c>
      <c r="G167" s="32">
        <v>1080</v>
      </c>
      <c r="H167" s="32" t="s">
        <v>865</v>
      </c>
    </row>
    <row r="168" spans="1:8" ht="15" customHeight="1">
      <c r="A168" s="85">
        <v>45217</v>
      </c>
      <c r="B168" s="32" t="s">
        <v>1168</v>
      </c>
      <c r="C168" s="31" t="s">
        <v>1169</v>
      </c>
      <c r="D168" s="31" t="s">
        <v>1243</v>
      </c>
      <c r="E168" s="31" t="s">
        <v>576</v>
      </c>
      <c r="F168" s="86">
        <v>484225</v>
      </c>
      <c r="G168" s="32">
        <v>1080.29</v>
      </c>
      <c r="H168" s="32" t="s">
        <v>865</v>
      </c>
    </row>
    <row r="169" spans="1:8" ht="15" customHeight="1">
      <c r="A169" s="85">
        <v>45217</v>
      </c>
      <c r="B169" s="32" t="s">
        <v>1244</v>
      </c>
      <c r="C169" s="31" t="s">
        <v>1245</v>
      </c>
      <c r="D169" s="31" t="s">
        <v>1013</v>
      </c>
      <c r="E169" s="31" t="s">
        <v>576</v>
      </c>
      <c r="F169" s="86">
        <v>65600</v>
      </c>
      <c r="G169" s="32">
        <v>157.85</v>
      </c>
      <c r="H169" s="32" t="s">
        <v>865</v>
      </c>
    </row>
    <row r="170" spans="1:8" ht="15" customHeight="1">
      <c r="A170" s="85">
        <v>45217</v>
      </c>
      <c r="B170" s="32" t="s">
        <v>1060</v>
      </c>
      <c r="C170" s="31" t="s">
        <v>1061</v>
      </c>
      <c r="D170" s="31" t="s">
        <v>1062</v>
      </c>
      <c r="E170" s="31" t="s">
        <v>576</v>
      </c>
      <c r="F170" s="86">
        <v>36896252</v>
      </c>
      <c r="G170" s="32">
        <v>0.3</v>
      </c>
      <c r="H170" s="32" t="s">
        <v>865</v>
      </c>
    </row>
    <row r="171" spans="1:8" ht="15" customHeight="1">
      <c r="A171" s="85">
        <v>45217</v>
      </c>
      <c r="B171" s="32" t="s">
        <v>1246</v>
      </c>
      <c r="C171" s="31" t="s">
        <v>1247</v>
      </c>
      <c r="D171" s="31" t="s">
        <v>1044</v>
      </c>
      <c r="E171" s="31" t="s">
        <v>576</v>
      </c>
      <c r="F171" s="86">
        <v>87000</v>
      </c>
      <c r="G171" s="32">
        <v>207</v>
      </c>
      <c r="H171" s="32" t="s">
        <v>865</v>
      </c>
    </row>
    <row r="172" spans="1:8" ht="15" customHeight="1">
      <c r="A172" s="85">
        <v>45217</v>
      </c>
      <c r="B172" s="32" t="s">
        <v>1178</v>
      </c>
      <c r="C172" s="31" t="s">
        <v>1179</v>
      </c>
      <c r="D172" s="31" t="s">
        <v>1180</v>
      </c>
      <c r="E172" s="31" t="s">
        <v>576</v>
      </c>
      <c r="F172" s="86">
        <v>220278</v>
      </c>
      <c r="G172" s="32">
        <v>13.12</v>
      </c>
      <c r="H172" s="32" t="s">
        <v>865</v>
      </c>
    </row>
    <row r="173" spans="1:8" ht="15" customHeight="1">
      <c r="A173" s="85">
        <v>45217</v>
      </c>
      <c r="B173" s="32" t="s">
        <v>998</v>
      </c>
      <c r="C173" s="31" t="s">
        <v>999</v>
      </c>
      <c r="D173" s="31" t="s">
        <v>577</v>
      </c>
      <c r="E173" s="31" t="s">
        <v>576</v>
      </c>
      <c r="F173" s="86">
        <v>1399368</v>
      </c>
      <c r="G173" s="32">
        <v>102.23</v>
      </c>
      <c r="H173" s="32" t="s">
        <v>865</v>
      </c>
    </row>
    <row r="174" spans="1:8" ht="15" customHeight="1">
      <c r="A174" s="85">
        <v>45217</v>
      </c>
      <c r="B174" s="32" t="s">
        <v>828</v>
      </c>
      <c r="C174" s="31" t="s">
        <v>1181</v>
      </c>
      <c r="D174" s="31" t="s">
        <v>577</v>
      </c>
      <c r="E174" s="31" t="s">
        <v>576</v>
      </c>
      <c r="F174" s="86">
        <v>679292</v>
      </c>
      <c r="G174" s="32">
        <v>313.45</v>
      </c>
      <c r="H174" s="32" t="s">
        <v>865</v>
      </c>
    </row>
    <row r="175" spans="1:8" ht="15" customHeight="1">
      <c r="A175" s="85">
        <v>45217</v>
      </c>
      <c r="B175" s="32" t="s">
        <v>1182</v>
      </c>
      <c r="C175" s="31" t="s">
        <v>1183</v>
      </c>
      <c r="D175" s="31" t="s">
        <v>577</v>
      </c>
      <c r="E175" s="31" t="s">
        <v>576</v>
      </c>
      <c r="F175" s="86">
        <v>2617026</v>
      </c>
      <c r="G175" s="32">
        <v>103.16</v>
      </c>
      <c r="H175" s="32" t="s">
        <v>865</v>
      </c>
    </row>
    <row r="176" spans="1:8" ht="15" customHeight="1">
      <c r="A176" s="85">
        <v>45217</v>
      </c>
      <c r="B176" s="32" t="s">
        <v>1184</v>
      </c>
      <c r="C176" s="31" t="s">
        <v>1185</v>
      </c>
      <c r="D176" s="31" t="s">
        <v>1186</v>
      </c>
      <c r="E176" s="31" t="s">
        <v>576</v>
      </c>
      <c r="F176" s="86">
        <v>922707</v>
      </c>
      <c r="G176" s="32">
        <v>300.91000000000003</v>
      </c>
      <c r="H176" s="32" t="s">
        <v>865</v>
      </c>
    </row>
    <row r="177" spans="1:8" ht="15" customHeight="1">
      <c r="A177" s="85">
        <v>45217</v>
      </c>
      <c r="B177" s="32" t="s">
        <v>1187</v>
      </c>
      <c r="C177" s="31" t="s">
        <v>1188</v>
      </c>
      <c r="D177" s="31" t="s">
        <v>1248</v>
      </c>
      <c r="E177" s="31" t="s">
        <v>576</v>
      </c>
      <c r="F177" s="86">
        <v>75000</v>
      </c>
      <c r="G177" s="32">
        <v>82.35</v>
      </c>
      <c r="H177" s="32" t="s">
        <v>865</v>
      </c>
    </row>
    <row r="178" spans="1:8" ht="15" customHeight="1">
      <c r="A178" s="85">
        <v>45217</v>
      </c>
      <c r="B178" s="32" t="s">
        <v>1187</v>
      </c>
      <c r="C178" s="31" t="s">
        <v>1188</v>
      </c>
      <c r="D178" s="31" t="s">
        <v>1189</v>
      </c>
      <c r="E178" s="31" t="s">
        <v>576</v>
      </c>
      <c r="F178" s="86">
        <v>25000</v>
      </c>
      <c r="G178" s="32">
        <v>82.3</v>
      </c>
      <c r="H178" s="32" t="s">
        <v>865</v>
      </c>
    </row>
    <row r="179" spans="1:8" ht="15" customHeight="1">
      <c r="A179" s="85">
        <v>45217</v>
      </c>
      <c r="B179" s="32" t="s">
        <v>1193</v>
      </c>
      <c r="C179" s="31" t="s">
        <v>1194</v>
      </c>
      <c r="D179" s="31" t="s">
        <v>577</v>
      </c>
      <c r="E179" s="31" t="s">
        <v>576</v>
      </c>
      <c r="F179" s="86">
        <v>13223722</v>
      </c>
      <c r="G179" s="32">
        <v>12.68</v>
      </c>
      <c r="H179" s="32" t="s">
        <v>865</v>
      </c>
    </row>
    <row r="180" spans="1:8" ht="15" customHeight="1">
      <c r="A180" s="85">
        <v>45217</v>
      </c>
      <c r="B180" s="32" t="s">
        <v>1193</v>
      </c>
      <c r="C180" s="31" t="s">
        <v>1194</v>
      </c>
      <c r="D180" s="31" t="s">
        <v>1195</v>
      </c>
      <c r="E180" s="31" t="s">
        <v>576</v>
      </c>
      <c r="F180" s="86">
        <v>13143689</v>
      </c>
      <c r="G180" s="32">
        <v>12.52</v>
      </c>
      <c r="H180" s="32" t="s">
        <v>865</v>
      </c>
    </row>
    <row r="181" spans="1:8" ht="15" customHeight="1">
      <c r="A181" s="85">
        <v>45217</v>
      </c>
      <c r="B181" s="32" t="s">
        <v>1249</v>
      </c>
      <c r="C181" s="31" t="s">
        <v>1250</v>
      </c>
      <c r="D181" s="31" t="s">
        <v>1251</v>
      </c>
      <c r="E181" s="31" t="s">
        <v>576</v>
      </c>
      <c r="F181" s="86">
        <v>500000</v>
      </c>
      <c r="G181" s="32">
        <v>8.76</v>
      </c>
      <c r="H181" s="32" t="s">
        <v>865</v>
      </c>
    </row>
    <row r="182" spans="1:8" ht="15" customHeight="1">
      <c r="A182" s="85">
        <v>45217</v>
      </c>
      <c r="B182" s="32" t="s">
        <v>1196</v>
      </c>
      <c r="C182" s="31" t="s">
        <v>1197</v>
      </c>
      <c r="D182" s="31" t="s">
        <v>1198</v>
      </c>
      <c r="E182" s="31" t="s">
        <v>576</v>
      </c>
      <c r="F182" s="86">
        <v>29154</v>
      </c>
      <c r="G182" s="32">
        <v>18.09</v>
      </c>
      <c r="H182" s="32" t="s">
        <v>865</v>
      </c>
    </row>
    <row r="183" spans="1:8" ht="15" customHeight="1">
      <c r="A183" s="85">
        <v>45217</v>
      </c>
      <c r="B183" s="32" t="s">
        <v>1199</v>
      </c>
      <c r="C183" s="31" t="s">
        <v>1200</v>
      </c>
      <c r="D183" s="31" t="s">
        <v>1252</v>
      </c>
      <c r="E183" s="31" t="s">
        <v>576</v>
      </c>
      <c r="F183" s="86">
        <v>195200</v>
      </c>
      <c r="G183" s="32">
        <v>98</v>
      </c>
      <c r="H183" s="32" t="s">
        <v>865</v>
      </c>
    </row>
    <row r="184" spans="1:8" ht="15" customHeight="1">
      <c r="A184" s="85">
        <v>45217</v>
      </c>
      <c r="B184" s="32" t="s">
        <v>1199</v>
      </c>
      <c r="C184" s="31" t="s">
        <v>1200</v>
      </c>
      <c r="D184" s="31" t="s">
        <v>1201</v>
      </c>
      <c r="E184" s="31" t="s">
        <v>576</v>
      </c>
      <c r="F184" s="86">
        <v>51200</v>
      </c>
      <c r="G184" s="32">
        <v>99</v>
      </c>
      <c r="H184" s="32" t="s">
        <v>865</v>
      </c>
    </row>
    <row r="185" spans="1:8" ht="15" customHeight="1">
      <c r="A185" s="85">
        <v>45217</v>
      </c>
      <c r="B185" s="32" t="s">
        <v>1049</v>
      </c>
      <c r="C185" s="31" t="s">
        <v>1050</v>
      </c>
      <c r="D185" s="31" t="s">
        <v>577</v>
      </c>
      <c r="E185" s="31" t="s">
        <v>576</v>
      </c>
      <c r="F185" s="86">
        <v>1431012</v>
      </c>
      <c r="G185" s="32">
        <v>30.86</v>
      </c>
      <c r="H185" s="32" t="s">
        <v>865</v>
      </c>
    </row>
    <row r="186" spans="1:8" ht="15" customHeight="1">
      <c r="A186" s="85">
        <v>45217</v>
      </c>
      <c r="B186" s="32" t="s">
        <v>1049</v>
      </c>
      <c r="C186" s="31" t="s">
        <v>1050</v>
      </c>
      <c r="D186" s="31" t="s">
        <v>988</v>
      </c>
      <c r="E186" s="31" t="s">
        <v>576</v>
      </c>
      <c r="F186" s="86">
        <v>1472128</v>
      </c>
      <c r="G186" s="32">
        <v>30.91</v>
      </c>
      <c r="H186" s="32" t="s">
        <v>865</v>
      </c>
    </row>
    <row r="187" spans="1:8" ht="15" customHeight="1">
      <c r="A187" s="85">
        <v>45217</v>
      </c>
      <c r="B187" s="32" t="s">
        <v>1202</v>
      </c>
      <c r="C187" s="31" t="s">
        <v>1203</v>
      </c>
      <c r="D187" s="31" t="s">
        <v>1253</v>
      </c>
      <c r="E187" s="31" t="s">
        <v>576</v>
      </c>
      <c r="F187" s="86">
        <v>74000</v>
      </c>
      <c r="G187" s="32">
        <v>1785</v>
      </c>
      <c r="H187" s="32" t="s">
        <v>865</v>
      </c>
    </row>
    <row r="188" spans="1:8" ht="15" customHeight="1">
      <c r="A188" s="85">
        <v>45217</v>
      </c>
      <c r="B188" s="32" t="s">
        <v>1254</v>
      </c>
      <c r="C188" s="31" t="s">
        <v>1255</v>
      </c>
      <c r="D188" s="31" t="s">
        <v>1248</v>
      </c>
      <c r="E188" s="31" t="s">
        <v>576</v>
      </c>
      <c r="F188" s="86">
        <v>19200</v>
      </c>
      <c r="G188" s="32">
        <v>102.95</v>
      </c>
      <c r="H188" s="32" t="s">
        <v>865</v>
      </c>
    </row>
    <row r="189" spans="1:8" ht="15" customHeight="1">
      <c r="A189" s="85">
        <v>45217</v>
      </c>
      <c r="B189" s="32" t="s">
        <v>662</v>
      </c>
      <c r="C189" s="31" t="s">
        <v>1205</v>
      </c>
      <c r="D189" s="31" t="s">
        <v>577</v>
      </c>
      <c r="E189" s="31" t="s">
        <v>576</v>
      </c>
      <c r="F189" s="86">
        <v>1843203</v>
      </c>
      <c r="G189" s="32">
        <v>207.76</v>
      </c>
      <c r="H189" s="32" t="s">
        <v>865</v>
      </c>
    </row>
    <row r="190" spans="1:8" ht="15" customHeight="1">
      <c r="A190" s="85">
        <v>45217</v>
      </c>
      <c r="B190" s="32" t="s">
        <v>1206</v>
      </c>
      <c r="C190" s="31" t="s">
        <v>706</v>
      </c>
      <c r="D190" s="31" t="s">
        <v>577</v>
      </c>
      <c r="E190" s="31" t="s">
        <v>576</v>
      </c>
      <c r="F190" s="86">
        <v>1329620</v>
      </c>
      <c r="G190" s="32">
        <v>119.56</v>
      </c>
      <c r="H190" s="32" t="s">
        <v>865</v>
      </c>
    </row>
    <row r="191" spans="1:8" ht="15" customHeight="1">
      <c r="A191" s="85">
        <v>45217</v>
      </c>
      <c r="B191" s="32" t="s">
        <v>1051</v>
      </c>
      <c r="C191" s="31" t="s">
        <v>1052</v>
      </c>
      <c r="D191" s="31" t="s">
        <v>1015</v>
      </c>
      <c r="E191" s="31" t="s">
        <v>576</v>
      </c>
      <c r="F191" s="86">
        <v>48000</v>
      </c>
      <c r="G191" s="32">
        <v>53.23</v>
      </c>
      <c r="H191" s="32" t="s">
        <v>865</v>
      </c>
    </row>
    <row r="192" spans="1:8" ht="15" customHeight="1">
      <c r="A192" s="85">
        <v>45217</v>
      </c>
      <c r="B192" s="32" t="s">
        <v>1210</v>
      </c>
      <c r="C192" s="31" t="s">
        <v>1211</v>
      </c>
      <c r="D192" s="31" t="s">
        <v>577</v>
      </c>
      <c r="E192" s="31" t="s">
        <v>576</v>
      </c>
      <c r="F192" s="86">
        <v>1002592</v>
      </c>
      <c r="G192" s="32">
        <v>364.96</v>
      </c>
      <c r="H192" s="32" t="s">
        <v>865</v>
      </c>
    </row>
    <row r="193" spans="1:8" ht="15" customHeight="1">
      <c r="A193" s="85">
        <v>45217</v>
      </c>
      <c r="B193" s="32" t="s">
        <v>1256</v>
      </c>
      <c r="C193" s="31" t="s">
        <v>1257</v>
      </c>
      <c r="D193" s="31" t="s">
        <v>1258</v>
      </c>
      <c r="E193" s="31" t="s">
        <v>576</v>
      </c>
      <c r="F193" s="86">
        <v>16000</v>
      </c>
      <c r="G193" s="32">
        <v>99.67</v>
      </c>
      <c r="H193" s="32" t="s">
        <v>865</v>
      </c>
    </row>
    <row r="194" spans="1:8" ht="15" customHeight="1">
      <c r="A194" s="85">
        <v>45217</v>
      </c>
      <c r="B194" s="32" t="s">
        <v>1212</v>
      </c>
      <c r="C194" s="31" t="s">
        <v>1213</v>
      </c>
      <c r="D194" s="31" t="s">
        <v>577</v>
      </c>
      <c r="E194" s="31" t="s">
        <v>576</v>
      </c>
      <c r="F194" s="86">
        <v>605214</v>
      </c>
      <c r="G194" s="32">
        <v>40.1</v>
      </c>
      <c r="H194" s="32" t="s">
        <v>865</v>
      </c>
    </row>
    <row r="195" spans="1:8" ht="15" customHeight="1">
      <c r="A195" s="85">
        <v>45217</v>
      </c>
      <c r="B195" s="32" t="s">
        <v>1212</v>
      </c>
      <c r="C195" s="31" t="s">
        <v>1213</v>
      </c>
      <c r="D195" s="31" t="s">
        <v>1000</v>
      </c>
      <c r="E195" s="31" t="s">
        <v>576</v>
      </c>
      <c r="F195" s="86">
        <v>158184</v>
      </c>
      <c r="G195" s="32">
        <v>40.25</v>
      </c>
      <c r="H195" s="32" t="s">
        <v>865</v>
      </c>
    </row>
    <row r="196" spans="1:8" ht="15" customHeight="1">
      <c r="A196" s="85">
        <v>45217</v>
      </c>
      <c r="B196" s="32" t="s">
        <v>1214</v>
      </c>
      <c r="C196" s="31" t="s">
        <v>1215</v>
      </c>
      <c r="D196" s="31" t="s">
        <v>577</v>
      </c>
      <c r="E196" s="31" t="s">
        <v>576</v>
      </c>
      <c r="F196" s="86">
        <v>878872</v>
      </c>
      <c r="G196" s="32">
        <v>91.54</v>
      </c>
      <c r="H196" s="32" t="s">
        <v>865</v>
      </c>
    </row>
    <row r="197" spans="1:8" ht="15" customHeight="1">
      <c r="A197" s="85">
        <v>45217</v>
      </c>
      <c r="B197" s="32" t="s">
        <v>1219</v>
      </c>
      <c r="C197" s="31" t="s">
        <v>1220</v>
      </c>
      <c r="D197" s="31" t="s">
        <v>1221</v>
      </c>
      <c r="E197" s="31" t="s">
        <v>576</v>
      </c>
      <c r="F197" s="86">
        <v>4365</v>
      </c>
      <c r="G197" s="32">
        <v>20</v>
      </c>
      <c r="H197" s="32" t="s">
        <v>865</v>
      </c>
    </row>
    <row r="198" spans="1:8" ht="15" customHeight="1">
      <c r="A198" s="85">
        <v>45217</v>
      </c>
      <c r="B198" s="32" t="s">
        <v>1222</v>
      </c>
      <c r="C198" s="31" t="s">
        <v>1223</v>
      </c>
      <c r="D198" s="31" t="s">
        <v>1044</v>
      </c>
      <c r="E198" s="31" t="s">
        <v>576</v>
      </c>
      <c r="F198" s="86">
        <v>110449</v>
      </c>
      <c r="G198" s="32">
        <v>315.76</v>
      </c>
      <c r="H198" s="32" t="s">
        <v>865</v>
      </c>
    </row>
    <row r="199" spans="1:8" ht="15" customHeight="1">
      <c r="A199" s="85">
        <v>45217</v>
      </c>
      <c r="B199" s="32" t="s">
        <v>1053</v>
      </c>
      <c r="C199" s="31" t="s">
        <v>1054</v>
      </c>
      <c r="D199" s="31" t="s">
        <v>577</v>
      </c>
      <c r="E199" s="31" t="s">
        <v>576</v>
      </c>
      <c r="F199" s="86">
        <v>603807</v>
      </c>
      <c r="G199" s="32">
        <v>77.31</v>
      </c>
      <c r="H199" s="32" t="s">
        <v>865</v>
      </c>
    </row>
    <row r="200" spans="1:8" ht="15" customHeight="1">
      <c r="A200" s="85">
        <v>45217</v>
      </c>
      <c r="B200" s="32" t="s">
        <v>1053</v>
      </c>
      <c r="C200" s="31" t="s">
        <v>1054</v>
      </c>
      <c r="D200" s="31" t="s">
        <v>938</v>
      </c>
      <c r="E200" s="31" t="s">
        <v>576</v>
      </c>
      <c r="F200" s="86">
        <v>162601</v>
      </c>
      <c r="G200" s="32">
        <v>77.83</v>
      </c>
      <c r="H200" s="32" t="s">
        <v>865</v>
      </c>
    </row>
    <row r="201" spans="1:8" ht="15" customHeight="1">
      <c r="A201" s="85">
        <v>45217</v>
      </c>
      <c r="B201" s="32" t="s">
        <v>1225</v>
      </c>
      <c r="C201" s="31" t="s">
        <v>1226</v>
      </c>
      <c r="D201" s="31" t="s">
        <v>1047</v>
      </c>
      <c r="E201" s="31" t="s">
        <v>576</v>
      </c>
      <c r="F201" s="86">
        <v>92005</v>
      </c>
      <c r="G201" s="32">
        <v>645.5</v>
      </c>
      <c r="H201" s="32" t="s">
        <v>865</v>
      </c>
    </row>
    <row r="202" spans="1:8" ht="15" customHeight="1">
      <c r="A202" s="85">
        <v>45217</v>
      </c>
      <c r="B202" s="32" t="s">
        <v>1225</v>
      </c>
      <c r="C202" s="31" t="s">
        <v>1226</v>
      </c>
      <c r="D202" s="31" t="s">
        <v>988</v>
      </c>
      <c r="E202" s="31" t="s">
        <v>576</v>
      </c>
      <c r="F202" s="86">
        <v>61066</v>
      </c>
      <c r="G202" s="32">
        <v>655.82</v>
      </c>
      <c r="H202" s="32" t="s">
        <v>865</v>
      </c>
    </row>
    <row r="203" spans="1:8" ht="15" customHeight="1">
      <c r="A203" s="85">
        <v>45217</v>
      </c>
      <c r="B203" s="32" t="s">
        <v>527</v>
      </c>
      <c r="C203" s="31" t="s">
        <v>1227</v>
      </c>
      <c r="D203" s="31" t="s">
        <v>1228</v>
      </c>
      <c r="E203" s="31" t="s">
        <v>576</v>
      </c>
      <c r="F203" s="86">
        <v>16636708</v>
      </c>
      <c r="G203" s="32">
        <v>30.94</v>
      </c>
      <c r="H203" s="32" t="s">
        <v>865</v>
      </c>
    </row>
    <row r="204" spans="1:8" ht="15" customHeight="1">
      <c r="A204" s="85">
        <v>45217</v>
      </c>
      <c r="B204" s="32" t="s">
        <v>1259</v>
      </c>
      <c r="C204" s="31" t="s">
        <v>1260</v>
      </c>
      <c r="D204" s="31" t="s">
        <v>1261</v>
      </c>
      <c r="E204" s="31" t="s">
        <v>576</v>
      </c>
      <c r="F204" s="86">
        <v>124456</v>
      </c>
      <c r="G204" s="32">
        <v>87.82</v>
      </c>
      <c r="H204" s="32" t="s">
        <v>865</v>
      </c>
    </row>
    <row r="205" spans="1:8" ht="15" customHeight="1">
      <c r="A205" s="85">
        <v>45217</v>
      </c>
      <c r="B205" s="32" t="s">
        <v>1229</v>
      </c>
      <c r="C205" s="31" t="s">
        <v>1230</v>
      </c>
      <c r="D205" s="31" t="s">
        <v>577</v>
      </c>
      <c r="E205" s="31" t="s">
        <v>576</v>
      </c>
      <c r="F205" s="86">
        <v>685204</v>
      </c>
      <c r="G205" s="32">
        <v>833.79</v>
      </c>
      <c r="H205" s="32" t="s">
        <v>865</v>
      </c>
    </row>
    <row r="206" spans="1:8" ht="15" customHeight="1">
      <c r="A206" s="85">
        <v>45217</v>
      </c>
      <c r="B206" s="32" t="s">
        <v>1055</v>
      </c>
      <c r="C206" s="31" t="s">
        <v>1056</v>
      </c>
      <c r="D206" s="31" t="s">
        <v>577</v>
      </c>
      <c r="E206" s="31" t="s">
        <v>576</v>
      </c>
      <c r="F206" s="86">
        <v>130869</v>
      </c>
      <c r="G206" s="32">
        <v>262.82</v>
      </c>
      <c r="H206" s="32" t="s">
        <v>865</v>
      </c>
    </row>
    <row r="207" spans="1:8" ht="15" customHeight="1">
      <c r="A207" s="85">
        <v>45217</v>
      </c>
      <c r="B207" s="32" t="s">
        <v>1055</v>
      </c>
      <c r="C207" s="31" t="s">
        <v>1056</v>
      </c>
      <c r="D207" s="31" t="s">
        <v>1231</v>
      </c>
      <c r="E207" s="31" t="s">
        <v>576</v>
      </c>
      <c r="F207" s="86">
        <v>59913</v>
      </c>
      <c r="G207" s="32">
        <v>261.06</v>
      </c>
      <c r="H207" s="32" t="s">
        <v>865</v>
      </c>
    </row>
    <row r="208" spans="1:8" ht="15" customHeight="1">
      <c r="A208" s="85">
        <v>45217</v>
      </c>
      <c r="B208" s="32" t="s">
        <v>1232</v>
      </c>
      <c r="C208" s="31" t="s">
        <v>1233</v>
      </c>
      <c r="D208" s="31" t="s">
        <v>1238</v>
      </c>
      <c r="E208" s="31" t="s">
        <v>576</v>
      </c>
      <c r="F208" s="86">
        <v>26400</v>
      </c>
      <c r="G208" s="32">
        <v>185</v>
      </c>
      <c r="H208" s="32" t="s">
        <v>865</v>
      </c>
    </row>
    <row r="209" spans="1:8" ht="15" customHeight="1">
      <c r="A209" s="85">
        <v>45217</v>
      </c>
      <c r="B209" s="32" t="s">
        <v>1232</v>
      </c>
      <c r="C209" s="31" t="s">
        <v>1233</v>
      </c>
      <c r="D209" s="31" t="s">
        <v>1262</v>
      </c>
      <c r="E209" s="31" t="s">
        <v>576</v>
      </c>
      <c r="F209" s="86">
        <v>66000</v>
      </c>
      <c r="G209" s="32">
        <v>184.91</v>
      </c>
      <c r="H209" s="32" t="s">
        <v>865</v>
      </c>
    </row>
    <row r="210" spans="1:8" ht="15" customHeight="1">
      <c r="A210" s="85">
        <v>45217</v>
      </c>
      <c r="B210" s="32" t="s">
        <v>1232</v>
      </c>
      <c r="C210" s="31" t="s">
        <v>1233</v>
      </c>
      <c r="D210" s="31" t="s">
        <v>1263</v>
      </c>
      <c r="E210" s="31" t="s">
        <v>576</v>
      </c>
      <c r="F210" s="86">
        <v>24000</v>
      </c>
      <c r="G210" s="32">
        <v>185</v>
      </c>
      <c r="H210" s="32" t="s">
        <v>865</v>
      </c>
    </row>
    <row r="211" spans="1:8" ht="15" customHeight="1">
      <c r="A211" s="85">
        <v>45217</v>
      </c>
      <c r="B211" s="32" t="s">
        <v>1232</v>
      </c>
      <c r="C211" s="31" t="s">
        <v>1233</v>
      </c>
      <c r="D211" s="31" t="s">
        <v>1235</v>
      </c>
      <c r="E211" s="31" t="s">
        <v>576</v>
      </c>
      <c r="F211" s="86">
        <v>6000</v>
      </c>
      <c r="G211" s="32">
        <v>185</v>
      </c>
      <c r="H211" s="32" t="s">
        <v>865</v>
      </c>
    </row>
    <row r="212" spans="1:8" ht="15" customHeight="1">
      <c r="A212" s="85">
        <v>45217</v>
      </c>
      <c r="B212" s="32" t="s">
        <v>1232</v>
      </c>
      <c r="C212" s="31" t="s">
        <v>1233</v>
      </c>
      <c r="D212" s="31" t="s">
        <v>1236</v>
      </c>
      <c r="E212" s="31" t="s">
        <v>576</v>
      </c>
      <c r="F212" s="86">
        <v>24000</v>
      </c>
      <c r="G212" s="32">
        <v>183.18</v>
      </c>
      <c r="H212" s="32" t="s">
        <v>865</v>
      </c>
    </row>
    <row r="213" spans="1:8" ht="15" customHeight="1">
      <c r="A213" s="85">
        <v>45217</v>
      </c>
      <c r="B213" s="32" t="s">
        <v>1232</v>
      </c>
      <c r="C213" s="31" t="s">
        <v>1233</v>
      </c>
      <c r="D213" s="31" t="s">
        <v>1237</v>
      </c>
      <c r="E213" s="31" t="s">
        <v>576</v>
      </c>
      <c r="F213" s="86">
        <v>6000</v>
      </c>
      <c r="G213" s="32">
        <v>185</v>
      </c>
      <c r="H213" s="32" t="s">
        <v>865</v>
      </c>
    </row>
    <row r="214" spans="1:8" ht="15" customHeight="1">
      <c r="A214" s="85">
        <v>45217</v>
      </c>
      <c r="B214" s="32" t="s">
        <v>1232</v>
      </c>
      <c r="C214" s="31" t="s">
        <v>1233</v>
      </c>
      <c r="D214" s="31" t="s">
        <v>896</v>
      </c>
      <c r="E214" s="31" t="s">
        <v>576</v>
      </c>
      <c r="F214" s="86">
        <v>46800</v>
      </c>
      <c r="G214" s="32">
        <v>185</v>
      </c>
      <c r="H214" s="32" t="s">
        <v>865</v>
      </c>
    </row>
    <row r="215" spans="1:8" ht="15" customHeight="1">
      <c r="A215" s="85">
        <v>45217</v>
      </c>
      <c r="B215" s="32" t="s">
        <v>1016</v>
      </c>
      <c r="C215" s="31" t="s">
        <v>1017</v>
      </c>
      <c r="D215" s="31" t="s">
        <v>988</v>
      </c>
      <c r="E215" s="31" t="s">
        <v>576</v>
      </c>
      <c r="F215" s="86">
        <v>7113192</v>
      </c>
      <c r="G215" s="32">
        <v>20.55</v>
      </c>
      <c r="H215" s="32" t="s">
        <v>865</v>
      </c>
    </row>
    <row r="216" spans="1:8" ht="15" customHeight="1">
      <c r="A216" s="85">
        <v>45217</v>
      </c>
      <c r="B216" s="32" t="s">
        <v>1016</v>
      </c>
      <c r="C216" s="31" t="s">
        <v>1017</v>
      </c>
      <c r="D216" s="31" t="s">
        <v>577</v>
      </c>
      <c r="E216" s="31" t="s">
        <v>576</v>
      </c>
      <c r="F216" s="86">
        <v>7700896</v>
      </c>
      <c r="G216" s="32">
        <v>20.49</v>
      </c>
      <c r="H216" s="32" t="s">
        <v>865</v>
      </c>
    </row>
    <row r="217" spans="1:8" ht="15" customHeight="1">
      <c r="A217" s="85">
        <v>45217</v>
      </c>
      <c r="B217" s="32" t="s">
        <v>1057</v>
      </c>
      <c r="C217" s="31" t="s">
        <v>1058</v>
      </c>
      <c r="D217" s="31" t="s">
        <v>1059</v>
      </c>
      <c r="E217" s="31" t="s">
        <v>576</v>
      </c>
      <c r="F217" s="86">
        <v>7268385</v>
      </c>
      <c r="G217" s="32">
        <v>4.95</v>
      </c>
      <c r="H217" s="32" t="s">
        <v>865</v>
      </c>
    </row>
    <row r="218" spans="1:8" ht="15" customHeight="1">
      <c r="A218" s="85"/>
      <c r="B218" s="32"/>
      <c r="C218" s="31"/>
      <c r="D218" s="31"/>
      <c r="E218" s="31"/>
      <c r="F218" s="86"/>
      <c r="G218" s="32"/>
      <c r="H218" s="32"/>
    </row>
    <row r="219" spans="1:8" ht="15" customHeight="1">
      <c r="A219" s="85"/>
      <c r="B219" s="32"/>
      <c r="C219" s="31"/>
      <c r="D219" s="31"/>
      <c r="E219" s="31"/>
      <c r="F219" s="86"/>
      <c r="G219" s="32"/>
      <c r="H219" s="32"/>
    </row>
    <row r="220" spans="1:8" ht="15" customHeight="1">
      <c r="A220" s="85"/>
      <c r="B220" s="32"/>
      <c r="C220" s="31"/>
      <c r="D220" s="31"/>
      <c r="E220" s="31"/>
      <c r="F220" s="86"/>
      <c r="G220" s="32"/>
      <c r="H220" s="32"/>
    </row>
    <row r="221" spans="1:8" ht="15" customHeight="1">
      <c r="A221" s="85"/>
      <c r="B221" s="32"/>
      <c r="C221" s="31"/>
      <c r="D221" s="31"/>
      <c r="E221" s="31"/>
      <c r="F221" s="86"/>
      <c r="G221" s="32"/>
      <c r="H221" s="32"/>
    </row>
    <row r="222" spans="1:8" ht="15" customHeight="1">
      <c r="A222" s="85"/>
      <c r="B222" s="32"/>
      <c r="C222" s="31"/>
      <c r="D222" s="31"/>
      <c r="E222" s="31"/>
      <c r="F222" s="86"/>
      <c r="G222" s="32"/>
      <c r="H222" s="32"/>
    </row>
    <row r="223" spans="1:8" ht="15" customHeight="1">
      <c r="A223" s="85"/>
      <c r="B223" s="32"/>
      <c r="C223" s="31"/>
      <c r="D223" s="31"/>
      <c r="E223" s="31"/>
      <c r="F223" s="86"/>
      <c r="G223" s="32"/>
      <c r="H223" s="32"/>
    </row>
    <row r="224" spans="1:8" ht="15" customHeight="1">
      <c r="A224" s="85"/>
      <c r="B224" s="32"/>
      <c r="C224" s="31"/>
      <c r="D224" s="31"/>
      <c r="E224" s="31"/>
      <c r="F224" s="86"/>
      <c r="G224" s="32"/>
      <c r="H224" s="32"/>
    </row>
    <row r="225" spans="1:8" ht="15" customHeight="1">
      <c r="A225" s="85"/>
      <c r="B225" s="32"/>
      <c r="C225" s="31"/>
      <c r="D225" s="31"/>
      <c r="E225" s="31"/>
      <c r="F225" s="86"/>
      <c r="G225" s="32"/>
      <c r="H225" s="32"/>
    </row>
    <row r="226" spans="1:8" ht="15" customHeight="1">
      <c r="A226" s="85"/>
      <c r="B226" s="32"/>
      <c r="C226" s="31"/>
      <c r="D226" s="31"/>
      <c r="E226" s="31"/>
      <c r="F226" s="86"/>
      <c r="G226" s="32"/>
      <c r="H226" s="32"/>
    </row>
    <row r="227" spans="1:8" ht="15" customHeight="1">
      <c r="A227" s="85"/>
      <c r="B227" s="32"/>
      <c r="C227" s="31"/>
      <c r="D227" s="31"/>
      <c r="E227" s="31"/>
      <c r="F227" s="86"/>
      <c r="G227" s="32"/>
      <c r="H227" s="32"/>
    </row>
    <row r="228" spans="1:8" ht="15" customHeight="1">
      <c r="A228" s="85"/>
      <c r="B228" s="32"/>
      <c r="C228" s="31"/>
      <c r="D228" s="31"/>
      <c r="E228" s="31"/>
      <c r="F228" s="86"/>
      <c r="G228" s="32"/>
      <c r="H228" s="32"/>
    </row>
    <row r="229" spans="1:8" ht="15" customHeight="1">
      <c r="A229" s="85"/>
      <c r="B229" s="32"/>
      <c r="C229" s="31"/>
      <c r="D229" s="31"/>
      <c r="E229" s="31"/>
      <c r="F229" s="86"/>
      <c r="G229" s="32"/>
      <c r="H229" s="32"/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86"/>
  <sheetViews>
    <sheetView zoomScale="80" zoomScaleNormal="8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" customWidth="1"/>
    <col min="9" max="9" width="14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939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45218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358">
        <v>1</v>
      </c>
      <c r="B10" s="359">
        <v>45174</v>
      </c>
      <c r="C10" s="360"/>
      <c r="D10" s="361" t="s">
        <v>402</v>
      </c>
      <c r="E10" s="362" t="s">
        <v>1006</v>
      </c>
      <c r="F10" s="239">
        <v>2963</v>
      </c>
      <c r="G10" s="240">
        <v>2785</v>
      </c>
      <c r="H10" s="239">
        <v>2785</v>
      </c>
      <c r="I10" s="239" t="s">
        <v>879</v>
      </c>
      <c r="J10" s="363" t="s">
        <v>1005</v>
      </c>
      <c r="K10" s="363">
        <f t="shared" ref="K10" si="0">H10-F10</f>
        <v>-178</v>
      </c>
      <c r="L10" s="364">
        <f>(F10*-0.3)/100</f>
        <v>-8.8889999999999993</v>
      </c>
      <c r="M10" s="365">
        <f t="shared" ref="M10" si="1">(K10+L10)/F10</f>
        <v>-6.3074249071886607E-2</v>
      </c>
      <c r="N10" s="363" t="s">
        <v>605</v>
      </c>
      <c r="O10" s="366">
        <v>45215</v>
      </c>
      <c r="P10" s="367"/>
      <c r="R10" s="37" t="s">
        <v>594</v>
      </c>
    </row>
    <row r="11" spans="1:26" ht="15" customHeight="1">
      <c r="A11" s="230">
        <v>2</v>
      </c>
      <c r="B11" s="226">
        <v>45181</v>
      </c>
      <c r="C11" s="231"/>
      <c r="D11" s="235" t="s">
        <v>324</v>
      </c>
      <c r="E11" s="232" t="s">
        <v>592</v>
      </c>
      <c r="F11" s="341" t="s">
        <v>881</v>
      </c>
      <c r="G11" s="353">
        <v>608</v>
      </c>
      <c r="H11" s="341"/>
      <c r="I11" s="341" t="s">
        <v>882</v>
      </c>
      <c r="J11" s="353" t="s">
        <v>593</v>
      </c>
      <c r="K11" s="353"/>
      <c r="L11" s="354"/>
      <c r="M11" s="355"/>
      <c r="N11" s="353"/>
      <c r="O11" s="356"/>
      <c r="P11" s="357">
        <f>VLOOKUP(D11,'MidCap Intra'!$B$11:$C$568,2,0)</f>
        <v>641.1</v>
      </c>
      <c r="R11" s="37" t="s">
        <v>594</v>
      </c>
    </row>
    <row r="12" spans="1:26" ht="15" customHeight="1">
      <c r="A12" s="329">
        <v>3</v>
      </c>
      <c r="B12" s="330">
        <v>45181</v>
      </c>
      <c r="C12" s="331"/>
      <c r="D12" s="332" t="s">
        <v>226</v>
      </c>
      <c r="E12" s="333" t="s">
        <v>592</v>
      </c>
      <c r="F12" s="228">
        <v>621</v>
      </c>
      <c r="G12" s="221">
        <v>584</v>
      </c>
      <c r="H12" s="228">
        <v>661</v>
      </c>
      <c r="I12" s="228" t="s">
        <v>883</v>
      </c>
      <c r="J12" s="295" t="s">
        <v>636</v>
      </c>
      <c r="K12" s="295">
        <f t="shared" ref="K12" si="2">H12-F12</f>
        <v>40</v>
      </c>
      <c r="L12" s="296">
        <f>(F12*-0.3)/100</f>
        <v>-1.8629999999999998</v>
      </c>
      <c r="M12" s="297">
        <f t="shared" ref="M12" si="3">(K12+L12)/F12</f>
        <v>6.1412238325281802E-2</v>
      </c>
      <c r="N12" s="298" t="s">
        <v>595</v>
      </c>
      <c r="O12" s="299">
        <v>45212</v>
      </c>
      <c r="P12" s="352"/>
      <c r="R12" s="37" t="s">
        <v>594</v>
      </c>
    </row>
    <row r="13" spans="1:26" ht="15" customHeight="1">
      <c r="A13" s="329">
        <v>4</v>
      </c>
      <c r="B13" s="330">
        <v>45187</v>
      </c>
      <c r="C13" s="331"/>
      <c r="D13" s="332" t="s">
        <v>453</v>
      </c>
      <c r="E13" s="333" t="s">
        <v>592</v>
      </c>
      <c r="F13" s="228">
        <v>2525</v>
      </c>
      <c r="G13" s="221">
        <v>2380</v>
      </c>
      <c r="H13" s="228">
        <v>2665</v>
      </c>
      <c r="I13" s="228" t="s">
        <v>886</v>
      </c>
      <c r="J13" s="295" t="s">
        <v>743</v>
      </c>
      <c r="K13" s="295">
        <f t="shared" ref="K13" si="4">H13-F13</f>
        <v>140</v>
      </c>
      <c r="L13" s="296">
        <f>(F13*-0.3)/100</f>
        <v>-7.5750000000000002</v>
      </c>
      <c r="M13" s="297">
        <f t="shared" ref="M13" si="5">(K13+L13)/F13</f>
        <v>5.244554455445545E-2</v>
      </c>
      <c r="N13" s="298" t="s">
        <v>595</v>
      </c>
      <c r="O13" s="299">
        <v>45203</v>
      </c>
      <c r="P13" s="300"/>
      <c r="R13" s="37" t="s">
        <v>594</v>
      </c>
    </row>
    <row r="14" spans="1:26" ht="15" customHeight="1">
      <c r="A14" s="230">
        <v>5</v>
      </c>
      <c r="B14" s="226">
        <v>45189</v>
      </c>
      <c r="C14" s="231"/>
      <c r="D14" s="235" t="s">
        <v>211</v>
      </c>
      <c r="E14" s="232" t="s">
        <v>592</v>
      </c>
      <c r="F14" s="225" t="s">
        <v>887</v>
      </c>
      <c r="G14" s="227">
        <v>2235</v>
      </c>
      <c r="H14" s="225"/>
      <c r="I14" s="225" t="s">
        <v>888</v>
      </c>
      <c r="J14" s="227" t="s">
        <v>593</v>
      </c>
      <c r="K14" s="227"/>
      <c r="L14" s="229"/>
      <c r="M14" s="233"/>
      <c r="N14" s="227"/>
      <c r="O14" s="234"/>
      <c r="P14" s="229">
        <f>VLOOKUP(D14,'MidCap Intra'!$B$11:$C$568,2,0)</f>
        <v>2324</v>
      </c>
      <c r="R14" s="37" t="s">
        <v>594</v>
      </c>
    </row>
    <row r="15" spans="1:26" ht="15" customHeight="1">
      <c r="A15" s="230">
        <v>6</v>
      </c>
      <c r="B15" s="226">
        <v>45189</v>
      </c>
      <c r="C15" s="231"/>
      <c r="D15" s="235" t="s">
        <v>201</v>
      </c>
      <c r="E15" s="232" t="s">
        <v>592</v>
      </c>
      <c r="F15" s="225" t="s">
        <v>889</v>
      </c>
      <c r="G15" s="227">
        <v>3370</v>
      </c>
      <c r="H15" s="225"/>
      <c r="I15" s="225" t="s">
        <v>890</v>
      </c>
      <c r="J15" s="227" t="s">
        <v>593</v>
      </c>
      <c r="K15" s="227"/>
      <c r="L15" s="229"/>
      <c r="M15" s="233"/>
      <c r="N15" s="227"/>
      <c r="O15" s="234"/>
      <c r="P15" s="229">
        <f>VLOOKUP(D15,'MidCap Intra'!$B$11:$C$568,2,0)</f>
        <v>3508.35</v>
      </c>
      <c r="R15" s="37" t="s">
        <v>594</v>
      </c>
    </row>
    <row r="16" spans="1:26" ht="15" customHeight="1">
      <c r="A16" s="230">
        <v>7</v>
      </c>
      <c r="B16" s="226">
        <v>45190</v>
      </c>
      <c r="C16" s="231"/>
      <c r="D16" s="235" t="s">
        <v>548</v>
      </c>
      <c r="E16" s="232" t="s">
        <v>592</v>
      </c>
      <c r="F16" s="225" t="s">
        <v>891</v>
      </c>
      <c r="G16" s="227">
        <v>276</v>
      </c>
      <c r="H16" s="225"/>
      <c r="I16" s="225" t="s">
        <v>892</v>
      </c>
      <c r="J16" s="227" t="s">
        <v>593</v>
      </c>
      <c r="K16" s="227"/>
      <c r="L16" s="229"/>
      <c r="M16" s="233"/>
      <c r="N16" s="227"/>
      <c r="O16" s="234"/>
      <c r="P16" s="229">
        <f>VLOOKUP(D16,'MidCap Intra'!$B$11:$C$568,2,0)</f>
        <v>299.7</v>
      </c>
      <c r="R16" s="37" t="s">
        <v>787</v>
      </c>
    </row>
    <row r="17" spans="1:38" ht="15" customHeight="1">
      <c r="A17" s="230">
        <v>8</v>
      </c>
      <c r="B17" s="226">
        <v>45191</v>
      </c>
      <c r="C17" s="231"/>
      <c r="D17" s="235" t="s">
        <v>372</v>
      </c>
      <c r="E17" s="232" t="s">
        <v>592</v>
      </c>
      <c r="F17" s="225" t="s">
        <v>894</v>
      </c>
      <c r="G17" s="227">
        <v>485</v>
      </c>
      <c r="H17" s="225"/>
      <c r="I17" s="225" t="s">
        <v>895</v>
      </c>
      <c r="J17" s="227" t="s">
        <v>593</v>
      </c>
      <c r="K17" s="227"/>
      <c r="L17" s="229"/>
      <c r="M17" s="233"/>
      <c r="N17" s="227"/>
      <c r="O17" s="234"/>
      <c r="P17" s="229">
        <f>VLOOKUP(D17,'MidCap Intra'!$B$11:$C$568,2,0)</f>
        <v>497.95</v>
      </c>
      <c r="R17" s="37" t="s">
        <v>594</v>
      </c>
    </row>
    <row r="18" spans="1:38" ht="15" customHeight="1">
      <c r="A18" s="230">
        <v>9</v>
      </c>
      <c r="B18" s="226">
        <v>45194</v>
      </c>
      <c r="C18" s="231"/>
      <c r="D18" s="235" t="s">
        <v>430</v>
      </c>
      <c r="E18" s="232" t="s">
        <v>592</v>
      </c>
      <c r="F18" s="225" t="s">
        <v>897</v>
      </c>
      <c r="G18" s="227">
        <v>108</v>
      </c>
      <c r="H18" s="225"/>
      <c r="I18" s="225" t="s">
        <v>873</v>
      </c>
      <c r="J18" s="227" t="s">
        <v>593</v>
      </c>
      <c r="K18" s="227"/>
      <c r="L18" s="229"/>
      <c r="M18" s="233"/>
      <c r="N18" s="227"/>
      <c r="O18" s="234"/>
      <c r="P18" s="229">
        <f>VLOOKUP(D18,'MidCap Intra'!$B$11:$C$568,2,0)</f>
        <v>119.2</v>
      </c>
      <c r="R18" s="37" t="s">
        <v>594</v>
      </c>
    </row>
    <row r="19" spans="1:38" ht="15" customHeight="1">
      <c r="A19" s="290">
        <v>10</v>
      </c>
      <c r="B19" s="291">
        <v>45198</v>
      </c>
      <c r="C19" s="292"/>
      <c r="D19" s="293" t="s">
        <v>373</v>
      </c>
      <c r="E19" s="294" t="s">
        <v>592</v>
      </c>
      <c r="F19" s="288">
        <v>222</v>
      </c>
      <c r="G19" s="289">
        <v>204</v>
      </c>
      <c r="H19" s="288">
        <v>234.5</v>
      </c>
      <c r="I19" s="288" t="s">
        <v>905</v>
      </c>
      <c r="J19" s="295" t="s">
        <v>906</v>
      </c>
      <c r="K19" s="295">
        <f t="shared" ref="K19" si="6">H19-F19</f>
        <v>12.5</v>
      </c>
      <c r="L19" s="296">
        <f>(F19*-0.3)/100</f>
        <v>-0.66599999999999993</v>
      </c>
      <c r="M19" s="297">
        <f t="shared" ref="M19" si="7">(K19+L19)/F19</f>
        <v>5.3306306306306304E-2</v>
      </c>
      <c r="N19" s="298" t="s">
        <v>595</v>
      </c>
      <c r="O19" s="299">
        <v>45202</v>
      </c>
      <c r="P19" s="340"/>
      <c r="R19" s="37" t="s">
        <v>594</v>
      </c>
    </row>
    <row r="20" spans="1:38" ht="15" customHeight="1">
      <c r="A20" s="230">
        <v>11</v>
      </c>
      <c r="B20" s="226">
        <v>45203</v>
      </c>
      <c r="C20" s="231"/>
      <c r="D20" s="235" t="s">
        <v>922</v>
      </c>
      <c r="E20" s="232" t="s">
        <v>592</v>
      </c>
      <c r="F20" s="225" t="s">
        <v>923</v>
      </c>
      <c r="G20" s="227">
        <v>845</v>
      </c>
      <c r="H20" s="225"/>
      <c r="I20" s="225" t="s">
        <v>924</v>
      </c>
      <c r="J20" s="227" t="s">
        <v>593</v>
      </c>
      <c r="K20" s="227"/>
      <c r="L20" s="229"/>
      <c r="M20" s="233"/>
      <c r="N20" s="227"/>
      <c r="O20" s="234"/>
      <c r="P20" s="229"/>
      <c r="R20" s="37" t="s">
        <v>594</v>
      </c>
    </row>
    <row r="21" spans="1:38" ht="15" customHeight="1">
      <c r="A21" s="230">
        <v>12</v>
      </c>
      <c r="B21" s="344">
        <v>45208</v>
      </c>
      <c r="C21" s="231"/>
      <c r="D21" s="235" t="s">
        <v>228</v>
      </c>
      <c r="E21" s="232" t="s">
        <v>592</v>
      </c>
      <c r="F21" s="225" t="s">
        <v>955</v>
      </c>
      <c r="G21" s="227">
        <v>117</v>
      </c>
      <c r="H21" s="225"/>
      <c r="I21" s="225" t="s">
        <v>956</v>
      </c>
      <c r="J21" s="227" t="s">
        <v>593</v>
      </c>
      <c r="K21" s="227"/>
      <c r="L21" s="229"/>
      <c r="M21" s="233"/>
      <c r="N21" s="227"/>
      <c r="O21" s="234"/>
      <c r="P21" s="229">
        <f>VLOOKUP(D21,'MidCap Intra'!$B$11:$C$568,2,0)</f>
        <v>127.1</v>
      </c>
      <c r="R21" s="37" t="s">
        <v>594</v>
      </c>
    </row>
    <row r="22" spans="1:38" ht="15" customHeight="1">
      <c r="A22" s="230">
        <v>13</v>
      </c>
      <c r="B22" s="344">
        <v>45208</v>
      </c>
      <c r="C22" s="231"/>
      <c r="D22" s="235" t="s">
        <v>354</v>
      </c>
      <c r="E22" s="232" t="s">
        <v>592</v>
      </c>
      <c r="F22" s="225" t="s">
        <v>957</v>
      </c>
      <c r="G22" s="227">
        <v>1070</v>
      </c>
      <c r="H22" s="225"/>
      <c r="I22" s="225" t="s">
        <v>958</v>
      </c>
      <c r="J22" s="227" t="s">
        <v>593</v>
      </c>
      <c r="K22" s="227"/>
      <c r="L22" s="229"/>
      <c r="M22" s="233"/>
      <c r="N22" s="227"/>
      <c r="O22" s="234"/>
      <c r="P22" s="229">
        <f>VLOOKUP(D22,'MidCap Intra'!$B$11:$C$568,2,0)</f>
        <v>1144.3499999999999</v>
      </c>
      <c r="R22" s="37" t="s">
        <v>594</v>
      </c>
    </row>
    <row r="23" spans="1:38" ht="15" customHeight="1">
      <c r="A23" s="230">
        <v>14</v>
      </c>
      <c r="B23" s="226">
        <v>45212</v>
      </c>
      <c r="C23" s="231"/>
      <c r="D23" s="235" t="s">
        <v>229</v>
      </c>
      <c r="E23" s="232" t="s">
        <v>592</v>
      </c>
      <c r="F23" s="225" t="s">
        <v>990</v>
      </c>
      <c r="G23" s="227">
        <v>3330</v>
      </c>
      <c r="H23" s="225"/>
      <c r="I23" s="225" t="s">
        <v>991</v>
      </c>
      <c r="J23" s="227" t="s">
        <v>593</v>
      </c>
      <c r="K23" s="227"/>
      <c r="L23" s="229"/>
      <c r="M23" s="233"/>
      <c r="N23" s="227"/>
      <c r="O23" s="234"/>
      <c r="P23" s="229">
        <f>VLOOKUP(D23,'MidCap Intra'!$B$11:$C$568,2,0)</f>
        <v>3487.25</v>
      </c>
      <c r="R23" s="37"/>
    </row>
    <row r="24" spans="1:38" ht="15" customHeight="1">
      <c r="A24" s="230"/>
      <c r="B24" s="226"/>
      <c r="C24" s="231"/>
      <c r="D24" s="235"/>
      <c r="E24" s="232"/>
      <c r="F24" s="225"/>
      <c r="G24" s="227"/>
      <c r="H24" s="225"/>
      <c r="I24" s="225"/>
      <c r="J24" s="227"/>
      <c r="K24" s="227"/>
      <c r="L24" s="229"/>
      <c r="M24" s="233"/>
      <c r="N24" s="227"/>
      <c r="O24" s="234"/>
      <c r="P24" s="301"/>
      <c r="R24" s="37"/>
    </row>
    <row r="25" spans="1:38" ht="15" customHeight="1">
      <c r="A25" s="230"/>
      <c r="B25" s="226"/>
      <c r="C25" s="231"/>
      <c r="D25" s="235"/>
      <c r="E25" s="232"/>
      <c r="F25" s="225"/>
      <c r="G25" s="227"/>
      <c r="H25" s="225"/>
      <c r="I25" s="225"/>
      <c r="J25" s="227"/>
      <c r="K25" s="227"/>
      <c r="L25" s="229"/>
      <c r="M25" s="233"/>
      <c r="N25" s="227"/>
      <c r="O25" s="234"/>
      <c r="P25" s="229"/>
      <c r="R25" s="37"/>
    </row>
    <row r="27" spans="1:38" ht="14.25" customHeight="1">
      <c r="A27" s="105"/>
      <c r="B27" s="106"/>
      <c r="C27" s="107"/>
      <c r="D27" s="108"/>
      <c r="E27" s="109"/>
      <c r="F27" s="109"/>
      <c r="G27" s="105"/>
      <c r="H27" s="109"/>
      <c r="I27" s="110"/>
      <c r="J27" s="111"/>
      <c r="K27" s="111"/>
      <c r="L27" s="112"/>
      <c r="M27" s="113"/>
      <c r="N27" s="114"/>
      <c r="O27" s="115"/>
      <c r="P27" s="116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17" t="s">
        <v>596</v>
      </c>
      <c r="B28" s="118"/>
      <c r="C28" s="119"/>
      <c r="E28" s="120"/>
      <c r="F28" s="120"/>
      <c r="G28" s="120"/>
      <c r="H28" s="120"/>
      <c r="I28" s="120"/>
      <c r="J28" s="121"/>
      <c r="K28" s="120"/>
      <c r="L28" s="122"/>
      <c r="M28" s="55"/>
      <c r="N28" s="121"/>
      <c r="O28" s="119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23" t="s">
        <v>597</v>
      </c>
      <c r="B29" s="117"/>
      <c r="C29" s="117"/>
      <c r="D29" s="117"/>
      <c r="E29" s="37"/>
      <c r="F29" s="124" t="s">
        <v>598</v>
      </c>
      <c r="G29" s="6"/>
      <c r="H29" s="6"/>
      <c r="I29" s="6"/>
      <c r="J29" s="125"/>
      <c r="K29" s="126"/>
      <c r="L29" s="126"/>
      <c r="M29" s="127"/>
      <c r="N29" s="1"/>
      <c r="O29" s="128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17" t="s">
        <v>599</v>
      </c>
      <c r="B30" s="117"/>
      <c r="C30" s="117"/>
      <c r="D30" s="117" t="s">
        <v>600</v>
      </c>
      <c r="E30" s="6"/>
      <c r="F30" s="124" t="s">
        <v>601</v>
      </c>
      <c r="G30" s="6"/>
      <c r="H30" s="6"/>
      <c r="I30" s="6"/>
      <c r="J30" s="125"/>
      <c r="K30" s="126"/>
      <c r="L30" s="126"/>
      <c r="M30" s="127"/>
      <c r="N30" s="1"/>
      <c r="O30" s="12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17"/>
      <c r="B31" s="117"/>
      <c r="C31" s="117"/>
      <c r="D31" s="117"/>
      <c r="E31" s="6"/>
      <c r="F31" s="6"/>
      <c r="G31" s="6"/>
      <c r="H31" s="6"/>
      <c r="I31" s="6"/>
      <c r="J31" s="129"/>
      <c r="K31" s="126"/>
      <c r="L31" s="126"/>
      <c r="M31" s="6"/>
      <c r="N31" s="130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247"/>
      <c r="B32" s="247"/>
      <c r="C32" s="247"/>
      <c r="D32" s="247"/>
      <c r="E32" s="248"/>
      <c r="F32" s="248"/>
      <c r="G32" s="248"/>
      <c r="H32" s="248"/>
      <c r="I32" s="248"/>
      <c r="J32" s="249"/>
      <c r="K32" s="250"/>
      <c r="L32" s="250"/>
      <c r="M32" s="248"/>
      <c r="N32" s="251"/>
      <c r="O32" s="252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4.25" customHeight="1">
      <c r="A33" s="117"/>
      <c r="B33" s="117"/>
      <c r="C33" s="117"/>
      <c r="D33" s="117"/>
      <c r="E33" s="6"/>
      <c r="F33" s="6"/>
      <c r="G33" s="6"/>
      <c r="H33" s="6"/>
      <c r="I33" s="6"/>
      <c r="J33" s="129"/>
      <c r="K33" s="126"/>
      <c r="L33" s="127"/>
      <c r="M33" s="6"/>
      <c r="N33" s="130"/>
      <c r="O33" s="1"/>
      <c r="P33" s="37"/>
      <c r="Q33" s="37"/>
      <c r="R33" s="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.75" customHeight="1">
      <c r="A34" s="140" t="s">
        <v>607</v>
      </c>
      <c r="B34" s="140"/>
      <c r="C34" s="140"/>
      <c r="D34" s="140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Q34" s="37"/>
      <c r="R34" s="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38.25" customHeight="1">
      <c r="A35" s="96" t="s">
        <v>16</v>
      </c>
      <c r="B35" s="96" t="s">
        <v>567</v>
      </c>
      <c r="C35" s="96"/>
      <c r="D35" s="97" t="s">
        <v>579</v>
      </c>
      <c r="E35" s="96" t="s">
        <v>580</v>
      </c>
      <c r="F35" s="96" t="s">
        <v>581</v>
      </c>
      <c r="G35" s="96" t="s">
        <v>602</v>
      </c>
      <c r="H35" s="96" t="s">
        <v>583</v>
      </c>
      <c r="I35" s="236" t="s">
        <v>584</v>
      </c>
      <c r="J35" s="238" t="s">
        <v>585</v>
      </c>
      <c r="K35" s="237" t="s">
        <v>608</v>
      </c>
      <c r="L35" s="98" t="s">
        <v>587</v>
      </c>
      <c r="M35" s="141" t="s">
        <v>609</v>
      </c>
      <c r="N35" s="96" t="s">
        <v>610</v>
      </c>
      <c r="O35" s="95" t="s">
        <v>589</v>
      </c>
      <c r="P35" s="97" t="s">
        <v>590</v>
      </c>
      <c r="Q35" s="37"/>
      <c r="R35" s="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222">
        <v>1</v>
      </c>
      <c r="B36" s="245">
        <v>45202</v>
      </c>
      <c r="C36" s="246"/>
      <c r="D36" s="246" t="s">
        <v>907</v>
      </c>
      <c r="E36" s="222" t="s">
        <v>604</v>
      </c>
      <c r="F36" s="222">
        <v>1232</v>
      </c>
      <c r="G36" s="222">
        <v>1218</v>
      </c>
      <c r="H36" s="223">
        <v>1245.5</v>
      </c>
      <c r="I36" s="223" t="s">
        <v>908</v>
      </c>
      <c r="J36" s="242" t="s">
        <v>909</v>
      </c>
      <c r="K36" s="243">
        <f t="shared" ref="K36" si="8">H36-F36</f>
        <v>13.5</v>
      </c>
      <c r="L36" s="104">
        <f t="shared" ref="L36" si="9">(H36*N36)*0.03%</f>
        <v>261.55499999999995</v>
      </c>
      <c r="M36" s="244">
        <f t="shared" ref="M36" si="10">(K36*N36)-L36</f>
        <v>9188.4449999999997</v>
      </c>
      <c r="N36" s="243">
        <v>700</v>
      </c>
      <c r="O36" s="103" t="s">
        <v>595</v>
      </c>
      <c r="P36" s="245">
        <v>45202</v>
      </c>
      <c r="Q36" s="142"/>
      <c r="R36" s="55" t="s">
        <v>606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3"/>
      <c r="AG36" s="144"/>
      <c r="AH36" s="142"/>
      <c r="AI36" s="142"/>
      <c r="AJ36" s="143"/>
      <c r="AK36" s="143"/>
      <c r="AL36" s="143"/>
    </row>
    <row r="37" spans="1:38" ht="12.75" customHeight="1">
      <c r="A37" s="222">
        <v>2</v>
      </c>
      <c r="B37" s="245">
        <v>45202</v>
      </c>
      <c r="C37" s="246"/>
      <c r="D37" s="246" t="s">
        <v>910</v>
      </c>
      <c r="E37" s="222" t="s">
        <v>604</v>
      </c>
      <c r="F37" s="222">
        <v>2516</v>
      </c>
      <c r="G37" s="222">
        <v>2483</v>
      </c>
      <c r="H37" s="223">
        <v>2542.5</v>
      </c>
      <c r="I37" s="223" t="s">
        <v>911</v>
      </c>
      <c r="J37" s="242" t="s">
        <v>915</v>
      </c>
      <c r="K37" s="243">
        <f t="shared" ref="K37" si="11">H37-F37</f>
        <v>26.5</v>
      </c>
      <c r="L37" s="104">
        <f t="shared" ref="L37" si="12">(H37*N37)*0.03%</f>
        <v>228.82499999999999</v>
      </c>
      <c r="M37" s="244">
        <f t="shared" ref="M37" si="13">(K37*N37)-L37</f>
        <v>7721.1750000000002</v>
      </c>
      <c r="N37" s="243">
        <v>300</v>
      </c>
      <c r="O37" s="103" t="s">
        <v>595</v>
      </c>
      <c r="P37" s="245">
        <v>45203</v>
      </c>
      <c r="Q37" s="142"/>
      <c r="R37" s="55" t="s">
        <v>594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43"/>
      <c r="AG37" s="144"/>
      <c r="AH37" s="142"/>
      <c r="AI37" s="142"/>
      <c r="AJ37" s="143"/>
      <c r="AK37" s="143"/>
      <c r="AL37" s="143"/>
    </row>
    <row r="38" spans="1:38" ht="12.75" customHeight="1">
      <c r="A38" s="320">
        <v>3</v>
      </c>
      <c r="B38" s="321">
        <v>45202</v>
      </c>
      <c r="C38" s="322"/>
      <c r="D38" s="322" t="s">
        <v>912</v>
      </c>
      <c r="E38" s="320" t="s">
        <v>604</v>
      </c>
      <c r="F38" s="320">
        <v>5300</v>
      </c>
      <c r="G38" s="320">
        <v>5250</v>
      </c>
      <c r="H38" s="323">
        <v>5250</v>
      </c>
      <c r="I38" s="323" t="s">
        <v>913</v>
      </c>
      <c r="J38" s="324" t="s">
        <v>918</v>
      </c>
      <c r="K38" s="325">
        <f t="shared" ref="K38:K39" si="14">H38-F38</f>
        <v>-50</v>
      </c>
      <c r="L38" s="326">
        <f t="shared" ref="L38:L39" si="15">(H38*N38)*0.03%</f>
        <v>315</v>
      </c>
      <c r="M38" s="327">
        <f t="shared" ref="M38:M39" si="16">(K38*N38)-L38</f>
        <v>-10315</v>
      </c>
      <c r="N38" s="325">
        <v>200</v>
      </c>
      <c r="O38" s="328" t="s">
        <v>605</v>
      </c>
      <c r="P38" s="321">
        <v>45203</v>
      </c>
      <c r="Q38" s="142"/>
      <c r="R38" s="55" t="s">
        <v>606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3"/>
      <c r="AG38" s="144"/>
      <c r="AH38" s="142"/>
      <c r="AI38" s="142"/>
      <c r="AJ38" s="143"/>
      <c r="AK38" s="143"/>
      <c r="AL38" s="143"/>
    </row>
    <row r="39" spans="1:38" ht="12.75" customHeight="1">
      <c r="A39" s="222">
        <v>4</v>
      </c>
      <c r="B39" s="245">
        <v>45203</v>
      </c>
      <c r="C39" s="246"/>
      <c r="D39" s="246" t="s">
        <v>916</v>
      </c>
      <c r="E39" s="222" t="s">
        <v>604</v>
      </c>
      <c r="F39" s="222">
        <v>2430</v>
      </c>
      <c r="G39" s="222">
        <v>2390</v>
      </c>
      <c r="H39" s="223">
        <v>2460</v>
      </c>
      <c r="I39" s="223" t="s">
        <v>917</v>
      </c>
      <c r="J39" s="242" t="s">
        <v>816</v>
      </c>
      <c r="K39" s="243">
        <f t="shared" si="14"/>
        <v>30</v>
      </c>
      <c r="L39" s="104">
        <f t="shared" si="15"/>
        <v>184.49999999999997</v>
      </c>
      <c r="M39" s="244">
        <f t="shared" si="16"/>
        <v>7315.5</v>
      </c>
      <c r="N39" s="243">
        <v>250</v>
      </c>
      <c r="O39" s="103" t="s">
        <v>595</v>
      </c>
      <c r="P39" s="245">
        <v>45205</v>
      </c>
      <c r="Q39" s="142"/>
      <c r="R39" s="55" t="s">
        <v>606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3"/>
      <c r="AG39" s="144"/>
      <c r="AH39" s="142"/>
      <c r="AI39" s="142"/>
      <c r="AJ39" s="143"/>
      <c r="AK39" s="143"/>
      <c r="AL39" s="143"/>
    </row>
    <row r="40" spans="1:38" ht="12.75" customHeight="1">
      <c r="A40" s="320">
        <v>5</v>
      </c>
      <c r="B40" s="321">
        <v>45203</v>
      </c>
      <c r="C40" s="322"/>
      <c r="D40" s="322" t="s">
        <v>910</v>
      </c>
      <c r="E40" s="320" t="s">
        <v>604</v>
      </c>
      <c r="F40" s="320">
        <v>2506</v>
      </c>
      <c r="G40" s="320">
        <v>2473</v>
      </c>
      <c r="H40" s="323">
        <v>2473</v>
      </c>
      <c r="I40" s="323" t="s">
        <v>919</v>
      </c>
      <c r="J40" s="324" t="s">
        <v>925</v>
      </c>
      <c r="K40" s="325">
        <f t="shared" ref="K40:K42" si="17">H40-F40</f>
        <v>-33</v>
      </c>
      <c r="L40" s="326">
        <f t="shared" ref="L40:L42" si="18">(H40*N40)*0.03%</f>
        <v>222.57</v>
      </c>
      <c r="M40" s="327">
        <f t="shared" ref="M40:M42" si="19">(K40*N40)-L40</f>
        <v>-10122.57</v>
      </c>
      <c r="N40" s="325">
        <v>300</v>
      </c>
      <c r="O40" s="328" t="s">
        <v>605</v>
      </c>
      <c r="P40" s="321">
        <v>45203</v>
      </c>
      <c r="Q40" s="142"/>
      <c r="R40" s="55" t="s">
        <v>594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3"/>
      <c r="AG40" s="144"/>
      <c r="AH40" s="142"/>
      <c r="AI40" s="142"/>
      <c r="AJ40" s="143"/>
      <c r="AK40" s="143"/>
      <c r="AL40" s="143"/>
    </row>
    <row r="41" spans="1:38" ht="12.75" customHeight="1">
      <c r="A41" s="311">
        <v>6</v>
      </c>
      <c r="B41" s="312">
        <v>45203</v>
      </c>
      <c r="C41" s="313"/>
      <c r="D41" s="313" t="s">
        <v>907</v>
      </c>
      <c r="E41" s="311" t="s">
        <v>604</v>
      </c>
      <c r="F41" s="311">
        <v>1226</v>
      </c>
      <c r="G41" s="311">
        <v>1212</v>
      </c>
      <c r="H41" s="314">
        <v>1226.5</v>
      </c>
      <c r="I41" s="314" t="s">
        <v>920</v>
      </c>
      <c r="J41" s="315" t="s">
        <v>926</v>
      </c>
      <c r="K41" s="316">
        <f t="shared" si="17"/>
        <v>0.5</v>
      </c>
      <c r="L41" s="317">
        <f t="shared" si="18"/>
        <v>257.565</v>
      </c>
      <c r="M41" s="318">
        <f t="shared" si="19"/>
        <v>92.435000000000002</v>
      </c>
      <c r="N41" s="316">
        <v>700</v>
      </c>
      <c r="O41" s="319" t="s">
        <v>613</v>
      </c>
      <c r="P41" s="312">
        <v>45203</v>
      </c>
      <c r="Q41" s="142"/>
      <c r="R41" s="55" t="s">
        <v>594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3"/>
      <c r="AG41" s="144"/>
      <c r="AH41" s="142"/>
      <c r="AI41" s="142"/>
      <c r="AJ41" s="143"/>
      <c r="AK41" s="143"/>
      <c r="AL41" s="143"/>
    </row>
    <row r="42" spans="1:38" ht="12.75" customHeight="1">
      <c r="A42" s="222">
        <v>7</v>
      </c>
      <c r="B42" s="245">
        <v>45203</v>
      </c>
      <c r="C42" s="246"/>
      <c r="D42" s="246" t="s">
        <v>927</v>
      </c>
      <c r="E42" s="222" t="s">
        <v>604</v>
      </c>
      <c r="F42" s="222">
        <v>22875</v>
      </c>
      <c r="G42" s="222">
        <v>22600</v>
      </c>
      <c r="H42" s="223">
        <v>23085</v>
      </c>
      <c r="I42" s="223" t="s">
        <v>928</v>
      </c>
      <c r="J42" s="242" t="s">
        <v>940</v>
      </c>
      <c r="K42" s="243">
        <f t="shared" si="17"/>
        <v>210</v>
      </c>
      <c r="L42" s="104">
        <f t="shared" si="18"/>
        <v>277.02</v>
      </c>
      <c r="M42" s="244">
        <f t="shared" si="19"/>
        <v>8122.98</v>
      </c>
      <c r="N42" s="243">
        <v>40</v>
      </c>
      <c r="O42" s="103" t="s">
        <v>595</v>
      </c>
      <c r="P42" s="245">
        <v>45205</v>
      </c>
      <c r="Q42" s="142"/>
      <c r="R42" s="55" t="s">
        <v>606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3"/>
      <c r="AG42" s="144"/>
      <c r="AH42" s="142"/>
      <c r="AI42" s="142"/>
      <c r="AJ42" s="143"/>
      <c r="AK42" s="143"/>
      <c r="AL42" s="143"/>
    </row>
    <row r="43" spans="1:38" ht="12.75" customHeight="1">
      <c r="A43" s="222">
        <v>8</v>
      </c>
      <c r="B43" s="245">
        <v>45204</v>
      </c>
      <c r="C43" s="246"/>
      <c r="D43" s="246" t="s">
        <v>931</v>
      </c>
      <c r="E43" s="222" t="s">
        <v>604</v>
      </c>
      <c r="F43" s="222">
        <v>2503</v>
      </c>
      <c r="G43" s="222">
        <v>2470</v>
      </c>
      <c r="H43" s="223">
        <v>2525</v>
      </c>
      <c r="I43" s="223" t="s">
        <v>932</v>
      </c>
      <c r="J43" s="242" t="s">
        <v>962</v>
      </c>
      <c r="K43" s="243">
        <f t="shared" ref="K43" si="20">H43-F43</f>
        <v>22</v>
      </c>
      <c r="L43" s="104">
        <f t="shared" ref="L43" si="21">(H43*N43)*0.03%</f>
        <v>227.24999999999997</v>
      </c>
      <c r="M43" s="244">
        <f t="shared" ref="M43" si="22">(K43*N43)-L43</f>
        <v>6372.75</v>
      </c>
      <c r="N43" s="243">
        <v>300</v>
      </c>
      <c r="O43" s="103" t="s">
        <v>595</v>
      </c>
      <c r="P43" s="245">
        <v>45209</v>
      </c>
      <c r="Q43" s="142"/>
      <c r="R43" s="55" t="s">
        <v>594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3"/>
      <c r="AG43" s="144"/>
      <c r="AH43" s="142"/>
      <c r="AI43" s="142"/>
      <c r="AJ43" s="143"/>
      <c r="AK43" s="143"/>
      <c r="AL43" s="143"/>
    </row>
    <row r="44" spans="1:38" ht="12.75" customHeight="1">
      <c r="A44" s="311">
        <v>9</v>
      </c>
      <c r="B44" s="312">
        <v>45204</v>
      </c>
      <c r="C44" s="313"/>
      <c r="D44" s="313" t="s">
        <v>933</v>
      </c>
      <c r="E44" s="311" t="s">
        <v>893</v>
      </c>
      <c r="F44" s="311">
        <v>1006</v>
      </c>
      <c r="G44" s="311">
        <v>1022</v>
      </c>
      <c r="H44" s="314">
        <v>1005</v>
      </c>
      <c r="I44" s="314" t="s">
        <v>934</v>
      </c>
      <c r="J44" s="315" t="s">
        <v>809</v>
      </c>
      <c r="K44" s="316">
        <f>F44-H44</f>
        <v>1</v>
      </c>
      <c r="L44" s="317">
        <f t="shared" ref="L44" si="23">(H44*N44)*0.03%</f>
        <v>188.43749999999997</v>
      </c>
      <c r="M44" s="318">
        <f t="shared" ref="M44" si="24">(K44*N44)-L44</f>
        <v>436.5625</v>
      </c>
      <c r="N44" s="316">
        <v>625</v>
      </c>
      <c r="O44" s="319" t="s">
        <v>613</v>
      </c>
      <c r="P44" s="312">
        <v>45205</v>
      </c>
      <c r="Q44" s="142"/>
      <c r="R44" s="55" t="s">
        <v>594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3"/>
      <c r="AG44" s="144"/>
      <c r="AH44" s="142"/>
      <c r="AI44" s="142"/>
      <c r="AJ44" s="143"/>
      <c r="AK44" s="143"/>
      <c r="AL44" s="143"/>
    </row>
    <row r="45" spans="1:38" ht="12.75" customHeight="1">
      <c r="A45" s="320">
        <v>10</v>
      </c>
      <c r="B45" s="321">
        <v>45204</v>
      </c>
      <c r="C45" s="322"/>
      <c r="D45" s="322" t="s">
        <v>935</v>
      </c>
      <c r="E45" s="320" t="s">
        <v>604</v>
      </c>
      <c r="F45" s="320">
        <v>1099</v>
      </c>
      <c r="G45" s="320">
        <v>1085</v>
      </c>
      <c r="H45" s="323">
        <v>1087</v>
      </c>
      <c r="I45" s="323" t="s">
        <v>936</v>
      </c>
      <c r="J45" s="324" t="s">
        <v>937</v>
      </c>
      <c r="K45" s="325">
        <f t="shared" ref="K45:K46" si="25">H45-F45</f>
        <v>-12</v>
      </c>
      <c r="L45" s="326">
        <f t="shared" ref="L45:L46" si="26">(H45*N45)*0.03%</f>
        <v>228.26999999999998</v>
      </c>
      <c r="M45" s="327">
        <f t="shared" ref="M45:M46" si="27">(K45*N45)-L45</f>
        <v>-8628.27</v>
      </c>
      <c r="N45" s="325">
        <v>700</v>
      </c>
      <c r="O45" s="328" t="s">
        <v>605</v>
      </c>
      <c r="P45" s="321">
        <v>45204</v>
      </c>
      <c r="Q45" s="142"/>
      <c r="R45" s="55" t="s">
        <v>606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3"/>
      <c r="AG45" s="144"/>
      <c r="AH45" s="142"/>
      <c r="AI45" s="142"/>
      <c r="AJ45" s="143"/>
      <c r="AK45" s="143"/>
      <c r="AL45" s="143"/>
    </row>
    <row r="46" spans="1:38" ht="12.75" customHeight="1">
      <c r="A46" s="311">
        <v>11</v>
      </c>
      <c r="B46" s="312">
        <v>45205</v>
      </c>
      <c r="C46" s="313"/>
      <c r="D46" s="313" t="s">
        <v>943</v>
      </c>
      <c r="E46" s="311" t="s">
        <v>604</v>
      </c>
      <c r="F46" s="311">
        <v>1161</v>
      </c>
      <c r="G46" s="311">
        <v>1148</v>
      </c>
      <c r="H46" s="314">
        <v>1161</v>
      </c>
      <c r="I46" s="314" t="s">
        <v>944</v>
      </c>
      <c r="J46" s="315" t="s">
        <v>969</v>
      </c>
      <c r="K46" s="316">
        <f t="shared" si="25"/>
        <v>0</v>
      </c>
      <c r="L46" s="317">
        <f t="shared" si="26"/>
        <v>296.05499999999995</v>
      </c>
      <c r="M46" s="318">
        <f t="shared" si="27"/>
        <v>-296.05499999999995</v>
      </c>
      <c r="N46" s="316">
        <v>850</v>
      </c>
      <c r="O46" s="319" t="s">
        <v>613</v>
      </c>
      <c r="P46" s="312">
        <v>45208</v>
      </c>
      <c r="Q46" s="142"/>
      <c r="R46" s="55" t="s">
        <v>606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3"/>
      <c r="AG46" s="144"/>
      <c r="AH46" s="142"/>
      <c r="AI46" s="142"/>
      <c r="AJ46" s="143"/>
      <c r="AK46" s="143"/>
      <c r="AL46" s="143"/>
    </row>
    <row r="47" spans="1:38" ht="12.75" customHeight="1">
      <c r="A47" s="222">
        <v>12</v>
      </c>
      <c r="B47" s="245">
        <v>45205</v>
      </c>
      <c r="C47" s="246"/>
      <c r="D47" s="246" t="s">
        <v>907</v>
      </c>
      <c r="E47" s="222" t="s">
        <v>604</v>
      </c>
      <c r="F47" s="222">
        <v>1230</v>
      </c>
      <c r="G47" s="222">
        <v>1215</v>
      </c>
      <c r="H47" s="223">
        <v>1245</v>
      </c>
      <c r="I47" s="223" t="s">
        <v>945</v>
      </c>
      <c r="J47" s="242" t="s">
        <v>947</v>
      </c>
      <c r="K47" s="243">
        <f t="shared" ref="K47" si="28">H47-F47</f>
        <v>15</v>
      </c>
      <c r="L47" s="104">
        <f t="shared" ref="L47" si="29">(H47*N47)*0.03%</f>
        <v>261.45</v>
      </c>
      <c r="M47" s="244">
        <f t="shared" ref="M47" si="30">(K47*N47)-L47</f>
        <v>10238.549999999999</v>
      </c>
      <c r="N47" s="243">
        <v>700</v>
      </c>
      <c r="O47" s="103" t="s">
        <v>595</v>
      </c>
      <c r="P47" s="245">
        <v>45208</v>
      </c>
      <c r="Q47" s="142"/>
      <c r="R47" s="55" t="s">
        <v>594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3"/>
      <c r="AG47" s="144"/>
      <c r="AH47" s="142"/>
      <c r="AI47" s="142"/>
      <c r="AJ47" s="143"/>
      <c r="AK47" s="143"/>
      <c r="AL47" s="143"/>
    </row>
    <row r="48" spans="1:38" ht="12.75" customHeight="1">
      <c r="A48" s="222">
        <v>13</v>
      </c>
      <c r="B48" s="245">
        <v>45208</v>
      </c>
      <c r="C48" s="246"/>
      <c r="D48" s="246" t="s">
        <v>953</v>
      </c>
      <c r="E48" s="222" t="s">
        <v>604</v>
      </c>
      <c r="F48" s="222">
        <v>419</v>
      </c>
      <c r="G48" s="222">
        <v>410</v>
      </c>
      <c r="H48" s="223">
        <v>427.5</v>
      </c>
      <c r="I48" s="223" t="s">
        <v>954</v>
      </c>
      <c r="J48" s="242" t="s">
        <v>968</v>
      </c>
      <c r="K48" s="243">
        <f t="shared" ref="K48" si="31">H48-F48</f>
        <v>8.5</v>
      </c>
      <c r="L48" s="104">
        <f t="shared" ref="L48:L49" si="32">(H48*N48)*0.03%</f>
        <v>160.3125</v>
      </c>
      <c r="M48" s="244">
        <f t="shared" ref="M48:M49" si="33">(K48*N48)-L48</f>
        <v>10464.6875</v>
      </c>
      <c r="N48" s="243">
        <v>1250</v>
      </c>
      <c r="O48" s="103" t="s">
        <v>595</v>
      </c>
      <c r="P48" s="245">
        <v>45209</v>
      </c>
      <c r="Q48" s="142"/>
      <c r="R48" s="55" t="s">
        <v>606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3"/>
      <c r="AG48" s="144"/>
      <c r="AH48" s="142"/>
      <c r="AI48" s="142"/>
      <c r="AJ48" s="143"/>
      <c r="AK48" s="143"/>
      <c r="AL48" s="143"/>
    </row>
    <row r="49" spans="1:38" ht="12.75" customHeight="1">
      <c r="A49" s="311">
        <v>14</v>
      </c>
      <c r="B49" s="312">
        <v>45209</v>
      </c>
      <c r="C49" s="313"/>
      <c r="D49" s="313" t="s">
        <v>960</v>
      </c>
      <c r="E49" s="311" t="s">
        <v>893</v>
      </c>
      <c r="F49" s="311">
        <v>2250</v>
      </c>
      <c r="G49" s="311">
        <v>2272</v>
      </c>
      <c r="H49" s="314">
        <v>2252</v>
      </c>
      <c r="I49" s="314" t="s">
        <v>961</v>
      </c>
      <c r="J49" s="315" t="s">
        <v>967</v>
      </c>
      <c r="K49" s="316">
        <f>F49-H49</f>
        <v>-2</v>
      </c>
      <c r="L49" s="317">
        <f t="shared" si="32"/>
        <v>337.79999999999995</v>
      </c>
      <c r="M49" s="318">
        <f t="shared" si="33"/>
        <v>-1337.8</v>
      </c>
      <c r="N49" s="316">
        <v>500</v>
      </c>
      <c r="O49" s="319" t="s">
        <v>613</v>
      </c>
      <c r="P49" s="312">
        <v>45209</v>
      </c>
      <c r="Q49" s="142"/>
      <c r="R49" s="55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3"/>
      <c r="AG49" s="144"/>
      <c r="AH49" s="142"/>
      <c r="AI49" s="142"/>
      <c r="AJ49" s="143"/>
      <c r="AK49" s="143"/>
      <c r="AL49" s="143"/>
    </row>
    <row r="50" spans="1:38" ht="12.75" customHeight="1">
      <c r="A50" s="222">
        <v>15</v>
      </c>
      <c r="B50" s="245">
        <v>45209</v>
      </c>
      <c r="C50" s="246"/>
      <c r="D50" s="246" t="s">
        <v>927</v>
      </c>
      <c r="E50" s="222" t="s">
        <v>604</v>
      </c>
      <c r="F50" s="222">
        <v>22820</v>
      </c>
      <c r="G50" s="222">
        <v>22550</v>
      </c>
      <c r="H50" s="223">
        <v>23050</v>
      </c>
      <c r="I50" s="223" t="s">
        <v>964</v>
      </c>
      <c r="J50" s="242" t="s">
        <v>972</v>
      </c>
      <c r="K50" s="243">
        <f t="shared" ref="K50" si="34">H50-F50</f>
        <v>230</v>
      </c>
      <c r="L50" s="104">
        <f t="shared" ref="L50" si="35">(H50*N50)*0.03%</f>
        <v>276.59999999999997</v>
      </c>
      <c r="M50" s="244">
        <f t="shared" ref="M50" si="36">(K50*N50)-L50</f>
        <v>8923.4</v>
      </c>
      <c r="N50" s="243">
        <v>40</v>
      </c>
      <c r="O50" s="103" t="s">
        <v>595</v>
      </c>
      <c r="P50" s="245">
        <v>45210</v>
      </c>
      <c r="Q50" s="142"/>
      <c r="R50" s="55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3"/>
      <c r="AG50" s="144"/>
      <c r="AH50" s="142"/>
      <c r="AI50" s="142"/>
      <c r="AJ50" s="143"/>
      <c r="AK50" s="143"/>
      <c r="AL50" s="143"/>
    </row>
    <row r="51" spans="1:38" ht="12.75" customHeight="1">
      <c r="A51" s="222">
        <v>16</v>
      </c>
      <c r="B51" s="245">
        <v>45210</v>
      </c>
      <c r="C51" s="246"/>
      <c r="D51" s="246" t="s">
        <v>973</v>
      </c>
      <c r="E51" s="222" t="s">
        <v>604</v>
      </c>
      <c r="F51" s="222">
        <v>230.5</v>
      </c>
      <c r="G51" s="222">
        <v>226.5</v>
      </c>
      <c r="H51" s="223">
        <v>234.75</v>
      </c>
      <c r="I51" s="223" t="s">
        <v>974</v>
      </c>
      <c r="J51" s="242" t="s">
        <v>975</v>
      </c>
      <c r="K51" s="243">
        <f t="shared" ref="K51" si="37">H51-F51</f>
        <v>4.25</v>
      </c>
      <c r="L51" s="104">
        <f t="shared" ref="L51" si="38">(H51*N51)*0.03%</f>
        <v>204.23249999999999</v>
      </c>
      <c r="M51" s="244">
        <f t="shared" ref="M51" si="39">(K51*N51)-L51</f>
        <v>12120.7675</v>
      </c>
      <c r="N51" s="243">
        <v>2900</v>
      </c>
      <c r="O51" s="103" t="s">
        <v>595</v>
      </c>
      <c r="P51" s="245">
        <v>45210</v>
      </c>
      <c r="Q51" s="142"/>
      <c r="R51" s="55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3"/>
      <c r="AG51" s="144"/>
      <c r="AH51" s="142"/>
      <c r="AI51" s="142"/>
      <c r="AJ51" s="143"/>
      <c r="AK51" s="143"/>
      <c r="AL51" s="143"/>
    </row>
    <row r="52" spans="1:38" ht="12.75" customHeight="1">
      <c r="A52" s="222">
        <v>17</v>
      </c>
      <c r="B52" s="245">
        <v>45210</v>
      </c>
      <c r="C52" s="246"/>
      <c r="D52" s="246" t="s">
        <v>980</v>
      </c>
      <c r="E52" s="222" t="s">
        <v>604</v>
      </c>
      <c r="F52" s="222">
        <v>485</v>
      </c>
      <c r="G52" s="222">
        <v>475</v>
      </c>
      <c r="H52" s="223">
        <v>495.5</v>
      </c>
      <c r="I52" s="223" t="s">
        <v>981</v>
      </c>
      <c r="J52" s="242" t="s">
        <v>1004</v>
      </c>
      <c r="K52" s="243">
        <f t="shared" ref="K52" si="40">H52-F52</f>
        <v>10.5</v>
      </c>
      <c r="L52" s="104">
        <f t="shared" ref="L52" si="41">(H52*N52)*0.03%</f>
        <v>148.64999999999998</v>
      </c>
      <c r="M52" s="244">
        <f t="shared" ref="M52" si="42">(K52*N52)-L52</f>
        <v>10351.35</v>
      </c>
      <c r="N52" s="243">
        <v>1000</v>
      </c>
      <c r="O52" s="103" t="s">
        <v>595</v>
      </c>
      <c r="P52" s="245">
        <v>45215</v>
      </c>
      <c r="Q52" s="142"/>
      <c r="R52" s="55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3"/>
      <c r="AG52" s="144"/>
      <c r="AH52" s="142"/>
      <c r="AI52" s="142"/>
      <c r="AJ52" s="143"/>
      <c r="AK52" s="143"/>
      <c r="AL52" s="143"/>
    </row>
    <row r="53" spans="1:38" ht="12.75" customHeight="1">
      <c r="A53" s="320">
        <v>18</v>
      </c>
      <c r="B53" s="321">
        <v>45211</v>
      </c>
      <c r="C53" s="322"/>
      <c r="D53" s="322" t="s">
        <v>982</v>
      </c>
      <c r="E53" s="320" t="s">
        <v>604</v>
      </c>
      <c r="F53" s="320">
        <v>8092.5</v>
      </c>
      <c r="G53" s="320">
        <v>8010</v>
      </c>
      <c r="H53" s="323">
        <v>8010</v>
      </c>
      <c r="I53" s="323" t="s">
        <v>983</v>
      </c>
      <c r="J53" s="324" t="s">
        <v>989</v>
      </c>
      <c r="K53" s="325">
        <f t="shared" ref="K53" si="43">H53-F53</f>
        <v>-82.5</v>
      </c>
      <c r="L53" s="326">
        <f t="shared" ref="L53" si="44">(H53*N53)*0.03%</f>
        <v>300.375</v>
      </c>
      <c r="M53" s="327">
        <f t="shared" ref="M53" si="45">(K53*N53)-L53</f>
        <v>-10612.875</v>
      </c>
      <c r="N53" s="325">
        <v>125</v>
      </c>
      <c r="O53" s="328" t="s">
        <v>605</v>
      </c>
      <c r="P53" s="321">
        <v>45212</v>
      </c>
      <c r="Q53" s="142"/>
      <c r="R53" s="55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3"/>
      <c r="AG53" s="144"/>
      <c r="AH53" s="142"/>
      <c r="AI53" s="142"/>
      <c r="AJ53" s="143"/>
      <c r="AK53" s="143"/>
      <c r="AL53" s="143"/>
    </row>
    <row r="54" spans="1:38" ht="12.75" customHeight="1">
      <c r="A54" s="320">
        <v>19</v>
      </c>
      <c r="B54" s="321">
        <v>45211</v>
      </c>
      <c r="C54" s="322"/>
      <c r="D54" s="322" t="s">
        <v>984</v>
      </c>
      <c r="E54" s="320" t="s">
        <v>604</v>
      </c>
      <c r="F54" s="320">
        <v>1591</v>
      </c>
      <c r="G54" s="320">
        <v>1565</v>
      </c>
      <c r="H54" s="323">
        <v>1569</v>
      </c>
      <c r="I54" s="323" t="s">
        <v>985</v>
      </c>
      <c r="J54" s="324" t="s">
        <v>1001</v>
      </c>
      <c r="K54" s="325">
        <f t="shared" ref="K54" si="46">H54-F54</f>
        <v>-22</v>
      </c>
      <c r="L54" s="326">
        <f t="shared" ref="L54" si="47">(H54*N54)*0.03%</f>
        <v>188.27999999999997</v>
      </c>
      <c r="M54" s="327">
        <f t="shared" ref="M54" si="48">(K54*N54)-L54</f>
        <v>-8988.2800000000007</v>
      </c>
      <c r="N54" s="325">
        <v>400</v>
      </c>
      <c r="O54" s="328" t="s">
        <v>605</v>
      </c>
      <c r="P54" s="321">
        <v>45215</v>
      </c>
      <c r="Q54" s="142"/>
      <c r="R54" s="55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3"/>
      <c r="AG54" s="144"/>
      <c r="AH54" s="142"/>
      <c r="AI54" s="142"/>
      <c r="AJ54" s="143"/>
      <c r="AK54" s="143"/>
      <c r="AL54" s="143"/>
    </row>
    <row r="55" spans="1:38" ht="12.75" customHeight="1">
      <c r="A55" s="222">
        <v>20</v>
      </c>
      <c r="B55" s="245">
        <v>45212</v>
      </c>
      <c r="C55" s="246"/>
      <c r="D55" s="246" t="s">
        <v>992</v>
      </c>
      <c r="E55" s="222" t="s">
        <v>604</v>
      </c>
      <c r="F55" s="222">
        <v>400</v>
      </c>
      <c r="G55" s="222">
        <v>394</v>
      </c>
      <c r="H55" s="223">
        <v>408.5</v>
      </c>
      <c r="I55" s="223" t="s">
        <v>993</v>
      </c>
      <c r="J55" s="242" t="s">
        <v>968</v>
      </c>
      <c r="K55" s="243">
        <f t="shared" ref="K55" si="49">H55-F55</f>
        <v>8.5</v>
      </c>
      <c r="L55" s="104">
        <f t="shared" ref="L55" si="50">(H55*N55)*0.03%</f>
        <v>208.33499999999998</v>
      </c>
      <c r="M55" s="244">
        <f t="shared" ref="M55" si="51">(K55*N55)-L55</f>
        <v>14241.665000000001</v>
      </c>
      <c r="N55" s="243">
        <v>1700</v>
      </c>
      <c r="O55" s="103" t="s">
        <v>595</v>
      </c>
      <c r="P55" s="245">
        <v>45215</v>
      </c>
      <c r="Q55" s="142"/>
      <c r="R55" s="55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3"/>
      <c r="AG55" s="144"/>
      <c r="AH55" s="142"/>
      <c r="AI55" s="142"/>
      <c r="AJ55" s="143"/>
      <c r="AK55" s="143"/>
      <c r="AL55" s="143"/>
    </row>
    <row r="56" spans="1:38" ht="12.75" customHeight="1">
      <c r="A56" s="99">
        <v>21</v>
      </c>
      <c r="B56" s="344">
        <v>45215</v>
      </c>
      <c r="C56" s="145"/>
      <c r="D56" s="145" t="s">
        <v>992</v>
      </c>
      <c r="E56" s="99" t="s">
        <v>604</v>
      </c>
      <c r="F56" s="99" t="s">
        <v>1002</v>
      </c>
      <c r="G56" s="99">
        <v>390</v>
      </c>
      <c r="H56" s="101"/>
      <c r="I56" s="101" t="s">
        <v>993</v>
      </c>
      <c r="J56" s="224" t="s">
        <v>593</v>
      </c>
      <c r="K56" s="99"/>
      <c r="L56" s="102"/>
      <c r="M56" s="345"/>
      <c r="N56" s="99"/>
      <c r="O56" s="101"/>
      <c r="P56" s="100"/>
      <c r="Q56" s="142"/>
      <c r="R56" s="55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3"/>
      <c r="AG56" s="144"/>
      <c r="AH56" s="142"/>
      <c r="AI56" s="142"/>
      <c r="AJ56" s="143"/>
      <c r="AK56" s="143"/>
      <c r="AL56" s="143"/>
    </row>
    <row r="57" spans="1:38" ht="12.75" customHeight="1">
      <c r="A57" s="222">
        <v>22</v>
      </c>
      <c r="B57" s="245">
        <v>45215</v>
      </c>
      <c r="C57" s="246"/>
      <c r="D57" s="246" t="s">
        <v>1007</v>
      </c>
      <c r="E57" s="222" t="s">
        <v>604</v>
      </c>
      <c r="F57" s="222">
        <v>958</v>
      </c>
      <c r="G57" s="222">
        <v>942</v>
      </c>
      <c r="H57" s="223">
        <v>971</v>
      </c>
      <c r="I57" s="223" t="s">
        <v>1008</v>
      </c>
      <c r="J57" s="242" t="s">
        <v>977</v>
      </c>
      <c r="K57" s="243">
        <f t="shared" ref="K57" si="52">H57-F57</f>
        <v>13</v>
      </c>
      <c r="L57" s="104">
        <f t="shared" ref="L57" si="53">(H57*N57)*0.03%</f>
        <v>189.34499999999997</v>
      </c>
      <c r="M57" s="244">
        <f t="shared" ref="M57" si="54">(K57*N57)-L57</f>
        <v>8260.6550000000007</v>
      </c>
      <c r="N57" s="243">
        <v>650</v>
      </c>
      <c r="O57" s="103" t="s">
        <v>595</v>
      </c>
      <c r="P57" s="245">
        <v>45216</v>
      </c>
      <c r="Q57" s="142"/>
      <c r="R57" s="55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3"/>
      <c r="AG57" s="144"/>
      <c r="AH57" s="142"/>
      <c r="AI57" s="142"/>
      <c r="AJ57" s="143"/>
      <c r="AK57" s="143"/>
      <c r="AL57" s="143"/>
    </row>
    <row r="58" spans="1:38" ht="12.75" customHeight="1">
      <c r="A58" s="99">
        <v>23</v>
      </c>
      <c r="B58" s="344">
        <v>45217</v>
      </c>
      <c r="C58" s="145"/>
      <c r="D58" s="145" t="s">
        <v>1067</v>
      </c>
      <c r="E58" s="99" t="s">
        <v>604</v>
      </c>
      <c r="F58" s="99" t="s">
        <v>1068</v>
      </c>
      <c r="G58" s="99">
        <v>696</v>
      </c>
      <c r="H58" s="101"/>
      <c r="I58" s="101" t="s">
        <v>1069</v>
      </c>
      <c r="J58" s="224" t="s">
        <v>593</v>
      </c>
      <c r="K58" s="99"/>
      <c r="L58" s="102"/>
      <c r="M58" s="345"/>
      <c r="N58" s="99"/>
      <c r="O58" s="101"/>
      <c r="P58" s="100"/>
      <c r="Q58" s="142"/>
      <c r="R58" s="55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3"/>
      <c r="AG58" s="144"/>
      <c r="AH58" s="142"/>
      <c r="AI58" s="142"/>
      <c r="AJ58" s="143"/>
      <c r="AK58" s="143"/>
      <c r="AL58" s="143"/>
    </row>
    <row r="59" spans="1:38" ht="12.75" customHeight="1">
      <c r="A59" s="99">
        <v>24</v>
      </c>
      <c r="B59" s="344">
        <v>45217</v>
      </c>
      <c r="C59" s="145"/>
      <c r="D59" s="145" t="s">
        <v>1070</v>
      </c>
      <c r="E59" s="99" t="s">
        <v>604</v>
      </c>
      <c r="F59" s="99" t="s">
        <v>1071</v>
      </c>
      <c r="G59" s="99">
        <v>250.75</v>
      </c>
      <c r="H59" s="101"/>
      <c r="I59" s="101" t="s">
        <v>1072</v>
      </c>
      <c r="J59" s="224" t="s">
        <v>593</v>
      </c>
      <c r="K59" s="99"/>
      <c r="L59" s="102"/>
      <c r="M59" s="345"/>
      <c r="N59" s="99"/>
      <c r="O59" s="101"/>
      <c r="P59" s="100"/>
      <c r="Q59" s="142"/>
      <c r="R59" s="55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3"/>
      <c r="AG59" s="144"/>
      <c r="AH59" s="142"/>
      <c r="AI59" s="142"/>
      <c r="AJ59" s="143"/>
      <c r="AK59" s="143"/>
      <c r="AL59" s="143"/>
    </row>
    <row r="60" spans="1:38" ht="12.75" customHeight="1">
      <c r="A60" s="99"/>
      <c r="B60" s="344"/>
      <c r="C60" s="145"/>
      <c r="D60" s="145"/>
      <c r="E60" s="99"/>
      <c r="F60" s="99"/>
      <c r="G60" s="99"/>
      <c r="H60" s="101"/>
      <c r="I60" s="101"/>
      <c r="J60" s="224"/>
      <c r="K60" s="99"/>
      <c r="L60" s="102"/>
      <c r="M60" s="345"/>
      <c r="N60" s="99"/>
      <c r="O60" s="101"/>
      <c r="P60" s="100"/>
      <c r="Q60" s="142"/>
      <c r="R60" s="55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3"/>
      <c r="AG60" s="144"/>
      <c r="AH60" s="142"/>
      <c r="AI60" s="142"/>
      <c r="AJ60" s="143"/>
      <c r="AK60" s="143"/>
      <c r="AL60" s="143"/>
    </row>
    <row r="61" spans="1:38" ht="12.75" customHeight="1">
      <c r="A61" s="99"/>
      <c r="B61" s="344"/>
      <c r="C61" s="145"/>
      <c r="D61" s="145"/>
      <c r="E61" s="99"/>
      <c r="F61" s="99"/>
      <c r="G61" s="99"/>
      <c r="H61" s="101"/>
      <c r="I61" s="101"/>
      <c r="J61" s="224"/>
      <c r="K61" s="99"/>
      <c r="L61" s="102"/>
      <c r="M61" s="345"/>
      <c r="N61" s="99"/>
      <c r="O61" s="101"/>
      <c r="P61" s="100"/>
      <c r="Q61" s="142"/>
      <c r="R61" s="55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3"/>
      <c r="AG61" s="144"/>
      <c r="AH61" s="142"/>
      <c r="AI61" s="142"/>
      <c r="AJ61" s="143"/>
      <c r="AK61" s="143"/>
      <c r="AL61" s="143"/>
    </row>
    <row r="63" spans="1:38" ht="12.75" customHeight="1">
      <c r="A63" s="143"/>
      <c r="B63" s="146"/>
      <c r="C63" s="142"/>
      <c r="D63" s="142"/>
      <c r="E63" s="143"/>
      <c r="F63" s="143"/>
      <c r="G63" s="143"/>
      <c r="H63" s="147"/>
      <c r="I63" s="147"/>
      <c r="J63" s="147"/>
      <c r="K63" s="142"/>
      <c r="L63" s="143"/>
      <c r="M63" s="143"/>
      <c r="N63" s="143"/>
      <c r="O63" s="147"/>
      <c r="P63" s="147"/>
      <c r="Q63" s="142"/>
      <c r="R63" s="55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3"/>
      <c r="AG63" s="144"/>
      <c r="AH63" s="142"/>
      <c r="AI63" s="142"/>
      <c r="AJ63" s="143"/>
      <c r="AK63" s="143"/>
      <c r="AL63" s="143"/>
    </row>
    <row r="64" spans="1:38" ht="13.8">
      <c r="A64" s="148" t="s">
        <v>611</v>
      </c>
      <c r="B64" s="148"/>
      <c r="C64" s="148"/>
      <c r="D64" s="148"/>
      <c r="E64" s="149"/>
      <c r="F64" s="110"/>
      <c r="G64" s="110"/>
      <c r="H64" s="110"/>
      <c r="I64" s="110"/>
      <c r="J64" s="1"/>
      <c r="K64" s="6"/>
      <c r="L64" s="6"/>
      <c r="M64" s="6"/>
      <c r="N64" s="1"/>
      <c r="O64" s="1"/>
      <c r="P64" s="37"/>
      <c r="Q64" s="37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7"/>
      <c r="AG64" s="37"/>
      <c r="AH64" s="37"/>
      <c r="AI64" s="37"/>
      <c r="AJ64" s="37"/>
      <c r="AK64" s="37"/>
      <c r="AL64" s="37"/>
    </row>
    <row r="65" spans="1:38" ht="39.6">
      <c r="A65" s="96" t="s">
        <v>16</v>
      </c>
      <c r="B65" s="96" t="s">
        <v>567</v>
      </c>
      <c r="C65" s="96"/>
      <c r="D65" s="97" t="s">
        <v>579</v>
      </c>
      <c r="E65" s="96" t="s">
        <v>580</v>
      </c>
      <c r="F65" s="96" t="s">
        <v>581</v>
      </c>
      <c r="G65" s="96" t="s">
        <v>602</v>
      </c>
      <c r="H65" s="96" t="s">
        <v>583</v>
      </c>
      <c r="I65" s="96" t="s">
        <v>584</v>
      </c>
      <c r="J65" s="95" t="s">
        <v>585</v>
      </c>
      <c r="K65" s="95" t="s">
        <v>612</v>
      </c>
      <c r="L65" s="98" t="s">
        <v>587</v>
      </c>
      <c r="M65" s="141" t="s">
        <v>609</v>
      </c>
      <c r="N65" s="96" t="s">
        <v>610</v>
      </c>
      <c r="O65" s="96" t="s">
        <v>589</v>
      </c>
      <c r="P65" s="97" t="s">
        <v>590</v>
      </c>
      <c r="Q65" s="37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7"/>
      <c r="AG65" s="37"/>
      <c r="AH65" s="37"/>
      <c r="AI65" s="37"/>
      <c r="AJ65" s="37"/>
      <c r="AK65" s="37"/>
      <c r="AL65" s="37"/>
    </row>
    <row r="66" spans="1:38" ht="15" customHeight="1">
      <c r="A66" s="402">
        <v>1</v>
      </c>
      <c r="B66" s="387">
        <v>45198</v>
      </c>
      <c r="C66" s="262"/>
      <c r="D66" s="262" t="s">
        <v>900</v>
      </c>
      <c r="E66" s="228" t="s">
        <v>893</v>
      </c>
      <c r="F66" s="228">
        <v>51</v>
      </c>
      <c r="G66" s="228"/>
      <c r="H66" s="221">
        <v>46</v>
      </c>
      <c r="I66" s="221"/>
      <c r="J66" s="404" t="s">
        <v>880</v>
      </c>
      <c r="K66" s="228">
        <f>F66-H66</f>
        <v>5</v>
      </c>
      <c r="L66" s="253">
        <v>50</v>
      </c>
      <c r="M66" s="390">
        <v>900</v>
      </c>
      <c r="N66" s="228">
        <v>50</v>
      </c>
      <c r="O66" s="395" t="s">
        <v>595</v>
      </c>
      <c r="P66" s="387">
        <v>45202</v>
      </c>
      <c r="Q66" s="143"/>
      <c r="R66" s="55" t="s">
        <v>594</v>
      </c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</row>
    <row r="67" spans="1:38" ht="15" customHeight="1">
      <c r="A67" s="403"/>
      <c r="B67" s="388"/>
      <c r="C67" s="262"/>
      <c r="D67" s="262" t="s">
        <v>901</v>
      </c>
      <c r="E67" s="228" t="s">
        <v>893</v>
      </c>
      <c r="F67" s="228">
        <v>47</v>
      </c>
      <c r="G67" s="228"/>
      <c r="H67" s="221">
        <v>32</v>
      </c>
      <c r="I67" s="221"/>
      <c r="J67" s="405"/>
      <c r="K67" s="228">
        <f>F67-H67</f>
        <v>15</v>
      </c>
      <c r="L67" s="253">
        <v>50</v>
      </c>
      <c r="M67" s="391"/>
      <c r="N67" s="228">
        <v>50</v>
      </c>
      <c r="O67" s="396"/>
      <c r="P67" s="388"/>
      <c r="Q67" s="143"/>
      <c r="R67" s="55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</row>
    <row r="68" spans="1:38" ht="15" customHeight="1">
      <c r="A68" s="402">
        <v>2</v>
      </c>
      <c r="B68" s="387">
        <v>45198</v>
      </c>
      <c r="C68" s="262"/>
      <c r="D68" s="262" t="s">
        <v>899</v>
      </c>
      <c r="E68" s="228" t="s">
        <v>604</v>
      </c>
      <c r="F68" s="228">
        <v>175</v>
      </c>
      <c r="G68" s="228"/>
      <c r="H68" s="221">
        <v>325</v>
      </c>
      <c r="I68" s="221"/>
      <c r="J68" s="404" t="s">
        <v>810</v>
      </c>
      <c r="K68" s="228">
        <f t="shared" ref="K68:K73" si="55">H68-F68</f>
        <v>150</v>
      </c>
      <c r="L68" s="253">
        <v>50</v>
      </c>
      <c r="M68" s="390">
        <v>800</v>
      </c>
      <c r="N68" s="228">
        <v>15</v>
      </c>
      <c r="O68" s="395" t="s">
        <v>595</v>
      </c>
      <c r="P68" s="387">
        <v>45202</v>
      </c>
      <c r="Q68" s="143"/>
      <c r="R68" s="55" t="s">
        <v>606</v>
      </c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</row>
    <row r="69" spans="1:38" ht="15" customHeight="1">
      <c r="A69" s="403"/>
      <c r="B69" s="388"/>
      <c r="C69" s="262"/>
      <c r="D69" s="262" t="s">
        <v>902</v>
      </c>
      <c r="E69" s="228" t="s">
        <v>893</v>
      </c>
      <c r="F69" s="228">
        <v>115</v>
      </c>
      <c r="G69" s="228"/>
      <c r="H69" s="221">
        <v>205</v>
      </c>
      <c r="I69" s="221"/>
      <c r="J69" s="405"/>
      <c r="K69" s="228">
        <f>F69-H69</f>
        <v>-90</v>
      </c>
      <c r="L69" s="253">
        <v>50</v>
      </c>
      <c r="M69" s="391"/>
      <c r="N69" s="228">
        <v>15</v>
      </c>
      <c r="O69" s="396" t="s">
        <v>595</v>
      </c>
      <c r="P69" s="388"/>
      <c r="Q69" s="143"/>
      <c r="R69" s="55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</row>
    <row r="70" spans="1:38" ht="15" customHeight="1">
      <c r="A70" s="381">
        <v>3</v>
      </c>
      <c r="B70" s="383">
        <v>45198</v>
      </c>
      <c r="C70" s="263"/>
      <c r="D70" s="263" t="s">
        <v>903</v>
      </c>
      <c r="E70" s="239" t="s">
        <v>893</v>
      </c>
      <c r="F70" s="239">
        <v>64</v>
      </c>
      <c r="G70" s="239"/>
      <c r="H70" s="240">
        <v>10</v>
      </c>
      <c r="I70" s="240"/>
      <c r="J70" s="385" t="s">
        <v>946</v>
      </c>
      <c r="K70" s="239">
        <f>F70-H70</f>
        <v>54</v>
      </c>
      <c r="L70" s="241">
        <v>50</v>
      </c>
      <c r="M70" s="392">
        <v>-120</v>
      </c>
      <c r="N70" s="239">
        <v>40</v>
      </c>
      <c r="O70" s="397" t="s">
        <v>605</v>
      </c>
      <c r="P70" s="383">
        <v>45202</v>
      </c>
      <c r="Q70" s="143"/>
      <c r="R70" s="55" t="s">
        <v>594</v>
      </c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</row>
    <row r="71" spans="1:38" ht="15" customHeight="1">
      <c r="A71" s="400"/>
      <c r="B71" s="389"/>
      <c r="C71" s="263"/>
      <c r="D71" s="263" t="s">
        <v>904</v>
      </c>
      <c r="E71" s="239" t="s">
        <v>893</v>
      </c>
      <c r="F71" s="239">
        <v>45.5</v>
      </c>
      <c r="G71" s="239"/>
      <c r="H71" s="240">
        <v>100</v>
      </c>
      <c r="I71" s="240"/>
      <c r="J71" s="401"/>
      <c r="K71" s="239">
        <f>F71-H71</f>
        <v>-54.5</v>
      </c>
      <c r="L71" s="241">
        <v>50</v>
      </c>
      <c r="M71" s="393"/>
      <c r="N71" s="239">
        <v>40</v>
      </c>
      <c r="O71" s="398"/>
      <c r="P71" s="389"/>
      <c r="Q71" s="143"/>
      <c r="R71" s="55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</row>
    <row r="72" spans="1:38" ht="15" customHeight="1">
      <c r="A72" s="381">
        <v>4</v>
      </c>
      <c r="B72" s="383">
        <v>45202</v>
      </c>
      <c r="C72" s="263"/>
      <c r="D72" s="263" t="s">
        <v>898</v>
      </c>
      <c r="E72" s="239" t="s">
        <v>604</v>
      </c>
      <c r="F72" s="239">
        <v>24</v>
      </c>
      <c r="G72" s="239"/>
      <c r="H72" s="240">
        <v>35</v>
      </c>
      <c r="I72" s="240"/>
      <c r="J72" s="385" t="s">
        <v>914</v>
      </c>
      <c r="K72" s="239">
        <f t="shared" si="55"/>
        <v>11</v>
      </c>
      <c r="L72" s="241">
        <v>50</v>
      </c>
      <c r="M72" s="392">
        <v>-380</v>
      </c>
      <c r="N72" s="239">
        <v>40</v>
      </c>
      <c r="O72" s="397" t="s">
        <v>605</v>
      </c>
      <c r="P72" s="383">
        <v>45202</v>
      </c>
      <c r="Q72" s="143"/>
      <c r="R72" s="55" t="s">
        <v>606</v>
      </c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</row>
    <row r="73" spans="1:38" ht="15" customHeight="1">
      <c r="A73" s="382"/>
      <c r="B73" s="384"/>
      <c r="C73" s="334"/>
      <c r="D73" s="334" t="s">
        <v>904</v>
      </c>
      <c r="E73" s="309" t="s">
        <v>604</v>
      </c>
      <c r="F73" s="309">
        <v>33</v>
      </c>
      <c r="G73" s="309"/>
      <c r="H73" s="310">
        <v>15</v>
      </c>
      <c r="I73" s="310"/>
      <c r="J73" s="386"/>
      <c r="K73" s="309">
        <f t="shared" si="55"/>
        <v>-18</v>
      </c>
      <c r="L73" s="335">
        <v>50</v>
      </c>
      <c r="M73" s="394"/>
      <c r="N73" s="309">
        <v>40</v>
      </c>
      <c r="O73" s="399" t="s">
        <v>605</v>
      </c>
      <c r="P73" s="384"/>
      <c r="Q73" s="143"/>
      <c r="R73" s="55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</row>
    <row r="74" spans="1:38" ht="15" customHeight="1">
      <c r="A74" s="402">
        <v>5</v>
      </c>
      <c r="B74" s="387">
        <v>45204</v>
      </c>
      <c r="C74" s="262"/>
      <c r="D74" s="262" t="s">
        <v>929</v>
      </c>
      <c r="E74" s="228" t="s">
        <v>604</v>
      </c>
      <c r="F74" s="228">
        <v>292.5</v>
      </c>
      <c r="G74" s="228"/>
      <c r="H74" s="221">
        <v>435</v>
      </c>
      <c r="I74" s="221"/>
      <c r="J74" s="404" t="s">
        <v>810</v>
      </c>
      <c r="K74" s="228">
        <f t="shared" ref="K74" si="56">H74-F74</f>
        <v>142.5</v>
      </c>
      <c r="L74" s="253">
        <v>50</v>
      </c>
      <c r="M74" s="390">
        <v>800</v>
      </c>
      <c r="N74" s="228">
        <v>15</v>
      </c>
      <c r="O74" s="395" t="s">
        <v>595</v>
      </c>
      <c r="P74" s="387">
        <v>45208</v>
      </c>
      <c r="Q74" s="143"/>
      <c r="R74" s="55" t="s">
        <v>606</v>
      </c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ht="15" customHeight="1">
      <c r="A75" s="403"/>
      <c r="B75" s="388"/>
      <c r="C75" s="262"/>
      <c r="D75" s="262" t="s">
        <v>930</v>
      </c>
      <c r="E75" s="228" t="s">
        <v>893</v>
      </c>
      <c r="F75" s="228">
        <v>107.5</v>
      </c>
      <c r="G75" s="228"/>
      <c r="H75" s="221">
        <v>190</v>
      </c>
      <c r="I75" s="221"/>
      <c r="J75" s="405"/>
      <c r="K75" s="228">
        <f t="shared" ref="K75" si="57">F75-H75</f>
        <v>-82.5</v>
      </c>
      <c r="L75" s="253">
        <v>50</v>
      </c>
      <c r="M75" s="391"/>
      <c r="N75" s="228">
        <v>15</v>
      </c>
      <c r="O75" s="396" t="s">
        <v>595</v>
      </c>
      <c r="P75" s="388"/>
      <c r="Q75" s="143"/>
      <c r="R75" s="55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</row>
    <row r="76" spans="1:38" ht="15" customHeight="1">
      <c r="A76" s="402">
        <v>6</v>
      </c>
      <c r="B76" s="387">
        <v>45205</v>
      </c>
      <c r="C76" s="262"/>
      <c r="D76" s="262" t="s">
        <v>941</v>
      </c>
      <c r="E76" s="228" t="s">
        <v>604</v>
      </c>
      <c r="F76" s="228">
        <v>80</v>
      </c>
      <c r="G76" s="228"/>
      <c r="H76" s="221">
        <v>105</v>
      </c>
      <c r="I76" s="221"/>
      <c r="J76" s="404" t="s">
        <v>948</v>
      </c>
      <c r="K76" s="228">
        <f t="shared" ref="K76" si="58">H76-F76</f>
        <v>25</v>
      </c>
      <c r="L76" s="253">
        <v>50</v>
      </c>
      <c r="M76" s="390">
        <v>600</v>
      </c>
      <c r="N76" s="228">
        <v>40</v>
      </c>
      <c r="O76" s="395" t="s">
        <v>595</v>
      </c>
      <c r="P76" s="387">
        <v>45208</v>
      </c>
      <c r="Q76" s="143"/>
      <c r="R76" s="55" t="s">
        <v>594</v>
      </c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</row>
    <row r="77" spans="1:38" ht="15" customHeight="1">
      <c r="A77" s="403"/>
      <c r="B77" s="388"/>
      <c r="C77" s="262"/>
      <c r="D77" s="262" t="s">
        <v>942</v>
      </c>
      <c r="E77" s="228" t="s">
        <v>893</v>
      </c>
      <c r="F77" s="228">
        <v>45</v>
      </c>
      <c r="G77" s="228"/>
      <c r="H77" s="221">
        <v>52.5</v>
      </c>
      <c r="I77" s="221"/>
      <c r="J77" s="405"/>
      <c r="K77" s="228">
        <f t="shared" ref="K77" si="59">F77-H77</f>
        <v>-7.5</v>
      </c>
      <c r="L77" s="253">
        <v>50</v>
      </c>
      <c r="M77" s="391"/>
      <c r="N77" s="228">
        <v>40</v>
      </c>
      <c r="O77" s="396" t="s">
        <v>595</v>
      </c>
      <c r="P77" s="388"/>
      <c r="Q77" s="143"/>
      <c r="R77" s="55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</row>
    <row r="78" spans="1:38" ht="15" customHeight="1">
      <c r="A78" s="402">
        <v>7</v>
      </c>
      <c r="B78" s="387">
        <v>45208</v>
      </c>
      <c r="C78" s="262"/>
      <c r="D78" s="262" t="s">
        <v>949</v>
      </c>
      <c r="E78" s="228" t="s">
        <v>604</v>
      </c>
      <c r="F78" s="228">
        <v>94</v>
      </c>
      <c r="G78" s="228"/>
      <c r="H78" s="221">
        <v>151</v>
      </c>
      <c r="I78" s="221"/>
      <c r="J78" s="404" t="s">
        <v>915</v>
      </c>
      <c r="K78" s="228">
        <f t="shared" ref="K78" si="60">H78-F78</f>
        <v>57</v>
      </c>
      <c r="L78" s="253">
        <v>50</v>
      </c>
      <c r="M78" s="390">
        <v>1225</v>
      </c>
      <c r="N78" s="228">
        <v>50</v>
      </c>
      <c r="O78" s="395" t="s">
        <v>595</v>
      </c>
      <c r="P78" s="387">
        <v>45209</v>
      </c>
      <c r="Q78" s="143"/>
      <c r="R78" s="55" t="s">
        <v>594</v>
      </c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</row>
    <row r="79" spans="1:38" ht="15" customHeight="1">
      <c r="A79" s="403"/>
      <c r="B79" s="388"/>
      <c r="C79" s="262"/>
      <c r="D79" s="262" t="s">
        <v>950</v>
      </c>
      <c r="E79" s="228" t="s">
        <v>893</v>
      </c>
      <c r="F79" s="228">
        <v>52</v>
      </c>
      <c r="G79" s="228"/>
      <c r="H79" s="221">
        <v>82.5</v>
      </c>
      <c r="I79" s="221"/>
      <c r="J79" s="405"/>
      <c r="K79" s="228">
        <f t="shared" ref="K79" si="61">F79-H79</f>
        <v>-30.5</v>
      </c>
      <c r="L79" s="253">
        <v>50</v>
      </c>
      <c r="M79" s="391"/>
      <c r="N79" s="228">
        <v>50</v>
      </c>
      <c r="O79" s="396" t="s">
        <v>595</v>
      </c>
      <c r="P79" s="388"/>
      <c r="Q79" s="143"/>
      <c r="R79" s="55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</row>
    <row r="80" spans="1:38" ht="15" customHeight="1">
      <c r="A80" s="343">
        <v>8</v>
      </c>
      <c r="B80" s="342">
        <v>45208</v>
      </c>
      <c r="C80" s="262"/>
      <c r="D80" s="262" t="s">
        <v>951</v>
      </c>
      <c r="E80" s="228" t="s">
        <v>604</v>
      </c>
      <c r="F80" s="228">
        <v>22</v>
      </c>
      <c r="G80" s="228">
        <v>0</v>
      </c>
      <c r="H80" s="221">
        <v>47.5</v>
      </c>
      <c r="I80" s="221" t="s">
        <v>952</v>
      </c>
      <c r="J80" s="242" t="s">
        <v>959</v>
      </c>
      <c r="K80" s="243">
        <f t="shared" ref="K80" si="62">H80-F80</f>
        <v>25.5</v>
      </c>
      <c r="L80" s="253">
        <v>50</v>
      </c>
      <c r="M80" s="244">
        <f t="shared" ref="M80" si="63">(K80*N80)-L80</f>
        <v>970</v>
      </c>
      <c r="N80" s="243">
        <v>40</v>
      </c>
      <c r="O80" s="103" t="s">
        <v>595</v>
      </c>
      <c r="P80" s="245">
        <v>45209</v>
      </c>
      <c r="Q80" s="143"/>
      <c r="R80" s="55" t="s">
        <v>606</v>
      </c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</row>
    <row r="81" spans="1:38" ht="15" customHeight="1">
      <c r="A81" s="381">
        <v>9</v>
      </c>
      <c r="B81" s="383">
        <v>45209</v>
      </c>
      <c r="C81" s="263"/>
      <c r="D81" s="263" t="s">
        <v>941</v>
      </c>
      <c r="E81" s="239" t="s">
        <v>604</v>
      </c>
      <c r="F81" s="239">
        <v>18</v>
      </c>
      <c r="G81" s="239"/>
      <c r="H81" s="240">
        <v>0</v>
      </c>
      <c r="I81" s="240"/>
      <c r="J81" s="406" t="s">
        <v>971</v>
      </c>
      <c r="K81" s="325">
        <f t="shared" ref="K81" si="64">H81-F81</f>
        <v>-18</v>
      </c>
      <c r="L81" s="241">
        <v>25</v>
      </c>
      <c r="M81" s="408">
        <v>-370</v>
      </c>
      <c r="N81" s="325">
        <v>40</v>
      </c>
      <c r="O81" s="410" t="s">
        <v>605</v>
      </c>
      <c r="P81" s="412">
        <v>45209</v>
      </c>
      <c r="Q81" s="143"/>
      <c r="R81" s="55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</row>
    <row r="82" spans="1:38" ht="15" customHeight="1">
      <c r="A82" s="400"/>
      <c r="B82" s="389"/>
      <c r="C82" s="263"/>
      <c r="D82" s="263" t="s">
        <v>963</v>
      </c>
      <c r="E82" s="239" t="s">
        <v>893</v>
      </c>
      <c r="F82" s="346" t="s">
        <v>970</v>
      </c>
      <c r="G82" s="239"/>
      <c r="H82" s="240">
        <v>0</v>
      </c>
      <c r="I82" s="240"/>
      <c r="J82" s="407"/>
      <c r="K82" s="347">
        <f>F82-H82</f>
        <v>10</v>
      </c>
      <c r="L82" s="241">
        <v>25</v>
      </c>
      <c r="M82" s="409"/>
      <c r="N82" s="325">
        <v>40</v>
      </c>
      <c r="O82" s="411"/>
      <c r="P82" s="413"/>
      <c r="Q82" s="143"/>
      <c r="R82" s="55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</row>
    <row r="83" spans="1:38" ht="15" customHeight="1">
      <c r="A83" s="402">
        <v>10</v>
      </c>
      <c r="B83" s="387">
        <v>45209</v>
      </c>
      <c r="C83" s="262"/>
      <c r="D83" s="262" t="s">
        <v>965</v>
      </c>
      <c r="E83" s="228" t="s">
        <v>893</v>
      </c>
      <c r="F83" s="348" t="s">
        <v>976</v>
      </c>
      <c r="G83" s="228"/>
      <c r="H83" s="221">
        <v>118</v>
      </c>
      <c r="I83" s="221"/>
      <c r="J83" s="418" t="s">
        <v>977</v>
      </c>
      <c r="K83" s="349">
        <f>F83-H83</f>
        <v>-40</v>
      </c>
      <c r="L83" s="253">
        <v>50</v>
      </c>
      <c r="M83" s="416">
        <v>550</v>
      </c>
      <c r="N83" s="243">
        <v>50</v>
      </c>
      <c r="O83" s="420" t="s">
        <v>595</v>
      </c>
      <c r="P83" s="414">
        <v>45210</v>
      </c>
      <c r="Q83" s="143"/>
      <c r="R83" s="55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</row>
    <row r="84" spans="1:38" ht="15" customHeight="1">
      <c r="A84" s="403"/>
      <c r="B84" s="388"/>
      <c r="C84" s="262"/>
      <c r="D84" s="262" t="s">
        <v>966</v>
      </c>
      <c r="E84" s="228" t="s">
        <v>893</v>
      </c>
      <c r="F84" s="228">
        <v>73</v>
      </c>
      <c r="G84" s="228"/>
      <c r="H84" s="221">
        <v>20</v>
      </c>
      <c r="I84" s="221"/>
      <c r="J84" s="419"/>
      <c r="K84" s="243">
        <f>F84-H84</f>
        <v>53</v>
      </c>
      <c r="L84" s="253">
        <v>50</v>
      </c>
      <c r="M84" s="417"/>
      <c r="N84" s="243">
        <v>50</v>
      </c>
      <c r="O84" s="421"/>
      <c r="P84" s="415"/>
      <c r="Q84" s="143"/>
      <c r="R84" s="55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</row>
    <row r="85" spans="1:38" ht="15" customHeight="1">
      <c r="A85" s="350">
        <v>11</v>
      </c>
      <c r="B85" s="351">
        <v>45210</v>
      </c>
      <c r="C85" s="263"/>
      <c r="D85" s="263" t="s">
        <v>978</v>
      </c>
      <c r="E85" s="239" t="s">
        <v>604</v>
      </c>
      <c r="F85" s="239">
        <v>89</v>
      </c>
      <c r="G85" s="239">
        <v>65</v>
      </c>
      <c r="H85" s="240">
        <v>71</v>
      </c>
      <c r="I85" s="240" t="s">
        <v>979</v>
      </c>
      <c r="J85" s="324" t="s">
        <v>986</v>
      </c>
      <c r="K85" s="325">
        <f t="shared" ref="K85" si="65">H85-F85</f>
        <v>-18</v>
      </c>
      <c r="L85" s="241">
        <v>50</v>
      </c>
      <c r="M85" s="327">
        <f t="shared" ref="M85" si="66">(K85*N85)-L85</f>
        <v>-770</v>
      </c>
      <c r="N85" s="325">
        <v>40</v>
      </c>
      <c r="O85" s="328" t="s">
        <v>605</v>
      </c>
      <c r="P85" s="321">
        <v>45210</v>
      </c>
      <c r="Q85" s="143"/>
      <c r="R85" s="55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</row>
    <row r="86" spans="1:38" ht="15" customHeight="1">
      <c r="A86" s="402">
        <v>12</v>
      </c>
      <c r="B86" s="387">
        <v>45212</v>
      </c>
      <c r="C86" s="262"/>
      <c r="D86" s="262" t="s">
        <v>994</v>
      </c>
      <c r="E86" s="228" t="s">
        <v>604</v>
      </c>
      <c r="F86" s="228">
        <v>11.75</v>
      </c>
      <c r="G86" s="228"/>
      <c r="H86" s="221">
        <v>17</v>
      </c>
      <c r="I86" s="221"/>
      <c r="J86" s="422" t="s">
        <v>1003</v>
      </c>
      <c r="K86" s="425">
        <v>1.25</v>
      </c>
      <c r="L86" s="253">
        <v>50</v>
      </c>
      <c r="M86" s="416">
        <v>1681.25</v>
      </c>
      <c r="N86" s="243">
        <v>1425</v>
      </c>
      <c r="O86" s="423" t="s">
        <v>595</v>
      </c>
      <c r="P86" s="424">
        <v>45215</v>
      </c>
      <c r="Q86" s="143"/>
      <c r="R86" s="55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</row>
    <row r="87" spans="1:38" ht="15" customHeight="1">
      <c r="A87" s="403"/>
      <c r="B87" s="388"/>
      <c r="C87" s="262"/>
      <c r="D87" s="262" t="s">
        <v>995</v>
      </c>
      <c r="E87" s="228" t="s">
        <v>893</v>
      </c>
      <c r="F87" s="228">
        <v>8</v>
      </c>
      <c r="G87" s="228"/>
      <c r="H87" s="221">
        <v>12</v>
      </c>
      <c r="I87" s="221"/>
      <c r="J87" s="419"/>
      <c r="K87" s="426"/>
      <c r="L87" s="253">
        <v>50</v>
      </c>
      <c r="M87" s="417"/>
      <c r="N87" s="243">
        <v>1425</v>
      </c>
      <c r="O87" s="421"/>
      <c r="P87" s="415"/>
      <c r="Q87" s="143"/>
      <c r="R87" s="55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</row>
    <row r="88" spans="1:38" ht="15" customHeight="1">
      <c r="A88" s="343">
        <v>13</v>
      </c>
      <c r="B88" s="368">
        <v>45217</v>
      </c>
      <c r="C88" s="262"/>
      <c r="D88" s="262" t="s">
        <v>1064</v>
      </c>
      <c r="E88" s="228" t="s">
        <v>604</v>
      </c>
      <c r="F88" s="228">
        <v>62.5</v>
      </c>
      <c r="G88" s="228">
        <v>0</v>
      </c>
      <c r="H88" s="221">
        <v>120</v>
      </c>
      <c r="I88" s="221" t="s">
        <v>1065</v>
      </c>
      <c r="J88" s="242" t="s">
        <v>1066</v>
      </c>
      <c r="K88" s="243">
        <f t="shared" ref="K88:K89" si="67">H88-F88</f>
        <v>57.5</v>
      </c>
      <c r="L88" s="253">
        <v>50</v>
      </c>
      <c r="M88" s="244">
        <f t="shared" ref="M88:M89" si="68">(K88*N88)-L88</f>
        <v>812.5</v>
      </c>
      <c r="N88" s="243">
        <v>15</v>
      </c>
      <c r="O88" s="103" t="s">
        <v>595</v>
      </c>
      <c r="P88" s="245">
        <v>45217</v>
      </c>
      <c r="Q88" s="143"/>
      <c r="R88" s="55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</row>
    <row r="89" spans="1:38" ht="15" customHeight="1">
      <c r="A89" s="350">
        <v>14</v>
      </c>
      <c r="B89" s="351">
        <v>45217</v>
      </c>
      <c r="C89" s="263"/>
      <c r="D89" s="263" t="s">
        <v>1073</v>
      </c>
      <c r="E89" s="239" t="s">
        <v>604</v>
      </c>
      <c r="F89" s="239">
        <v>60</v>
      </c>
      <c r="G89" s="239">
        <v>0</v>
      </c>
      <c r="H89" s="240">
        <v>25</v>
      </c>
      <c r="I89" s="240" t="s">
        <v>1074</v>
      </c>
      <c r="J89" s="324" t="s">
        <v>1075</v>
      </c>
      <c r="K89" s="325">
        <f t="shared" si="67"/>
        <v>-35</v>
      </c>
      <c r="L89" s="241">
        <v>50</v>
      </c>
      <c r="M89" s="327">
        <f t="shared" si="68"/>
        <v>-575</v>
      </c>
      <c r="N89" s="325">
        <v>15</v>
      </c>
      <c r="O89" s="328" t="s">
        <v>605</v>
      </c>
      <c r="P89" s="321">
        <v>45217</v>
      </c>
      <c r="Q89" s="143"/>
      <c r="R89" s="55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</row>
    <row r="90" spans="1:38" ht="15" customHeight="1">
      <c r="A90" s="341"/>
      <c r="B90" s="336"/>
      <c r="C90" s="337"/>
      <c r="D90" s="337"/>
      <c r="E90" s="225"/>
      <c r="F90" s="225"/>
      <c r="G90" s="225"/>
      <c r="H90" s="227"/>
      <c r="I90" s="227"/>
      <c r="J90" s="227"/>
      <c r="K90" s="225"/>
      <c r="L90" s="338"/>
      <c r="M90" s="339"/>
      <c r="N90" s="225"/>
      <c r="O90" s="227"/>
      <c r="P90" s="336"/>
      <c r="Q90" s="143"/>
      <c r="R90" s="55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</row>
    <row r="91" spans="1:38" ht="15" customHeight="1">
      <c r="A91" s="225"/>
      <c r="B91" s="336"/>
      <c r="C91" s="337"/>
      <c r="D91" s="337"/>
      <c r="E91" s="225"/>
      <c r="F91" s="225"/>
      <c r="G91" s="225"/>
      <c r="H91" s="227"/>
      <c r="I91" s="227"/>
      <c r="J91" s="227"/>
      <c r="K91" s="225"/>
      <c r="L91" s="338"/>
      <c r="M91" s="339"/>
      <c r="N91" s="225"/>
      <c r="O91" s="227"/>
      <c r="P91" s="336"/>
      <c r="Q91" s="143"/>
      <c r="R91" s="55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</row>
    <row r="92" spans="1:38" ht="15" customHeight="1">
      <c r="A92" s="302"/>
      <c r="B92" s="303"/>
      <c r="C92" s="304"/>
      <c r="D92" s="304"/>
      <c r="E92" s="302"/>
      <c r="F92" s="302"/>
      <c r="G92" s="302"/>
      <c r="H92" s="305"/>
      <c r="I92" s="305"/>
      <c r="J92" s="305"/>
      <c r="K92" s="302"/>
      <c r="L92" s="306"/>
      <c r="M92" s="307"/>
      <c r="N92" s="302"/>
      <c r="O92" s="305"/>
      <c r="P92" s="308"/>
      <c r="Q92" s="143"/>
      <c r="R92" s="55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</row>
    <row r="93" spans="1:38" ht="38.25" customHeight="1">
      <c r="A93" s="94" t="s">
        <v>617</v>
      </c>
      <c r="B93" s="150"/>
      <c r="C93" s="150"/>
      <c r="D93" s="151"/>
      <c r="E93" s="131"/>
      <c r="F93" s="6"/>
      <c r="G93" s="6"/>
      <c r="H93" s="132"/>
      <c r="I93" s="152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</row>
    <row r="94" spans="1:38" ht="39.6">
      <c r="A94" s="95" t="s">
        <v>16</v>
      </c>
      <c r="B94" s="96" t="s">
        <v>567</v>
      </c>
      <c r="C94" s="96"/>
      <c r="D94" s="97" t="s">
        <v>579</v>
      </c>
      <c r="E94" s="96" t="s">
        <v>580</v>
      </c>
      <c r="F94" s="96" t="s">
        <v>581</v>
      </c>
      <c r="G94" s="96" t="s">
        <v>582</v>
      </c>
      <c r="H94" s="96" t="s">
        <v>583</v>
      </c>
      <c r="I94" s="96" t="s">
        <v>584</v>
      </c>
      <c r="J94" s="95" t="s">
        <v>585</v>
      </c>
      <c r="K94" s="135" t="s">
        <v>603</v>
      </c>
      <c r="L94" s="136" t="s">
        <v>587</v>
      </c>
      <c r="M94" s="98" t="s">
        <v>588</v>
      </c>
      <c r="N94" s="96" t="s">
        <v>589</v>
      </c>
      <c r="O94" s="97" t="s">
        <v>590</v>
      </c>
      <c r="P94" s="96" t="s">
        <v>591</v>
      </c>
      <c r="Q94" s="37"/>
      <c r="R94" s="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ht="14.25" customHeight="1">
      <c r="A95" s="99">
        <v>1</v>
      </c>
      <c r="B95" s="100">
        <v>45169</v>
      </c>
      <c r="C95" s="145"/>
      <c r="D95" s="145" t="s">
        <v>874</v>
      </c>
      <c r="E95" s="99" t="s">
        <v>604</v>
      </c>
      <c r="F95" s="99" t="s">
        <v>876</v>
      </c>
      <c r="G95" s="99">
        <v>350</v>
      </c>
      <c r="H95" s="99"/>
      <c r="I95" s="99" t="s">
        <v>875</v>
      </c>
      <c r="J95" s="101" t="s">
        <v>593</v>
      </c>
      <c r="K95" s="101"/>
      <c r="L95" s="102"/>
      <c r="M95" s="264"/>
      <c r="N95" s="227"/>
      <c r="O95" s="234"/>
      <c r="P95" s="265"/>
      <c r="Q95" s="37"/>
      <c r="R95" s="37" t="s">
        <v>594</v>
      </c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ht="14.25" customHeight="1">
      <c r="A96" s="99">
        <v>2</v>
      </c>
      <c r="B96" s="100">
        <v>45173</v>
      </c>
      <c r="C96" s="145"/>
      <c r="D96" s="145" t="s">
        <v>168</v>
      </c>
      <c r="E96" s="99" t="s">
        <v>604</v>
      </c>
      <c r="F96" s="99" t="s">
        <v>877</v>
      </c>
      <c r="G96" s="99">
        <v>4790</v>
      </c>
      <c r="H96" s="99"/>
      <c r="I96" s="99" t="s">
        <v>878</v>
      </c>
      <c r="J96" s="101" t="s">
        <v>593</v>
      </c>
      <c r="K96" s="101"/>
      <c r="L96" s="102"/>
      <c r="M96" s="264"/>
      <c r="N96" s="227"/>
      <c r="O96" s="234"/>
      <c r="P96" s="265"/>
      <c r="Q96" s="37"/>
      <c r="R96" s="37" t="s">
        <v>594</v>
      </c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4.25" customHeight="1">
      <c r="A97" s="99"/>
      <c r="B97" s="100"/>
      <c r="C97" s="145"/>
      <c r="D97" s="145"/>
      <c r="E97" s="99"/>
      <c r="F97" s="99"/>
      <c r="G97" s="99"/>
      <c r="H97" s="99"/>
      <c r="I97" s="99"/>
      <c r="J97" s="101"/>
      <c r="K97" s="101"/>
      <c r="L97" s="102"/>
      <c r="M97" s="264"/>
      <c r="N97" s="227"/>
      <c r="O97" s="234"/>
      <c r="P97" s="265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ht="12.75" customHeight="1">
      <c r="A98" s="99"/>
      <c r="B98" s="100"/>
      <c r="C98" s="145"/>
      <c r="D98" s="145"/>
      <c r="E98" s="99"/>
      <c r="F98" s="99"/>
      <c r="G98" s="99"/>
      <c r="H98" s="99"/>
      <c r="I98" s="99"/>
      <c r="J98" s="101"/>
      <c r="K98" s="101"/>
      <c r="L98" s="102"/>
      <c r="M98" s="153"/>
      <c r="N98" s="224"/>
      <c r="O98" s="224"/>
      <c r="P98" s="100"/>
      <c r="R98" s="6"/>
      <c r="S98" s="1"/>
      <c r="T98" s="1"/>
      <c r="U98" s="1"/>
      <c r="V98" s="1"/>
      <c r="W98" s="1"/>
      <c r="X98" s="1"/>
      <c r="Y98" s="1"/>
    </row>
    <row r="99" spans="1:38" ht="12.75" customHeight="1">
      <c r="A99" s="117" t="s">
        <v>596</v>
      </c>
      <c r="B99" s="117"/>
      <c r="C99" s="117"/>
      <c r="D99" s="117"/>
      <c r="E99" s="37"/>
      <c r="F99" s="124" t="s">
        <v>598</v>
      </c>
      <c r="G99" s="55"/>
      <c r="H99" s="55"/>
      <c r="I99" s="55"/>
      <c r="J99" s="6"/>
      <c r="K99" s="137"/>
      <c r="L99" s="138"/>
      <c r="M99" s="6"/>
      <c r="N99" s="107"/>
      <c r="O99" s="154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ht="12.75" customHeight="1">
      <c r="A100" s="123" t="s">
        <v>597</v>
      </c>
      <c r="B100" s="117"/>
      <c r="C100" s="117"/>
      <c r="D100" s="117"/>
      <c r="E100" s="6"/>
      <c r="F100" s="124" t="s">
        <v>601</v>
      </c>
      <c r="G100" s="6"/>
      <c r="H100" s="6" t="s">
        <v>619</v>
      </c>
      <c r="I100" s="6"/>
      <c r="J100" s="1"/>
      <c r="K100" s="6"/>
      <c r="L100" s="6"/>
      <c r="M100" s="6"/>
      <c r="N100" s="1"/>
      <c r="O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23"/>
      <c r="B101" s="117"/>
      <c r="C101" s="117"/>
      <c r="D101" s="117"/>
      <c r="E101" s="6"/>
      <c r="F101" s="124"/>
      <c r="G101" s="6"/>
      <c r="H101" s="6"/>
      <c r="I101" s="6"/>
      <c r="J101" s="1"/>
      <c r="K101" s="6"/>
      <c r="L101" s="6"/>
      <c r="M101" s="6"/>
      <c r="N101" s="1"/>
      <c r="O101" s="1"/>
      <c r="Q101" s="1"/>
      <c r="R101" s="55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23"/>
      <c r="B102" s="117"/>
      <c r="C102" s="117"/>
      <c r="D102" s="117"/>
      <c r="E102" s="6"/>
      <c r="F102" s="124"/>
      <c r="G102" s="55"/>
      <c r="H102" s="37"/>
      <c r="I102" s="55"/>
      <c r="J102" s="6"/>
      <c r="K102" s="137"/>
      <c r="L102" s="138"/>
      <c r="M102" s="6"/>
      <c r="N102" s="107"/>
      <c r="O102" s="139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23"/>
      <c r="B103" s="117"/>
      <c r="C103" s="117"/>
      <c r="D103" s="117"/>
      <c r="E103" s="6"/>
      <c r="F103" s="124"/>
      <c r="G103" s="55"/>
      <c r="H103" s="37"/>
      <c r="I103" s="55"/>
      <c r="J103" s="6"/>
      <c r="K103" s="137"/>
      <c r="L103" s="138"/>
      <c r="M103" s="6"/>
      <c r="N103" s="107"/>
      <c r="O103" s="139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23"/>
      <c r="B104" s="117"/>
      <c r="C104" s="117"/>
      <c r="D104" s="117"/>
      <c r="E104" s="6"/>
      <c r="F104" s="124"/>
      <c r="G104" s="55"/>
      <c r="H104" s="37"/>
      <c r="I104" s="55"/>
      <c r="J104" s="6"/>
      <c r="K104" s="137"/>
      <c r="L104" s="138"/>
      <c r="M104" s="6"/>
      <c r="N104" s="107"/>
      <c r="O104" s="139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23"/>
      <c r="B105" s="117"/>
      <c r="C105" s="117"/>
      <c r="D105" s="117"/>
      <c r="E105" s="6"/>
      <c r="F105" s="124"/>
      <c r="G105" s="55"/>
      <c r="H105" s="37"/>
      <c r="I105" s="55"/>
      <c r="J105" s="6"/>
      <c r="K105" s="137"/>
      <c r="L105" s="138"/>
      <c r="M105" s="6"/>
      <c r="N105" s="107"/>
      <c r="O105" s="139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23"/>
      <c r="B106" s="117"/>
      <c r="C106" s="117"/>
      <c r="D106" s="117"/>
      <c r="E106" s="6"/>
      <c r="F106" s="124"/>
      <c r="G106" s="55"/>
      <c r="H106" s="37"/>
      <c r="I106" s="55"/>
      <c r="J106" s="6"/>
      <c r="K106" s="137"/>
      <c r="L106" s="138"/>
      <c r="M106" s="6"/>
      <c r="N106" s="107"/>
      <c r="O106" s="139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23"/>
      <c r="B107" s="117"/>
      <c r="C107" s="117"/>
      <c r="D107" s="117"/>
      <c r="E107" s="6"/>
      <c r="F107" s="124"/>
      <c r="G107" s="55"/>
      <c r="H107" s="37"/>
      <c r="I107" s="55"/>
      <c r="J107" s="6"/>
      <c r="K107" s="137"/>
      <c r="L107" s="138"/>
      <c r="M107" s="6"/>
      <c r="N107" s="107"/>
      <c r="O107" s="139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5"/>
      <c r="B108" s="106"/>
      <c r="C108" s="106"/>
      <c r="D108" s="37"/>
      <c r="E108" s="55"/>
      <c r="F108" s="55"/>
      <c r="G108" s="55"/>
      <c r="H108" s="37"/>
      <c r="I108" s="55"/>
      <c r="J108" s="6"/>
      <c r="K108" s="137"/>
      <c r="L108" s="138"/>
      <c r="M108" s="6"/>
      <c r="N108" s="107"/>
      <c r="O108" s="139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37"/>
      <c r="B109" s="155" t="s">
        <v>620</v>
      </c>
      <c r="C109" s="155"/>
      <c r="D109" s="155"/>
      <c r="E109" s="155"/>
      <c r="F109" s="6"/>
      <c r="G109" s="6"/>
      <c r="H109" s="133"/>
      <c r="I109" s="6"/>
      <c r="J109" s="133"/>
      <c r="K109" s="134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95" t="s">
        <v>16</v>
      </c>
      <c r="B110" s="96" t="s">
        <v>567</v>
      </c>
      <c r="C110" s="96"/>
      <c r="D110" s="97" t="s">
        <v>579</v>
      </c>
      <c r="E110" s="96" t="s">
        <v>580</v>
      </c>
      <c r="F110" s="96" t="s">
        <v>581</v>
      </c>
      <c r="G110" s="96" t="s">
        <v>621</v>
      </c>
      <c r="H110" s="96" t="s">
        <v>622</v>
      </c>
      <c r="I110" s="96" t="s">
        <v>584</v>
      </c>
      <c r="J110" s="156" t="s">
        <v>585</v>
      </c>
      <c r="K110" s="96" t="s">
        <v>586</v>
      </c>
      <c r="L110" s="96" t="s">
        <v>623</v>
      </c>
      <c r="M110" s="96" t="s">
        <v>589</v>
      </c>
      <c r="N110" s="97" t="s">
        <v>590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57">
        <v>1</v>
      </c>
      <c r="B111" s="158">
        <v>41579</v>
      </c>
      <c r="C111" s="158"/>
      <c r="D111" s="159" t="s">
        <v>624</v>
      </c>
      <c r="E111" s="160" t="s">
        <v>592</v>
      </c>
      <c r="F111" s="161">
        <v>82</v>
      </c>
      <c r="G111" s="160" t="s">
        <v>625</v>
      </c>
      <c r="H111" s="160">
        <v>100</v>
      </c>
      <c r="I111" s="162">
        <v>100</v>
      </c>
      <c r="J111" s="163" t="s">
        <v>626</v>
      </c>
      <c r="K111" s="164">
        <f t="shared" ref="K111:K163" si="69">H111-F111</f>
        <v>18</v>
      </c>
      <c r="L111" s="165">
        <f t="shared" ref="L111:L163" si="70">K111/F111</f>
        <v>0.21951219512195122</v>
      </c>
      <c r="M111" s="160" t="s">
        <v>595</v>
      </c>
      <c r="N111" s="166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57">
        <v>2</v>
      </c>
      <c r="B112" s="158">
        <v>41794</v>
      </c>
      <c r="C112" s="158"/>
      <c r="D112" s="159" t="s">
        <v>627</v>
      </c>
      <c r="E112" s="160" t="s">
        <v>604</v>
      </c>
      <c r="F112" s="161">
        <v>257</v>
      </c>
      <c r="G112" s="160" t="s">
        <v>625</v>
      </c>
      <c r="H112" s="160">
        <v>300</v>
      </c>
      <c r="I112" s="162">
        <v>300</v>
      </c>
      <c r="J112" s="163" t="s">
        <v>626</v>
      </c>
      <c r="K112" s="164">
        <f t="shared" si="69"/>
        <v>43</v>
      </c>
      <c r="L112" s="165">
        <f t="shared" si="70"/>
        <v>0.16731517509727625</v>
      </c>
      <c r="M112" s="160" t="s">
        <v>595</v>
      </c>
      <c r="N112" s="166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7">
        <v>3</v>
      </c>
      <c r="B113" s="158">
        <v>41828</v>
      </c>
      <c r="C113" s="158"/>
      <c r="D113" s="159" t="s">
        <v>628</v>
      </c>
      <c r="E113" s="160" t="s">
        <v>604</v>
      </c>
      <c r="F113" s="161">
        <v>393</v>
      </c>
      <c r="G113" s="160" t="s">
        <v>625</v>
      </c>
      <c r="H113" s="160">
        <v>468</v>
      </c>
      <c r="I113" s="162">
        <v>468</v>
      </c>
      <c r="J113" s="163" t="s">
        <v>626</v>
      </c>
      <c r="K113" s="164">
        <f t="shared" si="69"/>
        <v>75</v>
      </c>
      <c r="L113" s="165">
        <f t="shared" si="70"/>
        <v>0.19083969465648856</v>
      </c>
      <c r="M113" s="160" t="s">
        <v>595</v>
      </c>
      <c r="N113" s="166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7">
        <v>4</v>
      </c>
      <c r="B114" s="158">
        <v>41857</v>
      </c>
      <c r="C114" s="158"/>
      <c r="D114" s="159" t="s">
        <v>629</v>
      </c>
      <c r="E114" s="160" t="s">
        <v>604</v>
      </c>
      <c r="F114" s="161">
        <v>205</v>
      </c>
      <c r="G114" s="160" t="s">
        <v>625</v>
      </c>
      <c r="H114" s="160">
        <v>275</v>
      </c>
      <c r="I114" s="162">
        <v>250</v>
      </c>
      <c r="J114" s="163" t="s">
        <v>626</v>
      </c>
      <c r="K114" s="164">
        <f t="shared" si="69"/>
        <v>70</v>
      </c>
      <c r="L114" s="165">
        <f t="shared" si="70"/>
        <v>0.34146341463414637</v>
      </c>
      <c r="M114" s="160" t="s">
        <v>595</v>
      </c>
      <c r="N114" s="166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7">
        <v>5</v>
      </c>
      <c r="B115" s="158">
        <v>41886</v>
      </c>
      <c r="C115" s="158"/>
      <c r="D115" s="159" t="s">
        <v>630</v>
      </c>
      <c r="E115" s="160" t="s">
        <v>604</v>
      </c>
      <c r="F115" s="161">
        <v>162</v>
      </c>
      <c r="G115" s="160" t="s">
        <v>625</v>
      </c>
      <c r="H115" s="160">
        <v>190</v>
      </c>
      <c r="I115" s="162">
        <v>190</v>
      </c>
      <c r="J115" s="163" t="s">
        <v>626</v>
      </c>
      <c r="K115" s="164">
        <f t="shared" si="69"/>
        <v>28</v>
      </c>
      <c r="L115" s="165">
        <f t="shared" si="70"/>
        <v>0.1728395061728395</v>
      </c>
      <c r="M115" s="160" t="s">
        <v>595</v>
      </c>
      <c r="N115" s="166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7">
        <v>6</v>
      </c>
      <c r="B116" s="158">
        <v>41886</v>
      </c>
      <c r="C116" s="158"/>
      <c r="D116" s="159" t="s">
        <v>631</v>
      </c>
      <c r="E116" s="160" t="s">
        <v>604</v>
      </c>
      <c r="F116" s="161">
        <v>75</v>
      </c>
      <c r="G116" s="160" t="s">
        <v>625</v>
      </c>
      <c r="H116" s="160">
        <v>91.5</v>
      </c>
      <c r="I116" s="162" t="s">
        <v>618</v>
      </c>
      <c r="J116" s="163" t="s">
        <v>632</v>
      </c>
      <c r="K116" s="164">
        <f t="shared" si="69"/>
        <v>16.5</v>
      </c>
      <c r="L116" s="165">
        <f t="shared" si="70"/>
        <v>0.22</v>
      </c>
      <c r="M116" s="160" t="s">
        <v>595</v>
      </c>
      <c r="N116" s="166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7">
        <v>7</v>
      </c>
      <c r="B117" s="158">
        <v>41913</v>
      </c>
      <c r="C117" s="158"/>
      <c r="D117" s="159" t="s">
        <v>633</v>
      </c>
      <c r="E117" s="160" t="s">
        <v>604</v>
      </c>
      <c r="F117" s="161">
        <v>850</v>
      </c>
      <c r="G117" s="160" t="s">
        <v>625</v>
      </c>
      <c r="H117" s="160">
        <v>982.5</v>
      </c>
      <c r="I117" s="162">
        <v>1050</v>
      </c>
      <c r="J117" s="163" t="s">
        <v>634</v>
      </c>
      <c r="K117" s="164">
        <f t="shared" si="69"/>
        <v>132.5</v>
      </c>
      <c r="L117" s="165">
        <f t="shared" si="70"/>
        <v>0.15588235294117647</v>
      </c>
      <c r="M117" s="160" t="s">
        <v>595</v>
      </c>
      <c r="N117" s="166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7">
        <v>8</v>
      </c>
      <c r="B118" s="158">
        <v>41913</v>
      </c>
      <c r="C118" s="158"/>
      <c r="D118" s="159" t="s">
        <v>635</v>
      </c>
      <c r="E118" s="160" t="s">
        <v>604</v>
      </c>
      <c r="F118" s="161">
        <v>475</v>
      </c>
      <c r="G118" s="160" t="s">
        <v>625</v>
      </c>
      <c r="H118" s="160">
        <v>515</v>
      </c>
      <c r="I118" s="162">
        <v>600</v>
      </c>
      <c r="J118" s="163" t="s">
        <v>636</v>
      </c>
      <c r="K118" s="164">
        <f t="shared" si="69"/>
        <v>40</v>
      </c>
      <c r="L118" s="165">
        <f t="shared" si="70"/>
        <v>8.4210526315789472E-2</v>
      </c>
      <c r="M118" s="160" t="s">
        <v>595</v>
      </c>
      <c r="N118" s="166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7">
        <v>9</v>
      </c>
      <c r="B119" s="158">
        <v>41913</v>
      </c>
      <c r="C119" s="158"/>
      <c r="D119" s="159" t="s">
        <v>637</v>
      </c>
      <c r="E119" s="160" t="s">
        <v>604</v>
      </c>
      <c r="F119" s="161">
        <v>86</v>
      </c>
      <c r="G119" s="160" t="s">
        <v>625</v>
      </c>
      <c r="H119" s="160">
        <v>99</v>
      </c>
      <c r="I119" s="162">
        <v>140</v>
      </c>
      <c r="J119" s="163" t="s">
        <v>638</v>
      </c>
      <c r="K119" s="164">
        <f t="shared" si="69"/>
        <v>13</v>
      </c>
      <c r="L119" s="165">
        <f t="shared" si="70"/>
        <v>0.15116279069767441</v>
      </c>
      <c r="M119" s="160" t="s">
        <v>595</v>
      </c>
      <c r="N119" s="166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7">
        <v>10</v>
      </c>
      <c r="B120" s="158">
        <v>41926</v>
      </c>
      <c r="C120" s="158"/>
      <c r="D120" s="159" t="s">
        <v>639</v>
      </c>
      <c r="E120" s="160" t="s">
        <v>604</v>
      </c>
      <c r="F120" s="161">
        <v>496.6</v>
      </c>
      <c r="G120" s="160" t="s">
        <v>625</v>
      </c>
      <c r="H120" s="160">
        <v>621</v>
      </c>
      <c r="I120" s="162">
        <v>580</v>
      </c>
      <c r="J120" s="163" t="s">
        <v>626</v>
      </c>
      <c r="K120" s="164">
        <f t="shared" si="69"/>
        <v>124.39999999999998</v>
      </c>
      <c r="L120" s="165">
        <f t="shared" si="70"/>
        <v>0.25050342327829234</v>
      </c>
      <c r="M120" s="160" t="s">
        <v>595</v>
      </c>
      <c r="N120" s="166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7">
        <v>11</v>
      </c>
      <c r="B121" s="158">
        <v>41926</v>
      </c>
      <c r="C121" s="158"/>
      <c r="D121" s="159" t="s">
        <v>640</v>
      </c>
      <c r="E121" s="160" t="s">
        <v>604</v>
      </c>
      <c r="F121" s="161">
        <v>2481.9</v>
      </c>
      <c r="G121" s="160" t="s">
        <v>625</v>
      </c>
      <c r="H121" s="160">
        <v>2840</v>
      </c>
      <c r="I121" s="162">
        <v>2870</v>
      </c>
      <c r="J121" s="163" t="s">
        <v>641</v>
      </c>
      <c r="K121" s="164">
        <f t="shared" si="69"/>
        <v>358.09999999999991</v>
      </c>
      <c r="L121" s="165">
        <f t="shared" si="70"/>
        <v>0.14428462065353154</v>
      </c>
      <c r="M121" s="160" t="s">
        <v>595</v>
      </c>
      <c r="N121" s="166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7">
        <v>12</v>
      </c>
      <c r="B122" s="158">
        <v>41928</v>
      </c>
      <c r="C122" s="158"/>
      <c r="D122" s="159" t="s">
        <v>642</v>
      </c>
      <c r="E122" s="160" t="s">
        <v>604</v>
      </c>
      <c r="F122" s="161">
        <v>84.5</v>
      </c>
      <c r="G122" s="160" t="s">
        <v>625</v>
      </c>
      <c r="H122" s="160">
        <v>93</v>
      </c>
      <c r="I122" s="162">
        <v>110</v>
      </c>
      <c r="J122" s="163" t="s">
        <v>643</v>
      </c>
      <c r="K122" s="164">
        <f t="shared" si="69"/>
        <v>8.5</v>
      </c>
      <c r="L122" s="165">
        <f t="shared" si="70"/>
        <v>0.10059171597633136</v>
      </c>
      <c r="M122" s="160" t="s">
        <v>595</v>
      </c>
      <c r="N122" s="166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7">
        <v>13</v>
      </c>
      <c r="B123" s="158">
        <v>41928</v>
      </c>
      <c r="C123" s="158"/>
      <c r="D123" s="159" t="s">
        <v>644</v>
      </c>
      <c r="E123" s="160" t="s">
        <v>604</v>
      </c>
      <c r="F123" s="161">
        <v>401</v>
      </c>
      <c r="G123" s="160" t="s">
        <v>625</v>
      </c>
      <c r="H123" s="160">
        <v>428</v>
      </c>
      <c r="I123" s="162">
        <v>450</v>
      </c>
      <c r="J123" s="163" t="s">
        <v>645</v>
      </c>
      <c r="K123" s="164">
        <f t="shared" si="69"/>
        <v>27</v>
      </c>
      <c r="L123" s="165">
        <f t="shared" si="70"/>
        <v>6.7331670822942641E-2</v>
      </c>
      <c r="M123" s="160" t="s">
        <v>595</v>
      </c>
      <c r="N123" s="166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7">
        <v>14</v>
      </c>
      <c r="B124" s="158">
        <v>41928</v>
      </c>
      <c r="C124" s="158"/>
      <c r="D124" s="159" t="s">
        <v>646</v>
      </c>
      <c r="E124" s="160" t="s">
        <v>604</v>
      </c>
      <c r="F124" s="161">
        <v>101</v>
      </c>
      <c r="G124" s="160" t="s">
        <v>625</v>
      </c>
      <c r="H124" s="160">
        <v>112</v>
      </c>
      <c r="I124" s="162">
        <v>120</v>
      </c>
      <c r="J124" s="163" t="s">
        <v>647</v>
      </c>
      <c r="K124" s="164">
        <f t="shared" si="69"/>
        <v>11</v>
      </c>
      <c r="L124" s="165">
        <f t="shared" si="70"/>
        <v>0.10891089108910891</v>
      </c>
      <c r="M124" s="160" t="s">
        <v>595</v>
      </c>
      <c r="N124" s="166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7">
        <v>15</v>
      </c>
      <c r="B125" s="158">
        <v>41954</v>
      </c>
      <c r="C125" s="158"/>
      <c r="D125" s="159" t="s">
        <v>648</v>
      </c>
      <c r="E125" s="160" t="s">
        <v>604</v>
      </c>
      <c r="F125" s="161">
        <v>59</v>
      </c>
      <c r="G125" s="160" t="s">
        <v>625</v>
      </c>
      <c r="H125" s="160">
        <v>76</v>
      </c>
      <c r="I125" s="162">
        <v>76</v>
      </c>
      <c r="J125" s="163" t="s">
        <v>626</v>
      </c>
      <c r="K125" s="164">
        <f t="shared" si="69"/>
        <v>17</v>
      </c>
      <c r="L125" s="165">
        <f t="shared" si="70"/>
        <v>0.28813559322033899</v>
      </c>
      <c r="M125" s="160" t="s">
        <v>595</v>
      </c>
      <c r="N125" s="166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7">
        <v>16</v>
      </c>
      <c r="B126" s="158">
        <v>41954</v>
      </c>
      <c r="C126" s="158"/>
      <c r="D126" s="159" t="s">
        <v>637</v>
      </c>
      <c r="E126" s="160" t="s">
        <v>604</v>
      </c>
      <c r="F126" s="161">
        <v>99</v>
      </c>
      <c r="G126" s="160" t="s">
        <v>625</v>
      </c>
      <c r="H126" s="160">
        <v>120</v>
      </c>
      <c r="I126" s="162">
        <v>120</v>
      </c>
      <c r="J126" s="163" t="s">
        <v>614</v>
      </c>
      <c r="K126" s="164">
        <f t="shared" si="69"/>
        <v>21</v>
      </c>
      <c r="L126" s="165">
        <f t="shared" si="70"/>
        <v>0.21212121212121213</v>
      </c>
      <c r="M126" s="160" t="s">
        <v>595</v>
      </c>
      <c r="N126" s="166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7">
        <v>17</v>
      </c>
      <c r="B127" s="158">
        <v>41956</v>
      </c>
      <c r="C127" s="158"/>
      <c r="D127" s="159" t="s">
        <v>649</v>
      </c>
      <c r="E127" s="160" t="s">
        <v>604</v>
      </c>
      <c r="F127" s="161">
        <v>22</v>
      </c>
      <c r="G127" s="160" t="s">
        <v>625</v>
      </c>
      <c r="H127" s="160">
        <v>33.549999999999997</v>
      </c>
      <c r="I127" s="162">
        <v>32</v>
      </c>
      <c r="J127" s="163" t="s">
        <v>650</v>
      </c>
      <c r="K127" s="164">
        <f t="shared" si="69"/>
        <v>11.549999999999997</v>
      </c>
      <c r="L127" s="165">
        <f t="shared" si="70"/>
        <v>0.52499999999999991</v>
      </c>
      <c r="M127" s="160" t="s">
        <v>595</v>
      </c>
      <c r="N127" s="166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7">
        <v>18</v>
      </c>
      <c r="B128" s="158">
        <v>41976</v>
      </c>
      <c r="C128" s="158"/>
      <c r="D128" s="159" t="s">
        <v>651</v>
      </c>
      <c r="E128" s="160" t="s">
        <v>604</v>
      </c>
      <c r="F128" s="161">
        <v>440</v>
      </c>
      <c r="G128" s="160" t="s">
        <v>625</v>
      </c>
      <c r="H128" s="160">
        <v>520</v>
      </c>
      <c r="I128" s="162">
        <v>520</v>
      </c>
      <c r="J128" s="163" t="s">
        <v>652</v>
      </c>
      <c r="K128" s="164">
        <f t="shared" si="69"/>
        <v>80</v>
      </c>
      <c r="L128" s="165">
        <f t="shared" si="70"/>
        <v>0.18181818181818182</v>
      </c>
      <c r="M128" s="160" t="s">
        <v>595</v>
      </c>
      <c r="N128" s="166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7">
        <v>19</v>
      </c>
      <c r="B129" s="158">
        <v>41976</v>
      </c>
      <c r="C129" s="158"/>
      <c r="D129" s="159" t="s">
        <v>653</v>
      </c>
      <c r="E129" s="160" t="s">
        <v>604</v>
      </c>
      <c r="F129" s="161">
        <v>360</v>
      </c>
      <c r="G129" s="160" t="s">
        <v>625</v>
      </c>
      <c r="H129" s="160">
        <v>427</v>
      </c>
      <c r="I129" s="162">
        <v>425</v>
      </c>
      <c r="J129" s="163" t="s">
        <v>654</v>
      </c>
      <c r="K129" s="164">
        <f t="shared" si="69"/>
        <v>67</v>
      </c>
      <c r="L129" s="165">
        <f t="shared" si="70"/>
        <v>0.18611111111111112</v>
      </c>
      <c r="M129" s="160" t="s">
        <v>595</v>
      </c>
      <c r="N129" s="166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7">
        <v>20</v>
      </c>
      <c r="B130" s="158">
        <v>42012</v>
      </c>
      <c r="C130" s="158"/>
      <c r="D130" s="159" t="s">
        <v>655</v>
      </c>
      <c r="E130" s="160" t="s">
        <v>604</v>
      </c>
      <c r="F130" s="161">
        <v>360</v>
      </c>
      <c r="G130" s="160" t="s">
        <v>625</v>
      </c>
      <c r="H130" s="160">
        <v>455</v>
      </c>
      <c r="I130" s="162">
        <v>420</v>
      </c>
      <c r="J130" s="163" t="s">
        <v>656</v>
      </c>
      <c r="K130" s="164">
        <f t="shared" si="69"/>
        <v>95</v>
      </c>
      <c r="L130" s="165">
        <f t="shared" si="70"/>
        <v>0.2638888888888889</v>
      </c>
      <c r="M130" s="160" t="s">
        <v>595</v>
      </c>
      <c r="N130" s="166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7">
        <v>21</v>
      </c>
      <c r="B131" s="158">
        <v>42012</v>
      </c>
      <c r="C131" s="158"/>
      <c r="D131" s="159" t="s">
        <v>657</v>
      </c>
      <c r="E131" s="160" t="s">
        <v>604</v>
      </c>
      <c r="F131" s="161">
        <v>130</v>
      </c>
      <c r="G131" s="160"/>
      <c r="H131" s="160">
        <v>175.5</v>
      </c>
      <c r="I131" s="162">
        <v>165</v>
      </c>
      <c r="J131" s="163" t="s">
        <v>658</v>
      </c>
      <c r="K131" s="164">
        <f t="shared" si="69"/>
        <v>45.5</v>
      </c>
      <c r="L131" s="165">
        <f t="shared" si="70"/>
        <v>0.35</v>
      </c>
      <c r="M131" s="160" t="s">
        <v>595</v>
      </c>
      <c r="N131" s="166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7">
        <v>22</v>
      </c>
      <c r="B132" s="158">
        <v>42040</v>
      </c>
      <c r="C132" s="158"/>
      <c r="D132" s="159" t="s">
        <v>404</v>
      </c>
      <c r="E132" s="160" t="s">
        <v>592</v>
      </c>
      <c r="F132" s="161">
        <v>98</v>
      </c>
      <c r="G132" s="160"/>
      <c r="H132" s="160">
        <v>120</v>
      </c>
      <c r="I132" s="162">
        <v>120</v>
      </c>
      <c r="J132" s="163" t="s">
        <v>626</v>
      </c>
      <c r="K132" s="164">
        <f t="shared" si="69"/>
        <v>22</v>
      </c>
      <c r="L132" s="165">
        <f t="shared" si="70"/>
        <v>0.22448979591836735</v>
      </c>
      <c r="M132" s="160" t="s">
        <v>595</v>
      </c>
      <c r="N132" s="166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7">
        <v>23</v>
      </c>
      <c r="B133" s="158">
        <v>42040</v>
      </c>
      <c r="C133" s="158"/>
      <c r="D133" s="159" t="s">
        <v>659</v>
      </c>
      <c r="E133" s="160" t="s">
        <v>592</v>
      </c>
      <c r="F133" s="161">
        <v>196</v>
      </c>
      <c r="G133" s="160"/>
      <c r="H133" s="160">
        <v>262</v>
      </c>
      <c r="I133" s="162">
        <v>255</v>
      </c>
      <c r="J133" s="163" t="s">
        <v>626</v>
      </c>
      <c r="K133" s="164">
        <f t="shared" si="69"/>
        <v>66</v>
      </c>
      <c r="L133" s="165">
        <f t="shared" si="70"/>
        <v>0.33673469387755101</v>
      </c>
      <c r="M133" s="160" t="s">
        <v>595</v>
      </c>
      <c r="N133" s="166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7">
        <v>24</v>
      </c>
      <c r="B134" s="168">
        <v>42067</v>
      </c>
      <c r="C134" s="168"/>
      <c r="D134" s="169" t="s">
        <v>403</v>
      </c>
      <c r="E134" s="170" t="s">
        <v>592</v>
      </c>
      <c r="F134" s="171">
        <v>235</v>
      </c>
      <c r="G134" s="171"/>
      <c r="H134" s="172">
        <v>77</v>
      </c>
      <c r="I134" s="172" t="s">
        <v>660</v>
      </c>
      <c r="J134" s="173" t="s">
        <v>661</v>
      </c>
      <c r="K134" s="174">
        <f t="shared" si="69"/>
        <v>-158</v>
      </c>
      <c r="L134" s="175">
        <f t="shared" si="70"/>
        <v>-0.67234042553191486</v>
      </c>
      <c r="M134" s="171" t="s">
        <v>605</v>
      </c>
      <c r="N134" s="168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7">
        <v>25</v>
      </c>
      <c r="B135" s="158">
        <v>42067</v>
      </c>
      <c r="C135" s="158"/>
      <c r="D135" s="159" t="s">
        <v>662</v>
      </c>
      <c r="E135" s="160" t="s">
        <v>592</v>
      </c>
      <c r="F135" s="161">
        <v>185</v>
      </c>
      <c r="G135" s="160"/>
      <c r="H135" s="160">
        <v>224</v>
      </c>
      <c r="I135" s="162" t="s">
        <v>663</v>
      </c>
      <c r="J135" s="163" t="s">
        <v>626</v>
      </c>
      <c r="K135" s="164">
        <f t="shared" si="69"/>
        <v>39</v>
      </c>
      <c r="L135" s="165">
        <f t="shared" si="70"/>
        <v>0.21081081081081082</v>
      </c>
      <c r="M135" s="160" t="s">
        <v>595</v>
      </c>
      <c r="N135" s="166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26</v>
      </c>
      <c r="B136" s="168">
        <v>42090</v>
      </c>
      <c r="C136" s="168"/>
      <c r="D136" s="176" t="s">
        <v>664</v>
      </c>
      <c r="E136" s="171" t="s">
        <v>592</v>
      </c>
      <c r="F136" s="171">
        <v>49.5</v>
      </c>
      <c r="G136" s="172"/>
      <c r="H136" s="172">
        <v>15.85</v>
      </c>
      <c r="I136" s="172">
        <v>67</v>
      </c>
      <c r="J136" s="173" t="s">
        <v>665</v>
      </c>
      <c r="K136" s="172">
        <f t="shared" si="69"/>
        <v>-33.65</v>
      </c>
      <c r="L136" s="177">
        <f t="shared" si="70"/>
        <v>-0.67979797979797973</v>
      </c>
      <c r="M136" s="171" t="s">
        <v>605</v>
      </c>
      <c r="N136" s="178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7">
        <v>27</v>
      </c>
      <c r="B137" s="158">
        <v>42093</v>
      </c>
      <c r="C137" s="158"/>
      <c r="D137" s="159" t="s">
        <v>666</v>
      </c>
      <c r="E137" s="160" t="s">
        <v>592</v>
      </c>
      <c r="F137" s="161">
        <v>183.5</v>
      </c>
      <c r="G137" s="160"/>
      <c r="H137" s="160">
        <v>219</v>
      </c>
      <c r="I137" s="162">
        <v>218</v>
      </c>
      <c r="J137" s="163" t="s">
        <v>667</v>
      </c>
      <c r="K137" s="164">
        <f t="shared" si="69"/>
        <v>35.5</v>
      </c>
      <c r="L137" s="165">
        <f t="shared" si="70"/>
        <v>0.19346049046321526</v>
      </c>
      <c r="M137" s="160" t="s">
        <v>595</v>
      </c>
      <c r="N137" s="166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7">
        <v>28</v>
      </c>
      <c r="B138" s="158">
        <v>42114</v>
      </c>
      <c r="C138" s="158"/>
      <c r="D138" s="159" t="s">
        <v>668</v>
      </c>
      <c r="E138" s="160" t="s">
        <v>592</v>
      </c>
      <c r="F138" s="161">
        <f>(227+237)/2</f>
        <v>232</v>
      </c>
      <c r="G138" s="160"/>
      <c r="H138" s="160">
        <v>298</v>
      </c>
      <c r="I138" s="162">
        <v>298</v>
      </c>
      <c r="J138" s="163" t="s">
        <v>626</v>
      </c>
      <c r="K138" s="164">
        <f t="shared" si="69"/>
        <v>66</v>
      </c>
      <c r="L138" s="165">
        <f t="shared" si="70"/>
        <v>0.28448275862068967</v>
      </c>
      <c r="M138" s="160" t="s">
        <v>595</v>
      </c>
      <c r="N138" s="166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7">
        <v>29</v>
      </c>
      <c r="B139" s="158">
        <v>42128</v>
      </c>
      <c r="C139" s="158"/>
      <c r="D139" s="159" t="s">
        <v>669</v>
      </c>
      <c r="E139" s="160" t="s">
        <v>604</v>
      </c>
      <c r="F139" s="161">
        <v>385</v>
      </c>
      <c r="G139" s="160"/>
      <c r="H139" s="160">
        <f>212.5+331</f>
        <v>543.5</v>
      </c>
      <c r="I139" s="162">
        <v>510</v>
      </c>
      <c r="J139" s="163" t="s">
        <v>670</v>
      </c>
      <c r="K139" s="164">
        <f t="shared" si="69"/>
        <v>158.5</v>
      </c>
      <c r="L139" s="165">
        <f t="shared" si="70"/>
        <v>0.41168831168831171</v>
      </c>
      <c r="M139" s="160" t="s">
        <v>595</v>
      </c>
      <c r="N139" s="166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7">
        <v>30</v>
      </c>
      <c r="B140" s="158">
        <v>42128</v>
      </c>
      <c r="C140" s="158"/>
      <c r="D140" s="159" t="s">
        <v>671</v>
      </c>
      <c r="E140" s="160" t="s">
        <v>604</v>
      </c>
      <c r="F140" s="161">
        <v>115.5</v>
      </c>
      <c r="G140" s="160"/>
      <c r="H140" s="160">
        <v>146</v>
      </c>
      <c r="I140" s="162">
        <v>142</v>
      </c>
      <c r="J140" s="163" t="s">
        <v>672</v>
      </c>
      <c r="K140" s="164">
        <f t="shared" si="69"/>
        <v>30.5</v>
      </c>
      <c r="L140" s="165">
        <f t="shared" si="70"/>
        <v>0.26406926406926406</v>
      </c>
      <c r="M140" s="160" t="s">
        <v>595</v>
      </c>
      <c r="N140" s="166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7">
        <v>31</v>
      </c>
      <c r="B141" s="158">
        <v>42151</v>
      </c>
      <c r="C141" s="158"/>
      <c r="D141" s="159" t="s">
        <v>541</v>
      </c>
      <c r="E141" s="160" t="s">
        <v>604</v>
      </c>
      <c r="F141" s="161">
        <v>237.5</v>
      </c>
      <c r="G141" s="160"/>
      <c r="H141" s="160">
        <v>279.5</v>
      </c>
      <c r="I141" s="162">
        <v>278</v>
      </c>
      <c r="J141" s="163" t="s">
        <v>626</v>
      </c>
      <c r="K141" s="164">
        <f t="shared" si="69"/>
        <v>42</v>
      </c>
      <c r="L141" s="165">
        <f t="shared" si="70"/>
        <v>0.17684210526315788</v>
      </c>
      <c r="M141" s="160" t="s">
        <v>595</v>
      </c>
      <c r="N141" s="166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7">
        <v>32</v>
      </c>
      <c r="B142" s="158">
        <v>42174</v>
      </c>
      <c r="C142" s="158"/>
      <c r="D142" s="159" t="s">
        <v>644</v>
      </c>
      <c r="E142" s="160" t="s">
        <v>592</v>
      </c>
      <c r="F142" s="161">
        <v>340</v>
      </c>
      <c r="G142" s="160"/>
      <c r="H142" s="160">
        <v>448</v>
      </c>
      <c r="I142" s="162">
        <v>448</v>
      </c>
      <c r="J142" s="163" t="s">
        <v>626</v>
      </c>
      <c r="K142" s="164">
        <f t="shared" si="69"/>
        <v>108</v>
      </c>
      <c r="L142" s="165">
        <f t="shared" si="70"/>
        <v>0.31764705882352939</v>
      </c>
      <c r="M142" s="160" t="s">
        <v>595</v>
      </c>
      <c r="N142" s="166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7">
        <v>33</v>
      </c>
      <c r="B143" s="158">
        <v>42191</v>
      </c>
      <c r="C143" s="158"/>
      <c r="D143" s="159" t="s">
        <v>673</v>
      </c>
      <c r="E143" s="160" t="s">
        <v>592</v>
      </c>
      <c r="F143" s="161">
        <v>390</v>
      </c>
      <c r="G143" s="160"/>
      <c r="H143" s="160">
        <v>460</v>
      </c>
      <c r="I143" s="162">
        <v>460</v>
      </c>
      <c r="J143" s="163" t="s">
        <v>626</v>
      </c>
      <c r="K143" s="164">
        <f t="shared" si="69"/>
        <v>70</v>
      </c>
      <c r="L143" s="165">
        <f t="shared" si="70"/>
        <v>0.17948717948717949</v>
      </c>
      <c r="M143" s="160" t="s">
        <v>595</v>
      </c>
      <c r="N143" s="166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7">
        <v>34</v>
      </c>
      <c r="B144" s="168">
        <v>42195</v>
      </c>
      <c r="C144" s="168"/>
      <c r="D144" s="169" t="s">
        <v>674</v>
      </c>
      <c r="E144" s="170" t="s">
        <v>592</v>
      </c>
      <c r="F144" s="171">
        <v>122.5</v>
      </c>
      <c r="G144" s="171"/>
      <c r="H144" s="172">
        <v>61</v>
      </c>
      <c r="I144" s="172">
        <v>172</v>
      </c>
      <c r="J144" s="173" t="s">
        <v>675</v>
      </c>
      <c r="K144" s="174">
        <f t="shared" si="69"/>
        <v>-61.5</v>
      </c>
      <c r="L144" s="175">
        <f t="shared" si="70"/>
        <v>-0.50204081632653064</v>
      </c>
      <c r="M144" s="171" t="s">
        <v>605</v>
      </c>
      <c r="N144" s="168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7">
        <v>35</v>
      </c>
      <c r="B145" s="158">
        <v>42219</v>
      </c>
      <c r="C145" s="158"/>
      <c r="D145" s="159" t="s">
        <v>676</v>
      </c>
      <c r="E145" s="160" t="s">
        <v>592</v>
      </c>
      <c r="F145" s="161">
        <v>297.5</v>
      </c>
      <c r="G145" s="160"/>
      <c r="H145" s="160">
        <v>350</v>
      </c>
      <c r="I145" s="162">
        <v>360</v>
      </c>
      <c r="J145" s="163" t="s">
        <v>677</v>
      </c>
      <c r="K145" s="164">
        <f t="shared" si="69"/>
        <v>52.5</v>
      </c>
      <c r="L145" s="165">
        <f t="shared" si="70"/>
        <v>0.17647058823529413</v>
      </c>
      <c r="M145" s="160" t="s">
        <v>595</v>
      </c>
      <c r="N145" s="166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7">
        <v>36</v>
      </c>
      <c r="B146" s="158">
        <v>42219</v>
      </c>
      <c r="C146" s="158"/>
      <c r="D146" s="159" t="s">
        <v>678</v>
      </c>
      <c r="E146" s="160" t="s">
        <v>592</v>
      </c>
      <c r="F146" s="161">
        <v>115.5</v>
      </c>
      <c r="G146" s="160"/>
      <c r="H146" s="160">
        <v>149</v>
      </c>
      <c r="I146" s="162">
        <v>140</v>
      </c>
      <c r="J146" s="163" t="s">
        <v>679</v>
      </c>
      <c r="K146" s="164">
        <f t="shared" si="69"/>
        <v>33.5</v>
      </c>
      <c r="L146" s="165">
        <f t="shared" si="70"/>
        <v>0.29004329004329005</v>
      </c>
      <c r="M146" s="160" t="s">
        <v>595</v>
      </c>
      <c r="N146" s="166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7">
        <v>37</v>
      </c>
      <c r="B147" s="158">
        <v>42251</v>
      </c>
      <c r="C147" s="158"/>
      <c r="D147" s="159" t="s">
        <v>541</v>
      </c>
      <c r="E147" s="160" t="s">
        <v>592</v>
      </c>
      <c r="F147" s="161">
        <v>226</v>
      </c>
      <c r="G147" s="160"/>
      <c r="H147" s="160">
        <v>292</v>
      </c>
      <c r="I147" s="162">
        <v>292</v>
      </c>
      <c r="J147" s="163" t="s">
        <v>680</v>
      </c>
      <c r="K147" s="164">
        <f t="shared" si="69"/>
        <v>66</v>
      </c>
      <c r="L147" s="165">
        <f t="shared" si="70"/>
        <v>0.29203539823008851</v>
      </c>
      <c r="M147" s="160" t="s">
        <v>595</v>
      </c>
      <c r="N147" s="166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7">
        <v>38</v>
      </c>
      <c r="B148" s="158">
        <v>42254</v>
      </c>
      <c r="C148" s="158"/>
      <c r="D148" s="159" t="s">
        <v>668</v>
      </c>
      <c r="E148" s="160" t="s">
        <v>592</v>
      </c>
      <c r="F148" s="161">
        <v>232.5</v>
      </c>
      <c r="G148" s="160"/>
      <c r="H148" s="160">
        <v>312.5</v>
      </c>
      <c r="I148" s="162">
        <v>310</v>
      </c>
      <c r="J148" s="163" t="s">
        <v>626</v>
      </c>
      <c r="K148" s="164">
        <f t="shared" si="69"/>
        <v>80</v>
      </c>
      <c r="L148" s="165">
        <f t="shared" si="70"/>
        <v>0.34408602150537637</v>
      </c>
      <c r="M148" s="160" t="s">
        <v>595</v>
      </c>
      <c r="N148" s="166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7">
        <v>39</v>
      </c>
      <c r="B149" s="158">
        <v>42268</v>
      </c>
      <c r="C149" s="158"/>
      <c r="D149" s="159" t="s">
        <v>681</v>
      </c>
      <c r="E149" s="160" t="s">
        <v>592</v>
      </c>
      <c r="F149" s="161">
        <v>196.5</v>
      </c>
      <c r="G149" s="160"/>
      <c r="H149" s="160">
        <v>238</v>
      </c>
      <c r="I149" s="162">
        <v>238</v>
      </c>
      <c r="J149" s="163" t="s">
        <v>680</v>
      </c>
      <c r="K149" s="164">
        <f t="shared" si="69"/>
        <v>41.5</v>
      </c>
      <c r="L149" s="165">
        <f t="shared" si="70"/>
        <v>0.21119592875318066</v>
      </c>
      <c r="M149" s="160" t="s">
        <v>595</v>
      </c>
      <c r="N149" s="166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7">
        <v>40</v>
      </c>
      <c r="B150" s="158">
        <v>42271</v>
      </c>
      <c r="C150" s="158"/>
      <c r="D150" s="159" t="s">
        <v>624</v>
      </c>
      <c r="E150" s="160" t="s">
        <v>592</v>
      </c>
      <c r="F150" s="161">
        <v>65</v>
      </c>
      <c r="G150" s="160"/>
      <c r="H150" s="160">
        <v>82</v>
      </c>
      <c r="I150" s="162">
        <v>82</v>
      </c>
      <c r="J150" s="163" t="s">
        <v>680</v>
      </c>
      <c r="K150" s="164">
        <f t="shared" si="69"/>
        <v>17</v>
      </c>
      <c r="L150" s="165">
        <f t="shared" si="70"/>
        <v>0.26153846153846155</v>
      </c>
      <c r="M150" s="160" t="s">
        <v>595</v>
      </c>
      <c r="N150" s="166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7">
        <v>41</v>
      </c>
      <c r="B151" s="158">
        <v>42291</v>
      </c>
      <c r="C151" s="158"/>
      <c r="D151" s="159" t="s">
        <v>682</v>
      </c>
      <c r="E151" s="160" t="s">
        <v>592</v>
      </c>
      <c r="F151" s="161">
        <v>144</v>
      </c>
      <c r="G151" s="160"/>
      <c r="H151" s="160">
        <v>182.5</v>
      </c>
      <c r="I151" s="162">
        <v>181</v>
      </c>
      <c r="J151" s="163" t="s">
        <v>680</v>
      </c>
      <c r="K151" s="164">
        <f t="shared" si="69"/>
        <v>38.5</v>
      </c>
      <c r="L151" s="165">
        <f t="shared" si="70"/>
        <v>0.2673611111111111</v>
      </c>
      <c r="M151" s="160" t="s">
        <v>595</v>
      </c>
      <c r="N151" s="166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7">
        <v>42</v>
      </c>
      <c r="B152" s="158">
        <v>42291</v>
      </c>
      <c r="C152" s="158"/>
      <c r="D152" s="159" t="s">
        <v>683</v>
      </c>
      <c r="E152" s="160" t="s">
        <v>592</v>
      </c>
      <c r="F152" s="161">
        <v>264</v>
      </c>
      <c r="G152" s="160"/>
      <c r="H152" s="160">
        <v>311</v>
      </c>
      <c r="I152" s="162">
        <v>311</v>
      </c>
      <c r="J152" s="163" t="s">
        <v>680</v>
      </c>
      <c r="K152" s="164">
        <f t="shared" si="69"/>
        <v>47</v>
      </c>
      <c r="L152" s="165">
        <f t="shared" si="70"/>
        <v>0.17803030303030304</v>
      </c>
      <c r="M152" s="160" t="s">
        <v>595</v>
      </c>
      <c r="N152" s="166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7">
        <v>43</v>
      </c>
      <c r="B153" s="158">
        <v>42318</v>
      </c>
      <c r="C153" s="158"/>
      <c r="D153" s="159" t="s">
        <v>684</v>
      </c>
      <c r="E153" s="160" t="s">
        <v>604</v>
      </c>
      <c r="F153" s="161">
        <v>549.5</v>
      </c>
      <c r="G153" s="160"/>
      <c r="H153" s="160">
        <v>630</v>
      </c>
      <c r="I153" s="162">
        <v>630</v>
      </c>
      <c r="J153" s="163" t="s">
        <v>680</v>
      </c>
      <c r="K153" s="164">
        <f t="shared" si="69"/>
        <v>80.5</v>
      </c>
      <c r="L153" s="165">
        <f t="shared" si="70"/>
        <v>0.1464968152866242</v>
      </c>
      <c r="M153" s="160" t="s">
        <v>595</v>
      </c>
      <c r="N153" s="166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7">
        <v>44</v>
      </c>
      <c r="B154" s="158">
        <v>42342</v>
      </c>
      <c r="C154" s="158"/>
      <c r="D154" s="159" t="s">
        <v>685</v>
      </c>
      <c r="E154" s="160" t="s">
        <v>592</v>
      </c>
      <c r="F154" s="161">
        <v>1027.5</v>
      </c>
      <c r="G154" s="160"/>
      <c r="H154" s="160">
        <v>1315</v>
      </c>
      <c r="I154" s="162">
        <v>1250</v>
      </c>
      <c r="J154" s="163" t="s">
        <v>680</v>
      </c>
      <c r="K154" s="164">
        <f t="shared" si="69"/>
        <v>287.5</v>
      </c>
      <c r="L154" s="165">
        <f t="shared" si="70"/>
        <v>0.27980535279805352</v>
      </c>
      <c r="M154" s="160" t="s">
        <v>595</v>
      </c>
      <c r="N154" s="166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7">
        <v>45</v>
      </c>
      <c r="B155" s="158">
        <v>42367</v>
      </c>
      <c r="C155" s="158"/>
      <c r="D155" s="159" t="s">
        <v>686</v>
      </c>
      <c r="E155" s="160" t="s">
        <v>592</v>
      </c>
      <c r="F155" s="161">
        <v>465</v>
      </c>
      <c r="G155" s="160"/>
      <c r="H155" s="160">
        <v>540</v>
      </c>
      <c r="I155" s="162">
        <v>540</v>
      </c>
      <c r="J155" s="163" t="s">
        <v>680</v>
      </c>
      <c r="K155" s="164">
        <f t="shared" si="69"/>
        <v>75</v>
      </c>
      <c r="L155" s="165">
        <f t="shared" si="70"/>
        <v>0.16129032258064516</v>
      </c>
      <c r="M155" s="160" t="s">
        <v>595</v>
      </c>
      <c r="N155" s="166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7">
        <v>46</v>
      </c>
      <c r="B156" s="158">
        <v>42380</v>
      </c>
      <c r="C156" s="158"/>
      <c r="D156" s="159" t="s">
        <v>404</v>
      </c>
      <c r="E156" s="160" t="s">
        <v>604</v>
      </c>
      <c r="F156" s="161">
        <v>81</v>
      </c>
      <c r="G156" s="160"/>
      <c r="H156" s="160">
        <v>110</v>
      </c>
      <c r="I156" s="162">
        <v>110</v>
      </c>
      <c r="J156" s="163" t="s">
        <v>680</v>
      </c>
      <c r="K156" s="164">
        <f t="shared" si="69"/>
        <v>29</v>
      </c>
      <c r="L156" s="165">
        <f t="shared" si="70"/>
        <v>0.35802469135802467</v>
      </c>
      <c r="M156" s="160" t="s">
        <v>595</v>
      </c>
      <c r="N156" s="166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7">
        <v>47</v>
      </c>
      <c r="B157" s="158">
        <v>42382</v>
      </c>
      <c r="C157" s="158"/>
      <c r="D157" s="159" t="s">
        <v>687</v>
      </c>
      <c r="E157" s="160" t="s">
        <v>604</v>
      </c>
      <c r="F157" s="161">
        <v>417.5</v>
      </c>
      <c r="G157" s="160"/>
      <c r="H157" s="160">
        <v>547</v>
      </c>
      <c r="I157" s="162">
        <v>535</v>
      </c>
      <c r="J157" s="163" t="s">
        <v>680</v>
      </c>
      <c r="K157" s="164">
        <f t="shared" si="69"/>
        <v>129.5</v>
      </c>
      <c r="L157" s="165">
        <f t="shared" si="70"/>
        <v>0.31017964071856285</v>
      </c>
      <c r="M157" s="160" t="s">
        <v>595</v>
      </c>
      <c r="N157" s="166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7">
        <v>48</v>
      </c>
      <c r="B158" s="158">
        <v>42408</v>
      </c>
      <c r="C158" s="158"/>
      <c r="D158" s="159" t="s">
        <v>688</v>
      </c>
      <c r="E158" s="160" t="s">
        <v>592</v>
      </c>
      <c r="F158" s="161">
        <v>650</v>
      </c>
      <c r="G158" s="160"/>
      <c r="H158" s="160">
        <v>800</v>
      </c>
      <c r="I158" s="162">
        <v>800</v>
      </c>
      <c r="J158" s="163" t="s">
        <v>680</v>
      </c>
      <c r="K158" s="164">
        <f t="shared" si="69"/>
        <v>150</v>
      </c>
      <c r="L158" s="165">
        <f t="shared" si="70"/>
        <v>0.23076923076923078</v>
      </c>
      <c r="M158" s="160" t="s">
        <v>595</v>
      </c>
      <c r="N158" s="166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7">
        <v>49</v>
      </c>
      <c r="B159" s="158">
        <v>42433</v>
      </c>
      <c r="C159" s="158"/>
      <c r="D159" s="159" t="s">
        <v>237</v>
      </c>
      <c r="E159" s="160" t="s">
        <v>592</v>
      </c>
      <c r="F159" s="161">
        <v>437.5</v>
      </c>
      <c r="G159" s="160"/>
      <c r="H159" s="160">
        <v>504.5</v>
      </c>
      <c r="I159" s="162">
        <v>522</v>
      </c>
      <c r="J159" s="163" t="s">
        <v>689</v>
      </c>
      <c r="K159" s="164">
        <f t="shared" si="69"/>
        <v>67</v>
      </c>
      <c r="L159" s="165">
        <f t="shared" si="70"/>
        <v>0.15314285714285714</v>
      </c>
      <c r="M159" s="160" t="s">
        <v>595</v>
      </c>
      <c r="N159" s="166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7">
        <v>50</v>
      </c>
      <c r="B160" s="158">
        <v>42438</v>
      </c>
      <c r="C160" s="158"/>
      <c r="D160" s="159" t="s">
        <v>690</v>
      </c>
      <c r="E160" s="160" t="s">
        <v>592</v>
      </c>
      <c r="F160" s="161">
        <v>189.5</v>
      </c>
      <c r="G160" s="160"/>
      <c r="H160" s="160">
        <v>218</v>
      </c>
      <c r="I160" s="162">
        <v>218</v>
      </c>
      <c r="J160" s="163" t="s">
        <v>680</v>
      </c>
      <c r="K160" s="164">
        <f t="shared" si="69"/>
        <v>28.5</v>
      </c>
      <c r="L160" s="165">
        <f t="shared" si="70"/>
        <v>0.15039577836411611</v>
      </c>
      <c r="M160" s="160" t="s">
        <v>595</v>
      </c>
      <c r="N160" s="166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51</v>
      </c>
      <c r="B161" s="168">
        <v>42471</v>
      </c>
      <c r="C161" s="168"/>
      <c r="D161" s="176" t="s">
        <v>691</v>
      </c>
      <c r="E161" s="171" t="s">
        <v>592</v>
      </c>
      <c r="F161" s="171">
        <v>36.5</v>
      </c>
      <c r="G161" s="172"/>
      <c r="H161" s="172">
        <v>15.85</v>
      </c>
      <c r="I161" s="172">
        <v>60</v>
      </c>
      <c r="J161" s="173" t="s">
        <v>692</v>
      </c>
      <c r="K161" s="174">
        <f t="shared" si="69"/>
        <v>-20.65</v>
      </c>
      <c r="L161" s="175">
        <f t="shared" si="70"/>
        <v>-0.5657534246575342</v>
      </c>
      <c r="M161" s="171" t="s">
        <v>605</v>
      </c>
      <c r="N161" s="179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7">
        <v>52</v>
      </c>
      <c r="B162" s="158">
        <v>42472</v>
      </c>
      <c r="C162" s="158"/>
      <c r="D162" s="159" t="s">
        <v>693</v>
      </c>
      <c r="E162" s="160" t="s">
        <v>592</v>
      </c>
      <c r="F162" s="161">
        <v>93</v>
      </c>
      <c r="G162" s="160"/>
      <c r="H162" s="160">
        <v>149</v>
      </c>
      <c r="I162" s="162">
        <v>140</v>
      </c>
      <c r="J162" s="163" t="s">
        <v>694</v>
      </c>
      <c r="K162" s="164">
        <f t="shared" si="69"/>
        <v>56</v>
      </c>
      <c r="L162" s="165">
        <f t="shared" si="70"/>
        <v>0.60215053763440862</v>
      </c>
      <c r="M162" s="160" t="s">
        <v>595</v>
      </c>
      <c r="N162" s="166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7">
        <v>53</v>
      </c>
      <c r="B163" s="158">
        <v>42472</v>
      </c>
      <c r="C163" s="158"/>
      <c r="D163" s="159" t="s">
        <v>695</v>
      </c>
      <c r="E163" s="160" t="s">
        <v>592</v>
      </c>
      <c r="F163" s="161">
        <v>130</v>
      </c>
      <c r="G163" s="160"/>
      <c r="H163" s="160">
        <v>150</v>
      </c>
      <c r="I163" s="162" t="s">
        <v>696</v>
      </c>
      <c r="J163" s="163" t="s">
        <v>680</v>
      </c>
      <c r="K163" s="164">
        <f t="shared" si="69"/>
        <v>20</v>
      </c>
      <c r="L163" s="165">
        <f t="shared" si="70"/>
        <v>0.15384615384615385</v>
      </c>
      <c r="M163" s="160" t="s">
        <v>595</v>
      </c>
      <c r="N163" s="166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7">
        <v>54</v>
      </c>
      <c r="B164" s="158">
        <v>42473</v>
      </c>
      <c r="C164" s="158"/>
      <c r="D164" s="159" t="s">
        <v>697</v>
      </c>
      <c r="E164" s="160" t="s">
        <v>592</v>
      </c>
      <c r="F164" s="161">
        <v>196</v>
      </c>
      <c r="G164" s="160"/>
      <c r="H164" s="160">
        <v>299</v>
      </c>
      <c r="I164" s="162">
        <v>299</v>
      </c>
      <c r="J164" s="163" t="s">
        <v>680</v>
      </c>
      <c r="K164" s="164">
        <v>103</v>
      </c>
      <c r="L164" s="165">
        <v>0.52551020408163296</v>
      </c>
      <c r="M164" s="160" t="s">
        <v>595</v>
      </c>
      <c r="N164" s="166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7">
        <v>55</v>
      </c>
      <c r="B165" s="158">
        <v>42473</v>
      </c>
      <c r="C165" s="158"/>
      <c r="D165" s="159" t="s">
        <v>698</v>
      </c>
      <c r="E165" s="160" t="s">
        <v>592</v>
      </c>
      <c r="F165" s="161">
        <v>88</v>
      </c>
      <c r="G165" s="160"/>
      <c r="H165" s="160">
        <v>103</v>
      </c>
      <c r="I165" s="162">
        <v>103</v>
      </c>
      <c r="J165" s="163" t="s">
        <v>680</v>
      </c>
      <c r="K165" s="164">
        <v>15</v>
      </c>
      <c r="L165" s="165">
        <v>0.170454545454545</v>
      </c>
      <c r="M165" s="160" t="s">
        <v>595</v>
      </c>
      <c r="N165" s="166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7">
        <v>56</v>
      </c>
      <c r="B166" s="158">
        <v>42492</v>
      </c>
      <c r="C166" s="158"/>
      <c r="D166" s="159" t="s">
        <v>699</v>
      </c>
      <c r="E166" s="160" t="s">
        <v>592</v>
      </c>
      <c r="F166" s="161">
        <v>127.5</v>
      </c>
      <c r="G166" s="160"/>
      <c r="H166" s="160">
        <v>148</v>
      </c>
      <c r="I166" s="162" t="s">
        <v>700</v>
      </c>
      <c r="J166" s="163" t="s">
        <v>680</v>
      </c>
      <c r="K166" s="164">
        <f t="shared" ref="K166:K170" si="71">H166-F166</f>
        <v>20.5</v>
      </c>
      <c r="L166" s="165">
        <f t="shared" ref="L166:L170" si="72">K166/F166</f>
        <v>0.16078431372549021</v>
      </c>
      <c r="M166" s="160" t="s">
        <v>595</v>
      </c>
      <c r="N166" s="166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7">
        <v>57</v>
      </c>
      <c r="B167" s="158">
        <v>42493</v>
      </c>
      <c r="C167" s="158"/>
      <c r="D167" s="159" t="s">
        <v>701</v>
      </c>
      <c r="E167" s="160" t="s">
        <v>592</v>
      </c>
      <c r="F167" s="161">
        <v>675</v>
      </c>
      <c r="G167" s="160"/>
      <c r="H167" s="160">
        <v>815</v>
      </c>
      <c r="I167" s="162" t="s">
        <v>702</v>
      </c>
      <c r="J167" s="163" t="s">
        <v>680</v>
      </c>
      <c r="K167" s="164">
        <f t="shared" si="71"/>
        <v>140</v>
      </c>
      <c r="L167" s="165">
        <f t="shared" si="72"/>
        <v>0.2074074074074074</v>
      </c>
      <c r="M167" s="160" t="s">
        <v>595</v>
      </c>
      <c r="N167" s="166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58</v>
      </c>
      <c r="B168" s="168">
        <v>42522</v>
      </c>
      <c r="C168" s="168"/>
      <c r="D168" s="169" t="s">
        <v>703</v>
      </c>
      <c r="E168" s="170" t="s">
        <v>592</v>
      </c>
      <c r="F168" s="171">
        <v>500</v>
      </c>
      <c r="G168" s="171"/>
      <c r="H168" s="172">
        <v>232.5</v>
      </c>
      <c r="I168" s="172" t="s">
        <v>704</v>
      </c>
      <c r="J168" s="173" t="s">
        <v>705</v>
      </c>
      <c r="K168" s="174">
        <f t="shared" si="71"/>
        <v>-267.5</v>
      </c>
      <c r="L168" s="175">
        <f t="shared" si="72"/>
        <v>-0.53500000000000003</v>
      </c>
      <c r="M168" s="171" t="s">
        <v>605</v>
      </c>
      <c r="N168" s="168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7">
        <v>59</v>
      </c>
      <c r="B169" s="158">
        <v>42527</v>
      </c>
      <c r="C169" s="158"/>
      <c r="D169" s="159" t="s">
        <v>543</v>
      </c>
      <c r="E169" s="160" t="s">
        <v>592</v>
      </c>
      <c r="F169" s="161">
        <v>110</v>
      </c>
      <c r="G169" s="160"/>
      <c r="H169" s="160">
        <v>126.5</v>
      </c>
      <c r="I169" s="162">
        <v>125</v>
      </c>
      <c r="J169" s="163" t="s">
        <v>632</v>
      </c>
      <c r="K169" s="164">
        <f t="shared" si="71"/>
        <v>16.5</v>
      </c>
      <c r="L169" s="165">
        <f t="shared" si="72"/>
        <v>0.15</v>
      </c>
      <c r="M169" s="160" t="s">
        <v>595</v>
      </c>
      <c r="N169" s="166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7">
        <v>60</v>
      </c>
      <c r="B170" s="158">
        <v>42538</v>
      </c>
      <c r="C170" s="158"/>
      <c r="D170" s="159" t="s">
        <v>706</v>
      </c>
      <c r="E170" s="160" t="s">
        <v>592</v>
      </c>
      <c r="F170" s="161">
        <v>44</v>
      </c>
      <c r="G170" s="160"/>
      <c r="H170" s="160">
        <v>69.5</v>
      </c>
      <c r="I170" s="162">
        <v>69.5</v>
      </c>
      <c r="J170" s="163" t="s">
        <v>707</v>
      </c>
      <c r="K170" s="164">
        <f t="shared" si="71"/>
        <v>25.5</v>
      </c>
      <c r="L170" s="165">
        <f t="shared" si="72"/>
        <v>0.57954545454545459</v>
      </c>
      <c r="M170" s="160" t="s">
        <v>595</v>
      </c>
      <c r="N170" s="166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7">
        <v>61</v>
      </c>
      <c r="B171" s="158">
        <v>42549</v>
      </c>
      <c r="C171" s="158"/>
      <c r="D171" s="159" t="s">
        <v>708</v>
      </c>
      <c r="E171" s="160" t="s">
        <v>592</v>
      </c>
      <c r="F171" s="161">
        <v>262.5</v>
      </c>
      <c r="G171" s="160"/>
      <c r="H171" s="160">
        <v>340</v>
      </c>
      <c r="I171" s="162">
        <v>333</v>
      </c>
      <c r="J171" s="163" t="s">
        <v>709</v>
      </c>
      <c r="K171" s="164">
        <v>77.5</v>
      </c>
      <c r="L171" s="165">
        <v>0.29523809523809502</v>
      </c>
      <c r="M171" s="160" t="s">
        <v>595</v>
      </c>
      <c r="N171" s="166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7">
        <v>62</v>
      </c>
      <c r="B172" s="158">
        <v>42549</v>
      </c>
      <c r="C172" s="158"/>
      <c r="D172" s="159" t="s">
        <v>710</v>
      </c>
      <c r="E172" s="160" t="s">
        <v>592</v>
      </c>
      <c r="F172" s="161">
        <v>840</v>
      </c>
      <c r="G172" s="160"/>
      <c r="H172" s="160">
        <v>1230</v>
      </c>
      <c r="I172" s="162">
        <v>1230</v>
      </c>
      <c r="J172" s="163" t="s">
        <v>680</v>
      </c>
      <c r="K172" s="164">
        <v>390</v>
      </c>
      <c r="L172" s="165">
        <v>0.46428571428571402</v>
      </c>
      <c r="M172" s="160" t="s">
        <v>595</v>
      </c>
      <c r="N172" s="166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0">
        <v>63</v>
      </c>
      <c r="B173" s="181">
        <v>42556</v>
      </c>
      <c r="C173" s="181"/>
      <c r="D173" s="182" t="s">
        <v>711</v>
      </c>
      <c r="E173" s="183" t="s">
        <v>592</v>
      </c>
      <c r="F173" s="183">
        <v>395</v>
      </c>
      <c r="G173" s="184"/>
      <c r="H173" s="184">
        <f>(468.5+342.5)/2</f>
        <v>405.5</v>
      </c>
      <c r="I173" s="184">
        <v>510</v>
      </c>
      <c r="J173" s="185" t="s">
        <v>712</v>
      </c>
      <c r="K173" s="186">
        <f t="shared" ref="K173:K179" si="73">H173-F173</f>
        <v>10.5</v>
      </c>
      <c r="L173" s="187">
        <f t="shared" ref="L173:L179" si="74">K173/F173</f>
        <v>2.6582278481012658E-2</v>
      </c>
      <c r="M173" s="183" t="s">
        <v>613</v>
      </c>
      <c r="N173" s="181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64</v>
      </c>
      <c r="B174" s="168">
        <v>42584</v>
      </c>
      <c r="C174" s="168"/>
      <c r="D174" s="169" t="s">
        <v>713</v>
      </c>
      <c r="E174" s="170" t="s">
        <v>604</v>
      </c>
      <c r="F174" s="171">
        <f>169.5-12.8</f>
        <v>156.69999999999999</v>
      </c>
      <c r="G174" s="171"/>
      <c r="H174" s="172">
        <v>77</v>
      </c>
      <c r="I174" s="172" t="s">
        <v>714</v>
      </c>
      <c r="J174" s="173" t="s">
        <v>715</v>
      </c>
      <c r="K174" s="174">
        <f t="shared" si="73"/>
        <v>-79.699999999999989</v>
      </c>
      <c r="L174" s="175">
        <f t="shared" si="74"/>
        <v>-0.50861518825781749</v>
      </c>
      <c r="M174" s="171" t="s">
        <v>605</v>
      </c>
      <c r="N174" s="168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65</v>
      </c>
      <c r="B175" s="168">
        <v>42586</v>
      </c>
      <c r="C175" s="168"/>
      <c r="D175" s="169" t="s">
        <v>716</v>
      </c>
      <c r="E175" s="170" t="s">
        <v>592</v>
      </c>
      <c r="F175" s="171">
        <v>400</v>
      </c>
      <c r="G175" s="171"/>
      <c r="H175" s="172">
        <v>305</v>
      </c>
      <c r="I175" s="172">
        <v>475</v>
      </c>
      <c r="J175" s="173" t="s">
        <v>717</v>
      </c>
      <c r="K175" s="174">
        <f t="shared" si="73"/>
        <v>-95</v>
      </c>
      <c r="L175" s="175">
        <f t="shared" si="74"/>
        <v>-0.23749999999999999</v>
      </c>
      <c r="M175" s="171" t="s">
        <v>605</v>
      </c>
      <c r="N175" s="168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7">
        <v>66</v>
      </c>
      <c r="B176" s="158">
        <v>42593</v>
      </c>
      <c r="C176" s="158"/>
      <c r="D176" s="159" t="s">
        <v>718</v>
      </c>
      <c r="E176" s="160" t="s">
        <v>592</v>
      </c>
      <c r="F176" s="161">
        <v>86.5</v>
      </c>
      <c r="G176" s="160"/>
      <c r="H176" s="160">
        <v>130</v>
      </c>
      <c r="I176" s="162">
        <v>130</v>
      </c>
      <c r="J176" s="163" t="s">
        <v>719</v>
      </c>
      <c r="K176" s="164">
        <f t="shared" si="73"/>
        <v>43.5</v>
      </c>
      <c r="L176" s="165">
        <f t="shared" si="74"/>
        <v>0.50289017341040465</v>
      </c>
      <c r="M176" s="160" t="s">
        <v>595</v>
      </c>
      <c r="N176" s="166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67</v>
      </c>
      <c r="B177" s="168">
        <v>42600</v>
      </c>
      <c r="C177" s="168"/>
      <c r="D177" s="169" t="s">
        <v>122</v>
      </c>
      <c r="E177" s="170" t="s">
        <v>592</v>
      </c>
      <c r="F177" s="171">
        <v>133.5</v>
      </c>
      <c r="G177" s="171"/>
      <c r="H177" s="172">
        <v>126.5</v>
      </c>
      <c r="I177" s="172">
        <v>178</v>
      </c>
      <c r="J177" s="173" t="s">
        <v>720</v>
      </c>
      <c r="K177" s="174">
        <f t="shared" si="73"/>
        <v>-7</v>
      </c>
      <c r="L177" s="175">
        <f t="shared" si="74"/>
        <v>-5.2434456928838954E-2</v>
      </c>
      <c r="M177" s="171" t="s">
        <v>605</v>
      </c>
      <c r="N177" s="168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7">
        <v>68</v>
      </c>
      <c r="B178" s="158">
        <v>42613</v>
      </c>
      <c r="C178" s="158"/>
      <c r="D178" s="159" t="s">
        <v>721</v>
      </c>
      <c r="E178" s="160" t="s">
        <v>592</v>
      </c>
      <c r="F178" s="161">
        <v>560</v>
      </c>
      <c r="G178" s="160"/>
      <c r="H178" s="160">
        <v>725</v>
      </c>
      <c r="I178" s="162">
        <v>725</v>
      </c>
      <c r="J178" s="163" t="s">
        <v>626</v>
      </c>
      <c r="K178" s="164">
        <f t="shared" si="73"/>
        <v>165</v>
      </c>
      <c r="L178" s="165">
        <f t="shared" si="74"/>
        <v>0.29464285714285715</v>
      </c>
      <c r="M178" s="160" t="s">
        <v>595</v>
      </c>
      <c r="N178" s="166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7">
        <v>69</v>
      </c>
      <c r="B179" s="158">
        <v>42614</v>
      </c>
      <c r="C179" s="158"/>
      <c r="D179" s="159" t="s">
        <v>722</v>
      </c>
      <c r="E179" s="160" t="s">
        <v>592</v>
      </c>
      <c r="F179" s="161">
        <v>160.5</v>
      </c>
      <c r="G179" s="160"/>
      <c r="H179" s="160">
        <v>210</v>
      </c>
      <c r="I179" s="162">
        <v>210</v>
      </c>
      <c r="J179" s="163" t="s">
        <v>626</v>
      </c>
      <c r="K179" s="164">
        <f t="shared" si="73"/>
        <v>49.5</v>
      </c>
      <c r="L179" s="165">
        <f t="shared" si="74"/>
        <v>0.30841121495327101</v>
      </c>
      <c r="M179" s="160" t="s">
        <v>595</v>
      </c>
      <c r="N179" s="166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7">
        <v>70</v>
      </c>
      <c r="B180" s="158">
        <v>42646</v>
      </c>
      <c r="C180" s="158"/>
      <c r="D180" s="159" t="s">
        <v>416</v>
      </c>
      <c r="E180" s="160" t="s">
        <v>592</v>
      </c>
      <c r="F180" s="161">
        <v>430</v>
      </c>
      <c r="G180" s="160"/>
      <c r="H180" s="160">
        <v>596</v>
      </c>
      <c r="I180" s="162">
        <v>575</v>
      </c>
      <c r="J180" s="163" t="s">
        <v>723</v>
      </c>
      <c r="K180" s="164">
        <v>166</v>
      </c>
      <c r="L180" s="165">
        <v>0.38604651162790699</v>
      </c>
      <c r="M180" s="160" t="s">
        <v>595</v>
      </c>
      <c r="N180" s="166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7">
        <v>71</v>
      </c>
      <c r="B181" s="158">
        <v>42657</v>
      </c>
      <c r="C181" s="158"/>
      <c r="D181" s="159" t="s">
        <v>724</v>
      </c>
      <c r="E181" s="160" t="s">
        <v>592</v>
      </c>
      <c r="F181" s="161">
        <v>280</v>
      </c>
      <c r="G181" s="160"/>
      <c r="H181" s="160">
        <v>345</v>
      </c>
      <c r="I181" s="162">
        <v>345</v>
      </c>
      <c r="J181" s="163" t="s">
        <v>626</v>
      </c>
      <c r="K181" s="164">
        <f t="shared" ref="K181:K186" si="75">H181-F181</f>
        <v>65</v>
      </c>
      <c r="L181" s="165">
        <f t="shared" ref="L181:L182" si="76">K181/F181</f>
        <v>0.23214285714285715</v>
      </c>
      <c r="M181" s="160" t="s">
        <v>595</v>
      </c>
      <c r="N181" s="166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7">
        <v>72</v>
      </c>
      <c r="B182" s="158">
        <v>42657</v>
      </c>
      <c r="C182" s="158"/>
      <c r="D182" s="159" t="s">
        <v>725</v>
      </c>
      <c r="E182" s="160" t="s">
        <v>592</v>
      </c>
      <c r="F182" s="161">
        <v>245</v>
      </c>
      <c r="G182" s="160"/>
      <c r="H182" s="160">
        <v>325.5</v>
      </c>
      <c r="I182" s="162">
        <v>330</v>
      </c>
      <c r="J182" s="163" t="s">
        <v>726</v>
      </c>
      <c r="K182" s="164">
        <f t="shared" si="75"/>
        <v>80.5</v>
      </c>
      <c r="L182" s="165">
        <f t="shared" si="76"/>
        <v>0.32857142857142857</v>
      </c>
      <c r="M182" s="160" t="s">
        <v>595</v>
      </c>
      <c r="N182" s="166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7">
        <v>73</v>
      </c>
      <c r="B183" s="158">
        <v>42660</v>
      </c>
      <c r="C183" s="158"/>
      <c r="D183" s="159" t="s">
        <v>727</v>
      </c>
      <c r="E183" s="160" t="s">
        <v>592</v>
      </c>
      <c r="F183" s="161">
        <v>125</v>
      </c>
      <c r="G183" s="160"/>
      <c r="H183" s="160">
        <v>160</v>
      </c>
      <c r="I183" s="162">
        <v>160</v>
      </c>
      <c r="J183" s="163" t="s">
        <v>680</v>
      </c>
      <c r="K183" s="164">
        <f t="shared" si="75"/>
        <v>35</v>
      </c>
      <c r="L183" s="165">
        <v>0.28000000000000003</v>
      </c>
      <c r="M183" s="160" t="s">
        <v>595</v>
      </c>
      <c r="N183" s="166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7">
        <v>74</v>
      </c>
      <c r="B184" s="158">
        <v>42660</v>
      </c>
      <c r="C184" s="158"/>
      <c r="D184" s="159" t="s">
        <v>728</v>
      </c>
      <c r="E184" s="160" t="s">
        <v>592</v>
      </c>
      <c r="F184" s="161">
        <v>114</v>
      </c>
      <c r="G184" s="160"/>
      <c r="H184" s="160">
        <v>145</v>
      </c>
      <c r="I184" s="162">
        <v>145</v>
      </c>
      <c r="J184" s="163" t="s">
        <v>680</v>
      </c>
      <c r="K184" s="164">
        <f t="shared" si="75"/>
        <v>31</v>
      </c>
      <c r="L184" s="165">
        <f t="shared" ref="L184:L186" si="77">K184/F184</f>
        <v>0.27192982456140352</v>
      </c>
      <c r="M184" s="160" t="s">
        <v>595</v>
      </c>
      <c r="N184" s="166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7">
        <v>75</v>
      </c>
      <c r="B185" s="158">
        <v>42660</v>
      </c>
      <c r="C185" s="158"/>
      <c r="D185" s="159" t="s">
        <v>729</v>
      </c>
      <c r="E185" s="160" t="s">
        <v>592</v>
      </c>
      <c r="F185" s="161">
        <v>212</v>
      </c>
      <c r="G185" s="160"/>
      <c r="H185" s="160">
        <v>280</v>
      </c>
      <c r="I185" s="162">
        <v>276</v>
      </c>
      <c r="J185" s="163" t="s">
        <v>730</v>
      </c>
      <c r="K185" s="164">
        <f t="shared" si="75"/>
        <v>68</v>
      </c>
      <c r="L185" s="165">
        <f t="shared" si="77"/>
        <v>0.32075471698113206</v>
      </c>
      <c r="M185" s="160" t="s">
        <v>595</v>
      </c>
      <c r="N185" s="166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7">
        <v>76</v>
      </c>
      <c r="B186" s="158">
        <v>42678</v>
      </c>
      <c r="C186" s="158"/>
      <c r="D186" s="159" t="s">
        <v>465</v>
      </c>
      <c r="E186" s="160" t="s">
        <v>592</v>
      </c>
      <c r="F186" s="161">
        <v>155</v>
      </c>
      <c r="G186" s="160"/>
      <c r="H186" s="160">
        <v>210</v>
      </c>
      <c r="I186" s="162">
        <v>210</v>
      </c>
      <c r="J186" s="163" t="s">
        <v>731</v>
      </c>
      <c r="K186" s="164">
        <f t="shared" si="75"/>
        <v>55</v>
      </c>
      <c r="L186" s="165">
        <f t="shared" si="77"/>
        <v>0.35483870967741937</v>
      </c>
      <c r="M186" s="160" t="s">
        <v>595</v>
      </c>
      <c r="N186" s="166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77</v>
      </c>
      <c r="B187" s="168">
        <v>42710</v>
      </c>
      <c r="C187" s="168"/>
      <c r="D187" s="169" t="s">
        <v>732</v>
      </c>
      <c r="E187" s="170" t="s">
        <v>592</v>
      </c>
      <c r="F187" s="171">
        <v>150.5</v>
      </c>
      <c r="G187" s="171"/>
      <c r="H187" s="172">
        <v>72.5</v>
      </c>
      <c r="I187" s="172">
        <v>174</v>
      </c>
      <c r="J187" s="173" t="s">
        <v>733</v>
      </c>
      <c r="K187" s="174">
        <v>-78</v>
      </c>
      <c r="L187" s="175">
        <v>-0.51827242524916906</v>
      </c>
      <c r="M187" s="171" t="s">
        <v>605</v>
      </c>
      <c r="N187" s="168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7">
        <v>78</v>
      </c>
      <c r="B188" s="158">
        <v>42712</v>
      </c>
      <c r="C188" s="158"/>
      <c r="D188" s="159" t="s">
        <v>734</v>
      </c>
      <c r="E188" s="160" t="s">
        <v>592</v>
      </c>
      <c r="F188" s="161">
        <v>380</v>
      </c>
      <c r="G188" s="160"/>
      <c r="H188" s="160">
        <v>478</v>
      </c>
      <c r="I188" s="162">
        <v>468</v>
      </c>
      <c r="J188" s="163" t="s">
        <v>680</v>
      </c>
      <c r="K188" s="164">
        <f t="shared" ref="K188:K190" si="78">H188-F188</f>
        <v>98</v>
      </c>
      <c r="L188" s="165">
        <f t="shared" ref="L188:L190" si="79">K188/F188</f>
        <v>0.25789473684210529</v>
      </c>
      <c r="M188" s="160" t="s">
        <v>595</v>
      </c>
      <c r="N188" s="166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7">
        <v>79</v>
      </c>
      <c r="B189" s="158">
        <v>42734</v>
      </c>
      <c r="C189" s="158"/>
      <c r="D189" s="159" t="s">
        <v>121</v>
      </c>
      <c r="E189" s="160" t="s">
        <v>592</v>
      </c>
      <c r="F189" s="161">
        <v>305</v>
      </c>
      <c r="G189" s="160"/>
      <c r="H189" s="160">
        <v>375</v>
      </c>
      <c r="I189" s="162">
        <v>375</v>
      </c>
      <c r="J189" s="163" t="s">
        <v>680</v>
      </c>
      <c r="K189" s="164">
        <f t="shared" si="78"/>
        <v>70</v>
      </c>
      <c r="L189" s="165">
        <f t="shared" si="79"/>
        <v>0.22950819672131148</v>
      </c>
      <c r="M189" s="160" t="s">
        <v>595</v>
      </c>
      <c r="N189" s="166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7">
        <v>80</v>
      </c>
      <c r="B190" s="158">
        <v>42739</v>
      </c>
      <c r="C190" s="158"/>
      <c r="D190" s="159" t="s">
        <v>104</v>
      </c>
      <c r="E190" s="160" t="s">
        <v>592</v>
      </c>
      <c r="F190" s="161">
        <v>99.5</v>
      </c>
      <c r="G190" s="160"/>
      <c r="H190" s="160">
        <v>158</v>
      </c>
      <c r="I190" s="162">
        <v>158</v>
      </c>
      <c r="J190" s="163" t="s">
        <v>680</v>
      </c>
      <c r="K190" s="164">
        <f t="shared" si="78"/>
        <v>58.5</v>
      </c>
      <c r="L190" s="165">
        <f t="shared" si="79"/>
        <v>0.5879396984924623</v>
      </c>
      <c r="M190" s="160" t="s">
        <v>595</v>
      </c>
      <c r="N190" s="166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7">
        <v>81</v>
      </c>
      <c r="B191" s="158">
        <v>42739</v>
      </c>
      <c r="C191" s="158"/>
      <c r="D191" s="159" t="s">
        <v>104</v>
      </c>
      <c r="E191" s="160" t="s">
        <v>592</v>
      </c>
      <c r="F191" s="161">
        <v>99.5</v>
      </c>
      <c r="G191" s="160"/>
      <c r="H191" s="160">
        <v>158</v>
      </c>
      <c r="I191" s="162">
        <v>158</v>
      </c>
      <c r="J191" s="163" t="s">
        <v>680</v>
      </c>
      <c r="K191" s="164">
        <v>58.5</v>
      </c>
      <c r="L191" s="165">
        <v>0.58793969849246197</v>
      </c>
      <c r="M191" s="160" t="s">
        <v>595</v>
      </c>
      <c r="N191" s="166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7">
        <v>82</v>
      </c>
      <c r="B192" s="158">
        <v>42786</v>
      </c>
      <c r="C192" s="158"/>
      <c r="D192" s="159" t="s">
        <v>210</v>
      </c>
      <c r="E192" s="160" t="s">
        <v>592</v>
      </c>
      <c r="F192" s="161">
        <v>140.5</v>
      </c>
      <c r="G192" s="160"/>
      <c r="H192" s="160">
        <v>220</v>
      </c>
      <c r="I192" s="162">
        <v>220</v>
      </c>
      <c r="J192" s="163" t="s">
        <v>680</v>
      </c>
      <c r="K192" s="164">
        <f>H192-F192</f>
        <v>79.5</v>
      </c>
      <c r="L192" s="165">
        <f>K192/F192</f>
        <v>0.5658362989323843</v>
      </c>
      <c r="M192" s="160" t="s">
        <v>595</v>
      </c>
      <c r="N192" s="166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7">
        <v>83</v>
      </c>
      <c r="B193" s="158">
        <v>42786</v>
      </c>
      <c r="C193" s="158"/>
      <c r="D193" s="159" t="s">
        <v>735</v>
      </c>
      <c r="E193" s="160" t="s">
        <v>592</v>
      </c>
      <c r="F193" s="161">
        <v>202.5</v>
      </c>
      <c r="G193" s="160"/>
      <c r="H193" s="160">
        <v>234</v>
      </c>
      <c r="I193" s="162">
        <v>234</v>
      </c>
      <c r="J193" s="163" t="s">
        <v>680</v>
      </c>
      <c r="K193" s="164">
        <v>31.5</v>
      </c>
      <c r="L193" s="165">
        <v>0.155555555555556</v>
      </c>
      <c r="M193" s="160" t="s">
        <v>595</v>
      </c>
      <c r="N193" s="166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7">
        <v>84</v>
      </c>
      <c r="B194" s="158">
        <v>42818</v>
      </c>
      <c r="C194" s="158"/>
      <c r="D194" s="159" t="s">
        <v>736</v>
      </c>
      <c r="E194" s="160" t="s">
        <v>592</v>
      </c>
      <c r="F194" s="161">
        <v>300.5</v>
      </c>
      <c r="G194" s="160"/>
      <c r="H194" s="160">
        <v>417.5</v>
      </c>
      <c r="I194" s="162">
        <v>420</v>
      </c>
      <c r="J194" s="163" t="s">
        <v>737</v>
      </c>
      <c r="K194" s="164">
        <f>H194-F194</f>
        <v>117</v>
      </c>
      <c r="L194" s="165">
        <f>K194/F194</f>
        <v>0.38935108153078202</v>
      </c>
      <c r="M194" s="160" t="s">
        <v>595</v>
      </c>
      <c r="N194" s="166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7">
        <v>85</v>
      </c>
      <c r="B195" s="158">
        <v>42818</v>
      </c>
      <c r="C195" s="158"/>
      <c r="D195" s="159" t="s">
        <v>710</v>
      </c>
      <c r="E195" s="160" t="s">
        <v>592</v>
      </c>
      <c r="F195" s="161">
        <v>850</v>
      </c>
      <c r="G195" s="160"/>
      <c r="H195" s="160">
        <v>1042.5</v>
      </c>
      <c r="I195" s="162">
        <v>1023</v>
      </c>
      <c r="J195" s="163" t="s">
        <v>738</v>
      </c>
      <c r="K195" s="164">
        <v>192.5</v>
      </c>
      <c r="L195" s="165">
        <v>0.22647058823529401</v>
      </c>
      <c r="M195" s="160" t="s">
        <v>595</v>
      </c>
      <c r="N195" s="166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7">
        <v>86</v>
      </c>
      <c r="B196" s="158">
        <v>42830</v>
      </c>
      <c r="C196" s="158"/>
      <c r="D196" s="159" t="s">
        <v>496</v>
      </c>
      <c r="E196" s="160" t="s">
        <v>592</v>
      </c>
      <c r="F196" s="161">
        <v>785</v>
      </c>
      <c r="G196" s="160"/>
      <c r="H196" s="160">
        <v>930</v>
      </c>
      <c r="I196" s="162">
        <v>920</v>
      </c>
      <c r="J196" s="163" t="s">
        <v>739</v>
      </c>
      <c r="K196" s="164">
        <f>H196-F196</f>
        <v>145</v>
      </c>
      <c r="L196" s="165">
        <f>K196/F196</f>
        <v>0.18471337579617833</v>
      </c>
      <c r="M196" s="160" t="s">
        <v>595</v>
      </c>
      <c r="N196" s="166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7">
        <v>87</v>
      </c>
      <c r="B197" s="168">
        <v>42831</v>
      </c>
      <c r="C197" s="168"/>
      <c r="D197" s="169" t="s">
        <v>740</v>
      </c>
      <c r="E197" s="170" t="s">
        <v>592</v>
      </c>
      <c r="F197" s="171">
        <v>40</v>
      </c>
      <c r="G197" s="171"/>
      <c r="H197" s="172">
        <v>13.1</v>
      </c>
      <c r="I197" s="172">
        <v>60</v>
      </c>
      <c r="J197" s="173" t="s">
        <v>741</v>
      </c>
      <c r="K197" s="174">
        <v>-26.9</v>
      </c>
      <c r="L197" s="175">
        <v>-0.67249999999999999</v>
      </c>
      <c r="M197" s="171" t="s">
        <v>605</v>
      </c>
      <c r="N197" s="168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7">
        <v>88</v>
      </c>
      <c r="B198" s="158">
        <v>42837</v>
      </c>
      <c r="C198" s="158"/>
      <c r="D198" s="159" t="s">
        <v>102</v>
      </c>
      <c r="E198" s="160" t="s">
        <v>592</v>
      </c>
      <c r="F198" s="161">
        <v>289.5</v>
      </c>
      <c r="G198" s="160"/>
      <c r="H198" s="160">
        <v>354</v>
      </c>
      <c r="I198" s="162">
        <v>360</v>
      </c>
      <c r="J198" s="163" t="s">
        <v>742</v>
      </c>
      <c r="K198" s="164">
        <f t="shared" ref="K198:K206" si="80">H198-F198</f>
        <v>64.5</v>
      </c>
      <c r="L198" s="165">
        <f t="shared" ref="L198:L206" si="81">K198/F198</f>
        <v>0.22279792746113988</v>
      </c>
      <c r="M198" s="160" t="s">
        <v>595</v>
      </c>
      <c r="N198" s="166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7">
        <v>89</v>
      </c>
      <c r="B199" s="158">
        <v>42845</v>
      </c>
      <c r="C199" s="158"/>
      <c r="D199" s="159" t="s">
        <v>436</v>
      </c>
      <c r="E199" s="160" t="s">
        <v>592</v>
      </c>
      <c r="F199" s="161">
        <v>700</v>
      </c>
      <c r="G199" s="160"/>
      <c r="H199" s="160">
        <v>840</v>
      </c>
      <c r="I199" s="162">
        <v>840</v>
      </c>
      <c r="J199" s="163" t="s">
        <v>743</v>
      </c>
      <c r="K199" s="164">
        <f t="shared" si="80"/>
        <v>140</v>
      </c>
      <c r="L199" s="165">
        <f t="shared" si="81"/>
        <v>0.2</v>
      </c>
      <c r="M199" s="160" t="s">
        <v>595</v>
      </c>
      <c r="N199" s="166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7">
        <v>90</v>
      </c>
      <c r="B200" s="158">
        <v>42887</v>
      </c>
      <c r="C200" s="158"/>
      <c r="D200" s="159" t="s">
        <v>744</v>
      </c>
      <c r="E200" s="160" t="s">
        <v>592</v>
      </c>
      <c r="F200" s="161">
        <v>130</v>
      </c>
      <c r="G200" s="160"/>
      <c r="H200" s="160">
        <v>144.25</v>
      </c>
      <c r="I200" s="162">
        <v>170</v>
      </c>
      <c r="J200" s="163" t="s">
        <v>745</v>
      </c>
      <c r="K200" s="164">
        <f t="shared" si="80"/>
        <v>14.25</v>
      </c>
      <c r="L200" s="165">
        <f t="shared" si="81"/>
        <v>0.10961538461538461</v>
      </c>
      <c r="M200" s="160" t="s">
        <v>595</v>
      </c>
      <c r="N200" s="166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7">
        <v>91</v>
      </c>
      <c r="B201" s="158">
        <v>42901</v>
      </c>
      <c r="C201" s="158"/>
      <c r="D201" s="159" t="s">
        <v>746</v>
      </c>
      <c r="E201" s="160" t="s">
        <v>592</v>
      </c>
      <c r="F201" s="161">
        <v>214.5</v>
      </c>
      <c r="G201" s="160"/>
      <c r="H201" s="160">
        <v>262</v>
      </c>
      <c r="I201" s="162">
        <v>262</v>
      </c>
      <c r="J201" s="163" t="s">
        <v>615</v>
      </c>
      <c r="K201" s="164">
        <f t="shared" si="80"/>
        <v>47.5</v>
      </c>
      <c r="L201" s="165">
        <f t="shared" si="81"/>
        <v>0.22144522144522144</v>
      </c>
      <c r="M201" s="160" t="s">
        <v>595</v>
      </c>
      <c r="N201" s="166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8">
        <v>92</v>
      </c>
      <c r="B202" s="189">
        <v>42933</v>
      </c>
      <c r="C202" s="189"/>
      <c r="D202" s="190" t="s">
        <v>747</v>
      </c>
      <c r="E202" s="191" t="s">
        <v>592</v>
      </c>
      <c r="F202" s="192">
        <v>370</v>
      </c>
      <c r="G202" s="191"/>
      <c r="H202" s="191">
        <v>447.5</v>
      </c>
      <c r="I202" s="193">
        <v>450</v>
      </c>
      <c r="J202" s="194" t="s">
        <v>680</v>
      </c>
      <c r="K202" s="164">
        <f t="shared" si="80"/>
        <v>77.5</v>
      </c>
      <c r="L202" s="195">
        <f t="shared" si="81"/>
        <v>0.20945945945945946</v>
      </c>
      <c r="M202" s="191" t="s">
        <v>595</v>
      </c>
      <c r="N202" s="196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8">
        <v>93</v>
      </c>
      <c r="B203" s="189">
        <v>42943</v>
      </c>
      <c r="C203" s="189"/>
      <c r="D203" s="190" t="s">
        <v>208</v>
      </c>
      <c r="E203" s="191" t="s">
        <v>592</v>
      </c>
      <c r="F203" s="192">
        <v>657.5</v>
      </c>
      <c r="G203" s="191"/>
      <c r="H203" s="191">
        <v>825</v>
      </c>
      <c r="I203" s="193">
        <v>820</v>
      </c>
      <c r="J203" s="194" t="s">
        <v>680</v>
      </c>
      <c r="K203" s="164">
        <f t="shared" si="80"/>
        <v>167.5</v>
      </c>
      <c r="L203" s="195">
        <f t="shared" si="81"/>
        <v>0.25475285171102663</v>
      </c>
      <c r="M203" s="191" t="s">
        <v>595</v>
      </c>
      <c r="N203" s="196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7">
        <v>94</v>
      </c>
      <c r="B204" s="158">
        <v>42964</v>
      </c>
      <c r="C204" s="158"/>
      <c r="D204" s="159" t="s">
        <v>384</v>
      </c>
      <c r="E204" s="160" t="s">
        <v>592</v>
      </c>
      <c r="F204" s="161">
        <v>605</v>
      </c>
      <c r="G204" s="160"/>
      <c r="H204" s="160">
        <v>750</v>
      </c>
      <c r="I204" s="162">
        <v>750</v>
      </c>
      <c r="J204" s="163" t="s">
        <v>739</v>
      </c>
      <c r="K204" s="164">
        <f t="shared" si="80"/>
        <v>145</v>
      </c>
      <c r="L204" s="165">
        <f t="shared" si="81"/>
        <v>0.23966942148760331</v>
      </c>
      <c r="M204" s="160" t="s">
        <v>595</v>
      </c>
      <c r="N204" s="166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7">
        <v>95</v>
      </c>
      <c r="B205" s="168">
        <v>42979</v>
      </c>
      <c r="C205" s="168"/>
      <c r="D205" s="176" t="s">
        <v>748</v>
      </c>
      <c r="E205" s="171" t="s">
        <v>592</v>
      </c>
      <c r="F205" s="171">
        <v>255</v>
      </c>
      <c r="G205" s="172"/>
      <c r="H205" s="172">
        <v>217.25</v>
      </c>
      <c r="I205" s="172">
        <v>320</v>
      </c>
      <c r="J205" s="173" t="s">
        <v>749</v>
      </c>
      <c r="K205" s="174">
        <f t="shared" si="80"/>
        <v>-37.75</v>
      </c>
      <c r="L205" s="177">
        <f t="shared" si="81"/>
        <v>-0.14803921568627451</v>
      </c>
      <c r="M205" s="171" t="s">
        <v>605</v>
      </c>
      <c r="N205" s="168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7">
        <v>96</v>
      </c>
      <c r="B206" s="158">
        <v>42997</v>
      </c>
      <c r="C206" s="158"/>
      <c r="D206" s="159" t="s">
        <v>750</v>
      </c>
      <c r="E206" s="160" t="s">
        <v>592</v>
      </c>
      <c r="F206" s="161">
        <v>215</v>
      </c>
      <c r="G206" s="160"/>
      <c r="H206" s="160">
        <v>258</v>
      </c>
      <c r="I206" s="162">
        <v>258</v>
      </c>
      <c r="J206" s="163" t="s">
        <v>680</v>
      </c>
      <c r="K206" s="164">
        <f t="shared" si="80"/>
        <v>43</v>
      </c>
      <c r="L206" s="165">
        <f t="shared" si="81"/>
        <v>0.2</v>
      </c>
      <c r="M206" s="160" t="s">
        <v>595</v>
      </c>
      <c r="N206" s="166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7">
        <v>97</v>
      </c>
      <c r="B207" s="158">
        <v>42997</v>
      </c>
      <c r="C207" s="158"/>
      <c r="D207" s="159" t="s">
        <v>750</v>
      </c>
      <c r="E207" s="160" t="s">
        <v>592</v>
      </c>
      <c r="F207" s="161">
        <v>215</v>
      </c>
      <c r="G207" s="160"/>
      <c r="H207" s="160">
        <v>258</v>
      </c>
      <c r="I207" s="162">
        <v>258</v>
      </c>
      <c r="J207" s="194" t="s">
        <v>680</v>
      </c>
      <c r="K207" s="164">
        <v>43</v>
      </c>
      <c r="L207" s="165">
        <v>0.2</v>
      </c>
      <c r="M207" s="160" t="s">
        <v>595</v>
      </c>
      <c r="N207" s="166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8">
        <v>98</v>
      </c>
      <c r="B208" s="189">
        <v>42998</v>
      </c>
      <c r="C208" s="189"/>
      <c r="D208" s="190" t="s">
        <v>751</v>
      </c>
      <c r="E208" s="191" t="s">
        <v>592</v>
      </c>
      <c r="F208" s="161">
        <v>75</v>
      </c>
      <c r="G208" s="191"/>
      <c r="H208" s="191">
        <v>90</v>
      </c>
      <c r="I208" s="193">
        <v>90</v>
      </c>
      <c r="J208" s="163" t="s">
        <v>752</v>
      </c>
      <c r="K208" s="164">
        <f t="shared" ref="K208:K213" si="82">H208-F208</f>
        <v>15</v>
      </c>
      <c r="L208" s="165">
        <f t="shared" ref="L208:L213" si="83">K208/F208</f>
        <v>0.2</v>
      </c>
      <c r="M208" s="160" t="s">
        <v>595</v>
      </c>
      <c r="N208" s="166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8">
        <v>99</v>
      </c>
      <c r="B209" s="189">
        <v>43011</v>
      </c>
      <c r="C209" s="189"/>
      <c r="D209" s="190" t="s">
        <v>753</v>
      </c>
      <c r="E209" s="191" t="s">
        <v>592</v>
      </c>
      <c r="F209" s="192">
        <v>315</v>
      </c>
      <c r="G209" s="191"/>
      <c r="H209" s="191">
        <v>392</v>
      </c>
      <c r="I209" s="193">
        <v>384</v>
      </c>
      <c r="J209" s="194" t="s">
        <v>754</v>
      </c>
      <c r="K209" s="164">
        <f t="shared" si="82"/>
        <v>77</v>
      </c>
      <c r="L209" s="195">
        <f t="shared" si="83"/>
        <v>0.24444444444444444</v>
      </c>
      <c r="M209" s="191" t="s">
        <v>595</v>
      </c>
      <c r="N209" s="196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8">
        <v>100</v>
      </c>
      <c r="B210" s="189">
        <v>43013</v>
      </c>
      <c r="C210" s="189"/>
      <c r="D210" s="190" t="s">
        <v>469</v>
      </c>
      <c r="E210" s="191" t="s">
        <v>592</v>
      </c>
      <c r="F210" s="192">
        <v>145</v>
      </c>
      <c r="G210" s="191"/>
      <c r="H210" s="191">
        <v>179</v>
      </c>
      <c r="I210" s="193">
        <v>180</v>
      </c>
      <c r="J210" s="194" t="s">
        <v>755</v>
      </c>
      <c r="K210" s="164">
        <f t="shared" si="82"/>
        <v>34</v>
      </c>
      <c r="L210" s="195">
        <f t="shared" si="83"/>
        <v>0.23448275862068965</v>
      </c>
      <c r="M210" s="191" t="s">
        <v>595</v>
      </c>
      <c r="N210" s="196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8">
        <v>101</v>
      </c>
      <c r="B211" s="189">
        <v>43014</v>
      </c>
      <c r="C211" s="189"/>
      <c r="D211" s="190" t="s">
        <v>359</v>
      </c>
      <c r="E211" s="191" t="s">
        <v>592</v>
      </c>
      <c r="F211" s="192">
        <v>256</v>
      </c>
      <c r="G211" s="191"/>
      <c r="H211" s="191">
        <v>323</v>
      </c>
      <c r="I211" s="193">
        <v>320</v>
      </c>
      <c r="J211" s="194" t="s">
        <v>680</v>
      </c>
      <c r="K211" s="164">
        <f t="shared" si="82"/>
        <v>67</v>
      </c>
      <c r="L211" s="195">
        <f t="shared" si="83"/>
        <v>0.26171875</v>
      </c>
      <c r="M211" s="191" t="s">
        <v>595</v>
      </c>
      <c r="N211" s="196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8">
        <v>102</v>
      </c>
      <c r="B212" s="189">
        <v>43017</v>
      </c>
      <c r="C212" s="189"/>
      <c r="D212" s="190" t="s">
        <v>373</v>
      </c>
      <c r="E212" s="191" t="s">
        <v>592</v>
      </c>
      <c r="F212" s="192">
        <v>137.5</v>
      </c>
      <c r="G212" s="191"/>
      <c r="H212" s="191">
        <v>184</v>
      </c>
      <c r="I212" s="193">
        <v>183</v>
      </c>
      <c r="J212" s="194" t="s">
        <v>756</v>
      </c>
      <c r="K212" s="164">
        <f t="shared" si="82"/>
        <v>46.5</v>
      </c>
      <c r="L212" s="195">
        <f t="shared" si="83"/>
        <v>0.33818181818181819</v>
      </c>
      <c r="M212" s="191" t="s">
        <v>595</v>
      </c>
      <c r="N212" s="196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8">
        <v>103</v>
      </c>
      <c r="B213" s="189">
        <v>43018</v>
      </c>
      <c r="C213" s="189"/>
      <c r="D213" s="190" t="s">
        <v>757</v>
      </c>
      <c r="E213" s="191" t="s">
        <v>592</v>
      </c>
      <c r="F213" s="192">
        <v>125.5</v>
      </c>
      <c r="G213" s="191"/>
      <c r="H213" s="191">
        <v>158</v>
      </c>
      <c r="I213" s="193">
        <v>155</v>
      </c>
      <c r="J213" s="194" t="s">
        <v>758</v>
      </c>
      <c r="K213" s="164">
        <f t="shared" si="82"/>
        <v>32.5</v>
      </c>
      <c r="L213" s="195">
        <f t="shared" si="83"/>
        <v>0.25896414342629481</v>
      </c>
      <c r="M213" s="191" t="s">
        <v>595</v>
      </c>
      <c r="N213" s="196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8">
        <v>104</v>
      </c>
      <c r="B214" s="189">
        <v>43018</v>
      </c>
      <c r="C214" s="189"/>
      <c r="D214" s="190" t="s">
        <v>759</v>
      </c>
      <c r="E214" s="191" t="s">
        <v>592</v>
      </c>
      <c r="F214" s="192">
        <v>895</v>
      </c>
      <c r="G214" s="191"/>
      <c r="H214" s="191">
        <v>1122.5</v>
      </c>
      <c r="I214" s="193">
        <v>1078</v>
      </c>
      <c r="J214" s="194" t="s">
        <v>760</v>
      </c>
      <c r="K214" s="164">
        <v>227.5</v>
      </c>
      <c r="L214" s="195">
        <v>0.25418994413407803</v>
      </c>
      <c r="M214" s="191" t="s">
        <v>595</v>
      </c>
      <c r="N214" s="196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8">
        <v>105</v>
      </c>
      <c r="B215" s="189">
        <v>43020</v>
      </c>
      <c r="C215" s="189"/>
      <c r="D215" s="190" t="s">
        <v>368</v>
      </c>
      <c r="E215" s="191" t="s">
        <v>592</v>
      </c>
      <c r="F215" s="192">
        <v>525</v>
      </c>
      <c r="G215" s="191"/>
      <c r="H215" s="191">
        <v>629</v>
      </c>
      <c r="I215" s="193">
        <v>629</v>
      </c>
      <c r="J215" s="194" t="s">
        <v>680</v>
      </c>
      <c r="K215" s="164">
        <v>104</v>
      </c>
      <c r="L215" s="195">
        <v>0.19809523809523799</v>
      </c>
      <c r="M215" s="191" t="s">
        <v>595</v>
      </c>
      <c r="N215" s="196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8">
        <v>106</v>
      </c>
      <c r="B216" s="189">
        <v>43046</v>
      </c>
      <c r="C216" s="189"/>
      <c r="D216" s="190" t="s">
        <v>409</v>
      </c>
      <c r="E216" s="191" t="s">
        <v>592</v>
      </c>
      <c r="F216" s="192">
        <v>740</v>
      </c>
      <c r="G216" s="191"/>
      <c r="H216" s="191">
        <v>892.5</v>
      </c>
      <c r="I216" s="193">
        <v>900</v>
      </c>
      <c r="J216" s="194" t="s">
        <v>761</v>
      </c>
      <c r="K216" s="164">
        <f t="shared" ref="K216:K218" si="84">H216-F216</f>
        <v>152.5</v>
      </c>
      <c r="L216" s="195">
        <f t="shared" ref="L216:L218" si="85">K216/F216</f>
        <v>0.20608108108108109</v>
      </c>
      <c r="M216" s="191" t="s">
        <v>595</v>
      </c>
      <c r="N216" s="196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7">
        <v>107</v>
      </c>
      <c r="B217" s="158">
        <v>43073</v>
      </c>
      <c r="C217" s="158"/>
      <c r="D217" s="159" t="s">
        <v>762</v>
      </c>
      <c r="E217" s="160" t="s">
        <v>592</v>
      </c>
      <c r="F217" s="161">
        <v>118.5</v>
      </c>
      <c r="G217" s="160"/>
      <c r="H217" s="160">
        <v>143.5</v>
      </c>
      <c r="I217" s="162">
        <v>145</v>
      </c>
      <c r="J217" s="163" t="s">
        <v>763</v>
      </c>
      <c r="K217" s="164">
        <f t="shared" si="84"/>
        <v>25</v>
      </c>
      <c r="L217" s="165">
        <f t="shared" si="85"/>
        <v>0.2109704641350211</v>
      </c>
      <c r="M217" s="160" t="s">
        <v>595</v>
      </c>
      <c r="N217" s="166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108</v>
      </c>
      <c r="B218" s="168">
        <v>43090</v>
      </c>
      <c r="C218" s="168"/>
      <c r="D218" s="169" t="s">
        <v>441</v>
      </c>
      <c r="E218" s="170" t="s">
        <v>592</v>
      </c>
      <c r="F218" s="171">
        <v>715</v>
      </c>
      <c r="G218" s="171"/>
      <c r="H218" s="172">
        <v>500</v>
      </c>
      <c r="I218" s="172">
        <v>872</v>
      </c>
      <c r="J218" s="173" t="s">
        <v>764</v>
      </c>
      <c r="K218" s="174">
        <f t="shared" si="84"/>
        <v>-215</v>
      </c>
      <c r="L218" s="175">
        <f t="shared" si="85"/>
        <v>-0.30069930069930068</v>
      </c>
      <c r="M218" s="171" t="s">
        <v>605</v>
      </c>
      <c r="N218" s="168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7">
        <v>109</v>
      </c>
      <c r="B219" s="158">
        <v>43098</v>
      </c>
      <c r="C219" s="158"/>
      <c r="D219" s="159" t="s">
        <v>753</v>
      </c>
      <c r="E219" s="160" t="s">
        <v>592</v>
      </c>
      <c r="F219" s="161">
        <v>435</v>
      </c>
      <c r="G219" s="160"/>
      <c r="H219" s="160">
        <v>542.5</v>
      </c>
      <c r="I219" s="162">
        <v>539</v>
      </c>
      <c r="J219" s="163" t="s">
        <v>680</v>
      </c>
      <c r="K219" s="164">
        <v>107.5</v>
      </c>
      <c r="L219" s="165">
        <v>0.247126436781609</v>
      </c>
      <c r="M219" s="160" t="s">
        <v>595</v>
      </c>
      <c r="N219" s="166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7">
        <v>110</v>
      </c>
      <c r="B220" s="158">
        <v>43098</v>
      </c>
      <c r="C220" s="158"/>
      <c r="D220" s="159" t="s">
        <v>561</v>
      </c>
      <c r="E220" s="160" t="s">
        <v>592</v>
      </c>
      <c r="F220" s="161">
        <v>885</v>
      </c>
      <c r="G220" s="160"/>
      <c r="H220" s="160">
        <v>1090</v>
      </c>
      <c r="I220" s="162">
        <v>1084</v>
      </c>
      <c r="J220" s="163" t="s">
        <v>680</v>
      </c>
      <c r="K220" s="164">
        <v>205</v>
      </c>
      <c r="L220" s="165">
        <v>0.23163841807909599</v>
      </c>
      <c r="M220" s="160" t="s">
        <v>595</v>
      </c>
      <c r="N220" s="166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7">
        <v>111</v>
      </c>
      <c r="B221" s="198">
        <v>43192</v>
      </c>
      <c r="C221" s="198"/>
      <c r="D221" s="176" t="s">
        <v>765</v>
      </c>
      <c r="E221" s="171" t="s">
        <v>592</v>
      </c>
      <c r="F221" s="199">
        <v>478.5</v>
      </c>
      <c r="G221" s="171"/>
      <c r="H221" s="171">
        <v>442</v>
      </c>
      <c r="I221" s="172">
        <v>613</v>
      </c>
      <c r="J221" s="173" t="s">
        <v>766</v>
      </c>
      <c r="K221" s="174">
        <f t="shared" ref="K221:K224" si="86">H221-F221</f>
        <v>-36.5</v>
      </c>
      <c r="L221" s="175">
        <f t="shared" ref="L221:L224" si="87">K221/F221</f>
        <v>-7.6280041797283177E-2</v>
      </c>
      <c r="M221" s="171" t="s">
        <v>605</v>
      </c>
      <c r="N221" s="168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7">
        <v>112</v>
      </c>
      <c r="B222" s="168">
        <v>43194</v>
      </c>
      <c r="C222" s="168"/>
      <c r="D222" s="169" t="s">
        <v>767</v>
      </c>
      <c r="E222" s="170" t="s">
        <v>592</v>
      </c>
      <c r="F222" s="171">
        <f>141.5-7.3</f>
        <v>134.19999999999999</v>
      </c>
      <c r="G222" s="171"/>
      <c r="H222" s="172">
        <v>77</v>
      </c>
      <c r="I222" s="172">
        <v>180</v>
      </c>
      <c r="J222" s="173" t="s">
        <v>768</v>
      </c>
      <c r="K222" s="174">
        <f t="shared" si="86"/>
        <v>-57.199999999999989</v>
      </c>
      <c r="L222" s="175">
        <f t="shared" si="87"/>
        <v>-0.42622950819672129</v>
      </c>
      <c r="M222" s="171" t="s">
        <v>605</v>
      </c>
      <c r="N222" s="168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7">
        <v>113</v>
      </c>
      <c r="B223" s="168">
        <v>43209</v>
      </c>
      <c r="C223" s="168"/>
      <c r="D223" s="169" t="s">
        <v>769</v>
      </c>
      <c r="E223" s="170" t="s">
        <v>592</v>
      </c>
      <c r="F223" s="171">
        <v>430</v>
      </c>
      <c r="G223" s="171"/>
      <c r="H223" s="172">
        <v>220</v>
      </c>
      <c r="I223" s="172">
        <v>537</v>
      </c>
      <c r="J223" s="173" t="s">
        <v>770</v>
      </c>
      <c r="K223" s="174">
        <f t="shared" si="86"/>
        <v>-210</v>
      </c>
      <c r="L223" s="175">
        <f t="shared" si="87"/>
        <v>-0.48837209302325579</v>
      </c>
      <c r="M223" s="171" t="s">
        <v>605</v>
      </c>
      <c r="N223" s="168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8">
        <v>114</v>
      </c>
      <c r="B224" s="189">
        <v>43220</v>
      </c>
      <c r="C224" s="189"/>
      <c r="D224" s="190" t="s">
        <v>771</v>
      </c>
      <c r="E224" s="191" t="s">
        <v>592</v>
      </c>
      <c r="F224" s="191">
        <v>153.5</v>
      </c>
      <c r="G224" s="191"/>
      <c r="H224" s="191">
        <v>196</v>
      </c>
      <c r="I224" s="193">
        <v>196</v>
      </c>
      <c r="J224" s="163" t="s">
        <v>772</v>
      </c>
      <c r="K224" s="164">
        <f t="shared" si="86"/>
        <v>42.5</v>
      </c>
      <c r="L224" s="165">
        <f t="shared" si="87"/>
        <v>0.27687296416938112</v>
      </c>
      <c r="M224" s="160" t="s">
        <v>595</v>
      </c>
      <c r="N224" s="166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7">
        <v>115</v>
      </c>
      <c r="B225" s="168">
        <v>43306</v>
      </c>
      <c r="C225" s="168"/>
      <c r="D225" s="169" t="s">
        <v>740</v>
      </c>
      <c r="E225" s="170" t="s">
        <v>592</v>
      </c>
      <c r="F225" s="171">
        <v>27.5</v>
      </c>
      <c r="G225" s="171"/>
      <c r="H225" s="172">
        <v>13.1</v>
      </c>
      <c r="I225" s="172">
        <v>60</v>
      </c>
      <c r="J225" s="173" t="s">
        <v>773</v>
      </c>
      <c r="K225" s="174">
        <v>-14.4</v>
      </c>
      <c r="L225" s="175">
        <v>-0.52363636363636401</v>
      </c>
      <c r="M225" s="171" t="s">
        <v>605</v>
      </c>
      <c r="N225" s="168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7">
        <v>116</v>
      </c>
      <c r="B226" s="198">
        <v>43318</v>
      </c>
      <c r="C226" s="198"/>
      <c r="D226" s="176" t="s">
        <v>774</v>
      </c>
      <c r="E226" s="171" t="s">
        <v>592</v>
      </c>
      <c r="F226" s="171">
        <v>148.5</v>
      </c>
      <c r="G226" s="171"/>
      <c r="H226" s="171">
        <v>102</v>
      </c>
      <c r="I226" s="172">
        <v>182</v>
      </c>
      <c r="J226" s="173" t="s">
        <v>775</v>
      </c>
      <c r="K226" s="174">
        <f>H226-F226</f>
        <v>-46.5</v>
      </c>
      <c r="L226" s="175">
        <f>K226/F226</f>
        <v>-0.31313131313131315</v>
      </c>
      <c r="M226" s="171" t="s">
        <v>605</v>
      </c>
      <c r="N226" s="168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7">
        <v>117</v>
      </c>
      <c r="B227" s="158">
        <v>43335</v>
      </c>
      <c r="C227" s="158"/>
      <c r="D227" s="159" t="s">
        <v>776</v>
      </c>
      <c r="E227" s="160" t="s">
        <v>592</v>
      </c>
      <c r="F227" s="191">
        <v>285</v>
      </c>
      <c r="G227" s="160"/>
      <c r="H227" s="160">
        <v>355</v>
      </c>
      <c r="I227" s="162">
        <v>364</v>
      </c>
      <c r="J227" s="163" t="s">
        <v>777</v>
      </c>
      <c r="K227" s="164">
        <v>70</v>
      </c>
      <c r="L227" s="165">
        <v>0.24561403508771901</v>
      </c>
      <c r="M227" s="160" t="s">
        <v>595</v>
      </c>
      <c r="N227" s="166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7">
        <v>118</v>
      </c>
      <c r="B228" s="158">
        <v>43341</v>
      </c>
      <c r="C228" s="158"/>
      <c r="D228" s="159" t="s">
        <v>399</v>
      </c>
      <c r="E228" s="160" t="s">
        <v>592</v>
      </c>
      <c r="F228" s="191">
        <v>525</v>
      </c>
      <c r="G228" s="160"/>
      <c r="H228" s="160">
        <v>585</v>
      </c>
      <c r="I228" s="162">
        <v>635</v>
      </c>
      <c r="J228" s="163" t="s">
        <v>778</v>
      </c>
      <c r="K228" s="164">
        <f t="shared" ref="K228:K279" si="88">H228-F228</f>
        <v>60</v>
      </c>
      <c r="L228" s="165">
        <f t="shared" ref="L228:L279" si="89">K228/F228</f>
        <v>0.11428571428571428</v>
      </c>
      <c r="M228" s="160" t="s">
        <v>595</v>
      </c>
      <c r="N228" s="166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7">
        <v>119</v>
      </c>
      <c r="B229" s="158">
        <v>43395</v>
      </c>
      <c r="C229" s="158"/>
      <c r="D229" s="159" t="s">
        <v>384</v>
      </c>
      <c r="E229" s="160" t="s">
        <v>592</v>
      </c>
      <c r="F229" s="191">
        <v>475</v>
      </c>
      <c r="G229" s="160"/>
      <c r="H229" s="160">
        <v>574</v>
      </c>
      <c r="I229" s="162">
        <v>570</v>
      </c>
      <c r="J229" s="163" t="s">
        <v>680</v>
      </c>
      <c r="K229" s="164">
        <f t="shared" si="88"/>
        <v>99</v>
      </c>
      <c r="L229" s="165">
        <f t="shared" si="89"/>
        <v>0.20842105263157895</v>
      </c>
      <c r="M229" s="160" t="s">
        <v>595</v>
      </c>
      <c r="N229" s="166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8">
        <v>120</v>
      </c>
      <c r="B230" s="189">
        <v>43397</v>
      </c>
      <c r="C230" s="189"/>
      <c r="D230" s="190" t="s">
        <v>779</v>
      </c>
      <c r="E230" s="191" t="s">
        <v>592</v>
      </c>
      <c r="F230" s="191">
        <v>707.5</v>
      </c>
      <c r="G230" s="191"/>
      <c r="H230" s="191">
        <v>872</v>
      </c>
      <c r="I230" s="193">
        <v>872</v>
      </c>
      <c r="J230" s="194" t="s">
        <v>680</v>
      </c>
      <c r="K230" s="164">
        <f t="shared" si="88"/>
        <v>164.5</v>
      </c>
      <c r="L230" s="195">
        <f t="shared" si="89"/>
        <v>0.23250883392226149</v>
      </c>
      <c r="M230" s="191" t="s">
        <v>595</v>
      </c>
      <c r="N230" s="196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8">
        <v>121</v>
      </c>
      <c r="B231" s="189">
        <v>43398</v>
      </c>
      <c r="C231" s="189"/>
      <c r="D231" s="190" t="s">
        <v>780</v>
      </c>
      <c r="E231" s="191" t="s">
        <v>592</v>
      </c>
      <c r="F231" s="191">
        <v>162</v>
      </c>
      <c r="G231" s="191"/>
      <c r="H231" s="191">
        <v>204</v>
      </c>
      <c r="I231" s="193">
        <v>209</v>
      </c>
      <c r="J231" s="194" t="s">
        <v>781</v>
      </c>
      <c r="K231" s="164">
        <f t="shared" si="88"/>
        <v>42</v>
      </c>
      <c r="L231" s="195">
        <f t="shared" si="89"/>
        <v>0.25925925925925924</v>
      </c>
      <c r="M231" s="191" t="s">
        <v>595</v>
      </c>
      <c r="N231" s="196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8">
        <v>122</v>
      </c>
      <c r="B232" s="189">
        <v>43399</v>
      </c>
      <c r="C232" s="189"/>
      <c r="D232" s="190" t="s">
        <v>489</v>
      </c>
      <c r="E232" s="191" t="s">
        <v>592</v>
      </c>
      <c r="F232" s="191">
        <v>240</v>
      </c>
      <c r="G232" s="191"/>
      <c r="H232" s="191">
        <v>297</v>
      </c>
      <c r="I232" s="193">
        <v>297</v>
      </c>
      <c r="J232" s="194" t="s">
        <v>680</v>
      </c>
      <c r="K232" s="200">
        <f t="shared" si="88"/>
        <v>57</v>
      </c>
      <c r="L232" s="195">
        <f t="shared" si="89"/>
        <v>0.23749999999999999</v>
      </c>
      <c r="M232" s="191" t="s">
        <v>595</v>
      </c>
      <c r="N232" s="196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7">
        <v>123</v>
      </c>
      <c r="B233" s="158">
        <v>43439</v>
      </c>
      <c r="C233" s="158"/>
      <c r="D233" s="159" t="s">
        <v>782</v>
      </c>
      <c r="E233" s="160" t="s">
        <v>592</v>
      </c>
      <c r="F233" s="160">
        <v>202.5</v>
      </c>
      <c r="G233" s="160"/>
      <c r="H233" s="160">
        <v>255</v>
      </c>
      <c r="I233" s="162">
        <v>252</v>
      </c>
      <c r="J233" s="163" t="s">
        <v>680</v>
      </c>
      <c r="K233" s="164">
        <f t="shared" si="88"/>
        <v>52.5</v>
      </c>
      <c r="L233" s="165">
        <f t="shared" si="89"/>
        <v>0.25925925925925924</v>
      </c>
      <c r="M233" s="160" t="s">
        <v>595</v>
      </c>
      <c r="N233" s="166">
        <v>43542</v>
      </c>
      <c r="O233" s="1"/>
      <c r="P233" s="1"/>
      <c r="Q233" s="1"/>
      <c r="R233" s="6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8">
        <v>124</v>
      </c>
      <c r="B234" s="189">
        <v>43465</v>
      </c>
      <c r="C234" s="158"/>
      <c r="D234" s="190" t="s">
        <v>159</v>
      </c>
      <c r="E234" s="191" t="s">
        <v>592</v>
      </c>
      <c r="F234" s="191">
        <v>710</v>
      </c>
      <c r="G234" s="191"/>
      <c r="H234" s="191">
        <v>866</v>
      </c>
      <c r="I234" s="193">
        <v>866</v>
      </c>
      <c r="J234" s="194" t="s">
        <v>680</v>
      </c>
      <c r="K234" s="164">
        <f t="shared" si="88"/>
        <v>156</v>
      </c>
      <c r="L234" s="165">
        <f t="shared" si="89"/>
        <v>0.21971830985915494</v>
      </c>
      <c r="M234" s="160" t="s">
        <v>595</v>
      </c>
      <c r="N234" s="166">
        <v>43553</v>
      </c>
      <c r="O234" s="1"/>
      <c r="P234" s="1"/>
      <c r="Q234" s="1"/>
      <c r="R234" s="6" t="s">
        <v>783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8">
        <v>125</v>
      </c>
      <c r="B235" s="189">
        <v>43522</v>
      </c>
      <c r="C235" s="189"/>
      <c r="D235" s="190" t="s">
        <v>174</v>
      </c>
      <c r="E235" s="191" t="s">
        <v>592</v>
      </c>
      <c r="F235" s="191">
        <v>337.25</v>
      </c>
      <c r="G235" s="191"/>
      <c r="H235" s="191">
        <v>398.5</v>
      </c>
      <c r="I235" s="193">
        <v>411</v>
      </c>
      <c r="J235" s="163" t="s">
        <v>784</v>
      </c>
      <c r="K235" s="164">
        <f t="shared" si="88"/>
        <v>61.25</v>
      </c>
      <c r="L235" s="165">
        <f t="shared" si="89"/>
        <v>0.1816160118606375</v>
      </c>
      <c r="M235" s="160" t="s">
        <v>595</v>
      </c>
      <c r="N235" s="166">
        <v>43760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1">
        <v>126</v>
      </c>
      <c r="B236" s="202">
        <v>43559</v>
      </c>
      <c r="C236" s="202"/>
      <c r="D236" s="203" t="s">
        <v>785</v>
      </c>
      <c r="E236" s="204" t="s">
        <v>592</v>
      </c>
      <c r="F236" s="204">
        <v>130</v>
      </c>
      <c r="G236" s="204"/>
      <c r="H236" s="204">
        <v>65</v>
      </c>
      <c r="I236" s="205">
        <v>158</v>
      </c>
      <c r="J236" s="173" t="s">
        <v>786</v>
      </c>
      <c r="K236" s="174">
        <f t="shared" si="88"/>
        <v>-65</v>
      </c>
      <c r="L236" s="175">
        <f t="shared" si="89"/>
        <v>-0.5</v>
      </c>
      <c r="M236" s="171" t="s">
        <v>605</v>
      </c>
      <c r="N236" s="168">
        <v>43726</v>
      </c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8">
        <v>127</v>
      </c>
      <c r="B237" s="189">
        <v>43017</v>
      </c>
      <c r="C237" s="189"/>
      <c r="D237" s="190" t="s">
        <v>210</v>
      </c>
      <c r="E237" s="191" t="s">
        <v>592</v>
      </c>
      <c r="F237" s="191">
        <v>141.5</v>
      </c>
      <c r="G237" s="191"/>
      <c r="H237" s="191">
        <v>183.5</v>
      </c>
      <c r="I237" s="193">
        <v>210</v>
      </c>
      <c r="J237" s="163" t="s">
        <v>781</v>
      </c>
      <c r="K237" s="164">
        <f t="shared" si="88"/>
        <v>42</v>
      </c>
      <c r="L237" s="165">
        <f t="shared" si="89"/>
        <v>0.29681978798586572</v>
      </c>
      <c r="M237" s="160" t="s">
        <v>595</v>
      </c>
      <c r="N237" s="166">
        <v>43042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1">
        <v>128</v>
      </c>
      <c r="B238" s="202">
        <v>43074</v>
      </c>
      <c r="C238" s="202"/>
      <c r="D238" s="203" t="s">
        <v>788</v>
      </c>
      <c r="E238" s="204" t="s">
        <v>592</v>
      </c>
      <c r="F238" s="199">
        <v>172</v>
      </c>
      <c r="G238" s="204"/>
      <c r="H238" s="204">
        <v>155.25</v>
      </c>
      <c r="I238" s="205">
        <v>230</v>
      </c>
      <c r="J238" s="173" t="s">
        <v>789</v>
      </c>
      <c r="K238" s="174">
        <f t="shared" si="88"/>
        <v>-16.75</v>
      </c>
      <c r="L238" s="175">
        <f t="shared" si="89"/>
        <v>-9.7383720930232565E-2</v>
      </c>
      <c r="M238" s="171" t="s">
        <v>605</v>
      </c>
      <c r="N238" s="168">
        <v>43787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8">
        <v>129</v>
      </c>
      <c r="B239" s="189">
        <v>43398</v>
      </c>
      <c r="C239" s="189"/>
      <c r="D239" s="190" t="s">
        <v>120</v>
      </c>
      <c r="E239" s="191" t="s">
        <v>592</v>
      </c>
      <c r="F239" s="191">
        <v>698.5</v>
      </c>
      <c r="G239" s="191"/>
      <c r="H239" s="191">
        <v>890</v>
      </c>
      <c r="I239" s="193">
        <v>890</v>
      </c>
      <c r="J239" s="163" t="s">
        <v>790</v>
      </c>
      <c r="K239" s="164">
        <f t="shared" si="88"/>
        <v>191.5</v>
      </c>
      <c r="L239" s="165">
        <f t="shared" si="89"/>
        <v>0.27415891195418757</v>
      </c>
      <c r="M239" s="160" t="s">
        <v>595</v>
      </c>
      <c r="N239" s="166">
        <v>44328</v>
      </c>
      <c r="O239" s="1"/>
      <c r="P239" s="1"/>
      <c r="Q239" s="1"/>
      <c r="R239" s="6" t="s">
        <v>783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8">
        <v>130</v>
      </c>
      <c r="B240" s="189">
        <v>42877</v>
      </c>
      <c r="C240" s="189"/>
      <c r="D240" s="190" t="s">
        <v>791</v>
      </c>
      <c r="E240" s="191" t="s">
        <v>592</v>
      </c>
      <c r="F240" s="191">
        <v>127.6</v>
      </c>
      <c r="G240" s="191"/>
      <c r="H240" s="191">
        <v>138</v>
      </c>
      <c r="I240" s="193">
        <v>190</v>
      </c>
      <c r="J240" s="163" t="s">
        <v>792</v>
      </c>
      <c r="K240" s="164">
        <f t="shared" si="88"/>
        <v>10.400000000000006</v>
      </c>
      <c r="L240" s="165">
        <f t="shared" si="89"/>
        <v>8.1504702194357417E-2</v>
      </c>
      <c r="M240" s="160" t="s">
        <v>595</v>
      </c>
      <c r="N240" s="166">
        <v>43774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8">
        <v>131</v>
      </c>
      <c r="B241" s="189">
        <v>43158</v>
      </c>
      <c r="C241" s="189"/>
      <c r="D241" s="190" t="s">
        <v>793</v>
      </c>
      <c r="E241" s="191" t="s">
        <v>592</v>
      </c>
      <c r="F241" s="191">
        <v>317</v>
      </c>
      <c r="G241" s="191"/>
      <c r="H241" s="191">
        <v>382.5</v>
      </c>
      <c r="I241" s="193">
        <v>398</v>
      </c>
      <c r="J241" s="163" t="s">
        <v>794</v>
      </c>
      <c r="K241" s="164">
        <f t="shared" si="88"/>
        <v>65.5</v>
      </c>
      <c r="L241" s="165">
        <f t="shared" si="89"/>
        <v>0.20662460567823343</v>
      </c>
      <c r="M241" s="160" t="s">
        <v>595</v>
      </c>
      <c r="N241" s="166">
        <v>44238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1">
        <v>132</v>
      </c>
      <c r="B242" s="202">
        <v>43164</v>
      </c>
      <c r="C242" s="202"/>
      <c r="D242" s="203" t="s">
        <v>166</v>
      </c>
      <c r="E242" s="204" t="s">
        <v>592</v>
      </c>
      <c r="F242" s="199">
        <f>510-14.4</f>
        <v>495.6</v>
      </c>
      <c r="G242" s="204"/>
      <c r="H242" s="204">
        <v>350</v>
      </c>
      <c r="I242" s="205">
        <v>672</v>
      </c>
      <c r="J242" s="173" t="s">
        <v>795</v>
      </c>
      <c r="K242" s="174">
        <f t="shared" si="88"/>
        <v>-145.60000000000002</v>
      </c>
      <c r="L242" s="175">
        <f t="shared" si="89"/>
        <v>-0.29378531073446329</v>
      </c>
      <c r="M242" s="171" t="s">
        <v>605</v>
      </c>
      <c r="N242" s="168">
        <v>43887</v>
      </c>
      <c r="O242" s="1"/>
      <c r="P242" s="1"/>
      <c r="Q242" s="1"/>
      <c r="R242" s="6" t="s">
        <v>783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1">
        <v>133</v>
      </c>
      <c r="B243" s="202">
        <v>43237</v>
      </c>
      <c r="C243" s="202"/>
      <c r="D243" s="203" t="s">
        <v>796</v>
      </c>
      <c r="E243" s="204" t="s">
        <v>592</v>
      </c>
      <c r="F243" s="199">
        <v>230.3</v>
      </c>
      <c r="G243" s="204"/>
      <c r="H243" s="204">
        <v>102.5</v>
      </c>
      <c r="I243" s="205">
        <v>348</v>
      </c>
      <c r="J243" s="173" t="s">
        <v>797</v>
      </c>
      <c r="K243" s="174">
        <f t="shared" si="88"/>
        <v>-127.80000000000001</v>
      </c>
      <c r="L243" s="175">
        <f t="shared" si="89"/>
        <v>-0.55492835432045162</v>
      </c>
      <c r="M243" s="171" t="s">
        <v>605</v>
      </c>
      <c r="N243" s="168">
        <v>43896</v>
      </c>
      <c r="O243" s="1"/>
      <c r="P243" s="1"/>
      <c r="Q243" s="1"/>
      <c r="R243" s="6" t="s">
        <v>783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8">
        <v>134</v>
      </c>
      <c r="B244" s="189">
        <v>43258</v>
      </c>
      <c r="C244" s="189"/>
      <c r="D244" s="190" t="s">
        <v>445</v>
      </c>
      <c r="E244" s="191" t="s">
        <v>592</v>
      </c>
      <c r="F244" s="191">
        <f>342.5-5.1</f>
        <v>337.4</v>
      </c>
      <c r="G244" s="191"/>
      <c r="H244" s="191">
        <v>412.5</v>
      </c>
      <c r="I244" s="193">
        <v>439</v>
      </c>
      <c r="J244" s="163" t="s">
        <v>798</v>
      </c>
      <c r="K244" s="164">
        <f t="shared" si="88"/>
        <v>75.100000000000023</v>
      </c>
      <c r="L244" s="165">
        <f t="shared" si="89"/>
        <v>0.22258446947243635</v>
      </c>
      <c r="M244" s="160" t="s">
        <v>595</v>
      </c>
      <c r="N244" s="166">
        <v>44230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2">
        <v>135</v>
      </c>
      <c r="B245" s="181">
        <v>43285</v>
      </c>
      <c r="C245" s="181"/>
      <c r="D245" s="182" t="s">
        <v>58</v>
      </c>
      <c r="E245" s="183" t="s">
        <v>592</v>
      </c>
      <c r="F245" s="183">
        <f>127.5-5.53</f>
        <v>121.97</v>
      </c>
      <c r="G245" s="184"/>
      <c r="H245" s="184">
        <v>122.5</v>
      </c>
      <c r="I245" s="184">
        <v>170</v>
      </c>
      <c r="J245" s="185" t="s">
        <v>799</v>
      </c>
      <c r="K245" s="186">
        <f t="shared" si="88"/>
        <v>0.53000000000000114</v>
      </c>
      <c r="L245" s="187">
        <f t="shared" si="89"/>
        <v>4.3453308190538747E-3</v>
      </c>
      <c r="M245" s="183" t="s">
        <v>613</v>
      </c>
      <c r="N245" s="181">
        <v>44431</v>
      </c>
      <c r="O245" s="1"/>
      <c r="P245" s="1"/>
      <c r="Q245" s="1"/>
      <c r="R245" s="6" t="s">
        <v>783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1">
        <v>136</v>
      </c>
      <c r="B246" s="202">
        <v>43294</v>
      </c>
      <c r="C246" s="202"/>
      <c r="D246" s="203" t="s">
        <v>800</v>
      </c>
      <c r="E246" s="204" t="s">
        <v>592</v>
      </c>
      <c r="F246" s="199">
        <v>46.5</v>
      </c>
      <c r="G246" s="204"/>
      <c r="H246" s="204">
        <v>17</v>
      </c>
      <c r="I246" s="205">
        <v>59</v>
      </c>
      <c r="J246" s="173" t="s">
        <v>801</v>
      </c>
      <c r="K246" s="174">
        <f t="shared" si="88"/>
        <v>-29.5</v>
      </c>
      <c r="L246" s="175">
        <f t="shared" si="89"/>
        <v>-0.63440860215053763</v>
      </c>
      <c r="M246" s="171" t="s">
        <v>605</v>
      </c>
      <c r="N246" s="168">
        <v>43887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8">
        <v>137</v>
      </c>
      <c r="B247" s="189">
        <v>43396</v>
      </c>
      <c r="C247" s="189"/>
      <c r="D247" s="190" t="s">
        <v>428</v>
      </c>
      <c r="E247" s="191" t="s">
        <v>592</v>
      </c>
      <c r="F247" s="191">
        <v>156.5</v>
      </c>
      <c r="G247" s="191"/>
      <c r="H247" s="191">
        <v>207.5</v>
      </c>
      <c r="I247" s="193">
        <v>191</v>
      </c>
      <c r="J247" s="163" t="s">
        <v>680</v>
      </c>
      <c r="K247" s="164">
        <f t="shared" si="88"/>
        <v>51</v>
      </c>
      <c r="L247" s="165">
        <f t="shared" si="89"/>
        <v>0.32587859424920129</v>
      </c>
      <c r="M247" s="160" t="s">
        <v>595</v>
      </c>
      <c r="N247" s="166">
        <v>44369</v>
      </c>
      <c r="O247" s="1"/>
      <c r="P247" s="1"/>
      <c r="Q247" s="1"/>
      <c r="R247" s="6" t="s">
        <v>783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8">
        <v>138</v>
      </c>
      <c r="B248" s="189">
        <v>43439</v>
      </c>
      <c r="C248" s="189"/>
      <c r="D248" s="190" t="s">
        <v>347</v>
      </c>
      <c r="E248" s="191" t="s">
        <v>592</v>
      </c>
      <c r="F248" s="191">
        <v>259.5</v>
      </c>
      <c r="G248" s="191"/>
      <c r="H248" s="191">
        <v>320</v>
      </c>
      <c r="I248" s="193">
        <v>320</v>
      </c>
      <c r="J248" s="163" t="s">
        <v>680</v>
      </c>
      <c r="K248" s="164">
        <f t="shared" si="88"/>
        <v>60.5</v>
      </c>
      <c r="L248" s="165">
        <f t="shared" si="89"/>
        <v>0.23314065510597304</v>
      </c>
      <c r="M248" s="160" t="s">
        <v>595</v>
      </c>
      <c r="N248" s="166">
        <v>44323</v>
      </c>
      <c r="O248" s="1"/>
      <c r="P248" s="1"/>
      <c r="Q248" s="1"/>
      <c r="R248" s="6" t="s">
        <v>783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1">
        <v>139</v>
      </c>
      <c r="B249" s="202">
        <v>43439</v>
      </c>
      <c r="C249" s="202"/>
      <c r="D249" s="203" t="s">
        <v>802</v>
      </c>
      <c r="E249" s="204" t="s">
        <v>592</v>
      </c>
      <c r="F249" s="204">
        <v>715</v>
      </c>
      <c r="G249" s="204"/>
      <c r="H249" s="204">
        <v>445</v>
      </c>
      <c r="I249" s="205">
        <v>840</v>
      </c>
      <c r="J249" s="173" t="s">
        <v>803</v>
      </c>
      <c r="K249" s="174">
        <f t="shared" si="88"/>
        <v>-270</v>
      </c>
      <c r="L249" s="175">
        <f t="shared" si="89"/>
        <v>-0.3776223776223776</v>
      </c>
      <c r="M249" s="171" t="s">
        <v>605</v>
      </c>
      <c r="N249" s="168">
        <v>43800</v>
      </c>
      <c r="O249" s="1"/>
      <c r="P249" s="1"/>
      <c r="Q249" s="1"/>
      <c r="R249" s="6" t="s">
        <v>783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8">
        <v>140</v>
      </c>
      <c r="B250" s="189">
        <v>43469</v>
      </c>
      <c r="C250" s="189"/>
      <c r="D250" s="190" t="s">
        <v>180</v>
      </c>
      <c r="E250" s="191" t="s">
        <v>592</v>
      </c>
      <c r="F250" s="191">
        <v>875</v>
      </c>
      <c r="G250" s="191"/>
      <c r="H250" s="191">
        <v>1165</v>
      </c>
      <c r="I250" s="193">
        <v>1185</v>
      </c>
      <c r="J250" s="163" t="s">
        <v>804</v>
      </c>
      <c r="K250" s="164">
        <f t="shared" si="88"/>
        <v>290</v>
      </c>
      <c r="L250" s="165">
        <f t="shared" si="89"/>
        <v>0.33142857142857141</v>
      </c>
      <c r="M250" s="160" t="s">
        <v>595</v>
      </c>
      <c r="N250" s="166">
        <v>43847</v>
      </c>
      <c r="O250" s="1"/>
      <c r="P250" s="1"/>
      <c r="Q250" s="1"/>
      <c r="R250" s="6" t="s">
        <v>783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8">
        <v>141</v>
      </c>
      <c r="B251" s="189">
        <v>43559</v>
      </c>
      <c r="C251" s="189"/>
      <c r="D251" s="190" t="s">
        <v>365</v>
      </c>
      <c r="E251" s="191" t="s">
        <v>592</v>
      </c>
      <c r="F251" s="191">
        <f>387-14.63</f>
        <v>372.37</v>
      </c>
      <c r="G251" s="191"/>
      <c r="H251" s="191">
        <v>490</v>
      </c>
      <c r="I251" s="193">
        <v>490</v>
      </c>
      <c r="J251" s="163" t="s">
        <v>680</v>
      </c>
      <c r="K251" s="164">
        <f t="shared" si="88"/>
        <v>117.63</v>
      </c>
      <c r="L251" s="165">
        <f t="shared" si="89"/>
        <v>0.31589548030185027</v>
      </c>
      <c r="M251" s="160" t="s">
        <v>595</v>
      </c>
      <c r="N251" s="166">
        <v>43850</v>
      </c>
      <c r="O251" s="1"/>
      <c r="P251" s="1"/>
      <c r="Q251" s="1"/>
      <c r="R251" s="6" t="s">
        <v>783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1">
        <v>142</v>
      </c>
      <c r="B252" s="202">
        <v>43578</v>
      </c>
      <c r="C252" s="202"/>
      <c r="D252" s="203" t="s">
        <v>805</v>
      </c>
      <c r="E252" s="204" t="s">
        <v>604</v>
      </c>
      <c r="F252" s="204">
        <v>220</v>
      </c>
      <c r="G252" s="204"/>
      <c r="H252" s="204">
        <v>127.5</v>
      </c>
      <c r="I252" s="205">
        <v>284</v>
      </c>
      <c r="J252" s="173" t="s">
        <v>806</v>
      </c>
      <c r="K252" s="174">
        <f t="shared" si="88"/>
        <v>-92.5</v>
      </c>
      <c r="L252" s="175">
        <f t="shared" si="89"/>
        <v>-0.42045454545454547</v>
      </c>
      <c r="M252" s="171" t="s">
        <v>605</v>
      </c>
      <c r="N252" s="168">
        <v>43896</v>
      </c>
      <c r="O252" s="1"/>
      <c r="P252" s="1"/>
      <c r="Q252" s="1"/>
      <c r="R252" s="6" t="s">
        <v>783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8">
        <v>143</v>
      </c>
      <c r="B253" s="189">
        <v>43622</v>
      </c>
      <c r="C253" s="189"/>
      <c r="D253" s="190" t="s">
        <v>490</v>
      </c>
      <c r="E253" s="191" t="s">
        <v>604</v>
      </c>
      <c r="F253" s="191">
        <v>332.8</v>
      </c>
      <c r="G253" s="191"/>
      <c r="H253" s="191">
        <v>405</v>
      </c>
      <c r="I253" s="193">
        <v>419</v>
      </c>
      <c r="J253" s="163" t="s">
        <v>807</v>
      </c>
      <c r="K253" s="164">
        <f t="shared" si="88"/>
        <v>72.199999999999989</v>
      </c>
      <c r="L253" s="165">
        <f t="shared" si="89"/>
        <v>0.21694711538461534</v>
      </c>
      <c r="M253" s="160" t="s">
        <v>595</v>
      </c>
      <c r="N253" s="166">
        <v>43860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2">
        <v>144</v>
      </c>
      <c r="B254" s="181">
        <v>43641</v>
      </c>
      <c r="C254" s="181"/>
      <c r="D254" s="182" t="s">
        <v>172</v>
      </c>
      <c r="E254" s="183" t="s">
        <v>592</v>
      </c>
      <c r="F254" s="183">
        <v>386</v>
      </c>
      <c r="G254" s="184"/>
      <c r="H254" s="184">
        <v>395</v>
      </c>
      <c r="I254" s="184">
        <v>452</v>
      </c>
      <c r="J254" s="185" t="s">
        <v>808</v>
      </c>
      <c r="K254" s="186">
        <f t="shared" si="88"/>
        <v>9</v>
      </c>
      <c r="L254" s="187">
        <f t="shared" si="89"/>
        <v>2.3316062176165803E-2</v>
      </c>
      <c r="M254" s="183" t="s">
        <v>613</v>
      </c>
      <c r="N254" s="181">
        <v>43868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2">
        <v>145</v>
      </c>
      <c r="B255" s="181">
        <v>43707</v>
      </c>
      <c r="C255" s="181"/>
      <c r="D255" s="182" t="s">
        <v>146</v>
      </c>
      <c r="E255" s="183" t="s">
        <v>592</v>
      </c>
      <c r="F255" s="183">
        <v>137.5</v>
      </c>
      <c r="G255" s="184"/>
      <c r="H255" s="184">
        <v>138.5</v>
      </c>
      <c r="I255" s="184">
        <v>190</v>
      </c>
      <c r="J255" s="185" t="s">
        <v>809</v>
      </c>
      <c r="K255" s="186">
        <f t="shared" si="88"/>
        <v>1</v>
      </c>
      <c r="L255" s="187">
        <f t="shared" si="89"/>
        <v>7.2727272727272727E-3</v>
      </c>
      <c r="M255" s="183" t="s">
        <v>613</v>
      </c>
      <c r="N255" s="181">
        <v>44432</v>
      </c>
      <c r="O255" s="1"/>
      <c r="P255" s="1"/>
      <c r="Q255" s="1"/>
      <c r="R255" s="6" t="s">
        <v>783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8">
        <v>146</v>
      </c>
      <c r="B256" s="189">
        <v>43731</v>
      </c>
      <c r="C256" s="189"/>
      <c r="D256" s="190" t="s">
        <v>438</v>
      </c>
      <c r="E256" s="191" t="s">
        <v>592</v>
      </c>
      <c r="F256" s="191">
        <v>235</v>
      </c>
      <c r="G256" s="191"/>
      <c r="H256" s="191">
        <v>295</v>
      </c>
      <c r="I256" s="193">
        <v>296</v>
      </c>
      <c r="J256" s="163" t="s">
        <v>810</v>
      </c>
      <c r="K256" s="164">
        <f t="shared" si="88"/>
        <v>60</v>
      </c>
      <c r="L256" s="165">
        <f t="shared" si="89"/>
        <v>0.25531914893617019</v>
      </c>
      <c r="M256" s="160" t="s">
        <v>595</v>
      </c>
      <c r="N256" s="166">
        <v>43844</v>
      </c>
      <c r="O256" s="1"/>
      <c r="P256" s="1"/>
      <c r="Q256" s="1"/>
      <c r="R256" s="6" t="s">
        <v>787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8">
        <v>147</v>
      </c>
      <c r="B257" s="189">
        <v>43752</v>
      </c>
      <c r="C257" s="189"/>
      <c r="D257" s="190" t="s">
        <v>811</v>
      </c>
      <c r="E257" s="191" t="s">
        <v>592</v>
      </c>
      <c r="F257" s="191">
        <v>277.5</v>
      </c>
      <c r="G257" s="191"/>
      <c r="H257" s="191">
        <v>333</v>
      </c>
      <c r="I257" s="193">
        <v>333</v>
      </c>
      <c r="J257" s="163" t="s">
        <v>812</v>
      </c>
      <c r="K257" s="164">
        <f t="shared" si="88"/>
        <v>55.5</v>
      </c>
      <c r="L257" s="165">
        <f t="shared" si="89"/>
        <v>0.2</v>
      </c>
      <c r="M257" s="160" t="s">
        <v>595</v>
      </c>
      <c r="N257" s="166">
        <v>43846</v>
      </c>
      <c r="O257" s="1"/>
      <c r="P257" s="1"/>
      <c r="Q257" s="1"/>
      <c r="R257" s="6" t="s">
        <v>783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8">
        <v>148</v>
      </c>
      <c r="B258" s="189">
        <v>43752</v>
      </c>
      <c r="C258" s="189"/>
      <c r="D258" s="190" t="s">
        <v>813</v>
      </c>
      <c r="E258" s="191" t="s">
        <v>592</v>
      </c>
      <c r="F258" s="191">
        <v>930</v>
      </c>
      <c r="G258" s="191"/>
      <c r="H258" s="191">
        <v>1165</v>
      </c>
      <c r="I258" s="193">
        <v>1200</v>
      </c>
      <c r="J258" s="163" t="s">
        <v>814</v>
      </c>
      <c r="K258" s="164">
        <f t="shared" si="88"/>
        <v>235</v>
      </c>
      <c r="L258" s="165">
        <f t="shared" si="89"/>
        <v>0.25268817204301075</v>
      </c>
      <c r="M258" s="160" t="s">
        <v>595</v>
      </c>
      <c r="N258" s="166">
        <v>43847</v>
      </c>
      <c r="O258" s="1"/>
      <c r="P258" s="1"/>
      <c r="Q258" s="1"/>
      <c r="R258" s="6" t="s">
        <v>787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8">
        <v>149</v>
      </c>
      <c r="B259" s="189">
        <v>43753</v>
      </c>
      <c r="C259" s="189"/>
      <c r="D259" s="190" t="s">
        <v>815</v>
      </c>
      <c r="E259" s="191" t="s">
        <v>592</v>
      </c>
      <c r="F259" s="161">
        <v>111</v>
      </c>
      <c r="G259" s="191"/>
      <c r="H259" s="191">
        <v>141</v>
      </c>
      <c r="I259" s="193">
        <v>141</v>
      </c>
      <c r="J259" s="163" t="s">
        <v>816</v>
      </c>
      <c r="K259" s="164">
        <f t="shared" si="88"/>
        <v>30</v>
      </c>
      <c r="L259" s="165">
        <f t="shared" si="89"/>
        <v>0.27027027027027029</v>
      </c>
      <c r="M259" s="160" t="s">
        <v>595</v>
      </c>
      <c r="N259" s="166">
        <v>44328</v>
      </c>
      <c r="O259" s="1"/>
      <c r="P259" s="1"/>
      <c r="Q259" s="1"/>
      <c r="R259" s="6" t="s">
        <v>787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8">
        <v>150</v>
      </c>
      <c r="B260" s="189">
        <v>43753</v>
      </c>
      <c r="C260" s="189"/>
      <c r="D260" s="190" t="s">
        <v>817</v>
      </c>
      <c r="E260" s="191" t="s">
        <v>592</v>
      </c>
      <c r="F260" s="161">
        <v>296</v>
      </c>
      <c r="G260" s="191"/>
      <c r="H260" s="191">
        <v>370</v>
      </c>
      <c r="I260" s="193">
        <v>370</v>
      </c>
      <c r="J260" s="163" t="s">
        <v>680</v>
      </c>
      <c r="K260" s="164">
        <f t="shared" si="88"/>
        <v>74</v>
      </c>
      <c r="L260" s="165">
        <f t="shared" si="89"/>
        <v>0.25</v>
      </c>
      <c r="M260" s="160" t="s">
        <v>595</v>
      </c>
      <c r="N260" s="166">
        <v>43853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8">
        <v>151</v>
      </c>
      <c r="B261" s="189">
        <v>43754</v>
      </c>
      <c r="C261" s="189"/>
      <c r="D261" s="190" t="s">
        <v>818</v>
      </c>
      <c r="E261" s="191" t="s">
        <v>592</v>
      </c>
      <c r="F261" s="161">
        <v>300</v>
      </c>
      <c r="G261" s="191"/>
      <c r="H261" s="191">
        <v>382.5</v>
      </c>
      <c r="I261" s="193">
        <v>344</v>
      </c>
      <c r="J261" s="163" t="s">
        <v>819</v>
      </c>
      <c r="K261" s="164">
        <f t="shared" si="88"/>
        <v>82.5</v>
      </c>
      <c r="L261" s="165">
        <f t="shared" si="89"/>
        <v>0.27500000000000002</v>
      </c>
      <c r="M261" s="160" t="s">
        <v>595</v>
      </c>
      <c r="N261" s="166">
        <v>44238</v>
      </c>
      <c r="O261" s="1"/>
      <c r="P261" s="1"/>
      <c r="Q261" s="1"/>
      <c r="R261" s="6" t="s">
        <v>787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8">
        <v>152</v>
      </c>
      <c r="B262" s="189">
        <v>43832</v>
      </c>
      <c r="C262" s="189"/>
      <c r="D262" s="190" t="s">
        <v>820</v>
      </c>
      <c r="E262" s="191" t="s">
        <v>592</v>
      </c>
      <c r="F262" s="161">
        <v>495</v>
      </c>
      <c r="G262" s="191"/>
      <c r="H262" s="191">
        <v>595</v>
      </c>
      <c r="I262" s="193">
        <v>590</v>
      </c>
      <c r="J262" s="163" t="s">
        <v>616</v>
      </c>
      <c r="K262" s="164">
        <f t="shared" si="88"/>
        <v>100</v>
      </c>
      <c r="L262" s="165">
        <f t="shared" si="89"/>
        <v>0.20202020202020202</v>
      </c>
      <c r="M262" s="160" t="s">
        <v>595</v>
      </c>
      <c r="N262" s="166">
        <v>44589</v>
      </c>
      <c r="O262" s="1"/>
      <c r="P262" s="1"/>
      <c r="Q262" s="1"/>
      <c r="R262" s="6" t="s">
        <v>787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8">
        <v>153</v>
      </c>
      <c r="B263" s="189">
        <v>43966</v>
      </c>
      <c r="C263" s="189"/>
      <c r="D263" s="190" t="s">
        <v>76</v>
      </c>
      <c r="E263" s="191" t="s">
        <v>592</v>
      </c>
      <c r="F263" s="161">
        <v>67.5</v>
      </c>
      <c r="G263" s="191"/>
      <c r="H263" s="191">
        <v>86</v>
      </c>
      <c r="I263" s="193">
        <v>86</v>
      </c>
      <c r="J263" s="163" t="s">
        <v>821</v>
      </c>
      <c r="K263" s="164">
        <f t="shared" si="88"/>
        <v>18.5</v>
      </c>
      <c r="L263" s="165">
        <f t="shared" si="89"/>
        <v>0.27407407407407408</v>
      </c>
      <c r="M263" s="160" t="s">
        <v>595</v>
      </c>
      <c r="N263" s="166">
        <v>44008</v>
      </c>
      <c r="O263" s="1"/>
      <c r="P263" s="1"/>
      <c r="Q263" s="1"/>
      <c r="R263" s="6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8">
        <v>154</v>
      </c>
      <c r="B264" s="189">
        <v>44035</v>
      </c>
      <c r="C264" s="189"/>
      <c r="D264" s="190" t="s">
        <v>489</v>
      </c>
      <c r="E264" s="191" t="s">
        <v>592</v>
      </c>
      <c r="F264" s="161">
        <v>231</v>
      </c>
      <c r="G264" s="191"/>
      <c r="H264" s="191">
        <v>281</v>
      </c>
      <c r="I264" s="193">
        <v>281</v>
      </c>
      <c r="J264" s="163" t="s">
        <v>680</v>
      </c>
      <c r="K264" s="164">
        <f t="shared" si="88"/>
        <v>50</v>
      </c>
      <c r="L264" s="165">
        <f t="shared" si="89"/>
        <v>0.21645021645021645</v>
      </c>
      <c r="M264" s="160" t="s">
        <v>595</v>
      </c>
      <c r="N264" s="166">
        <v>44358</v>
      </c>
      <c r="O264" s="1"/>
      <c r="P264" s="1"/>
      <c r="Q264" s="1"/>
      <c r="R264" s="6" t="s">
        <v>787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8">
        <v>155</v>
      </c>
      <c r="B265" s="189">
        <v>44092</v>
      </c>
      <c r="C265" s="189"/>
      <c r="D265" s="190" t="s">
        <v>144</v>
      </c>
      <c r="E265" s="191" t="s">
        <v>592</v>
      </c>
      <c r="F265" s="191">
        <v>206</v>
      </c>
      <c r="G265" s="191"/>
      <c r="H265" s="191">
        <v>248</v>
      </c>
      <c r="I265" s="193">
        <v>248</v>
      </c>
      <c r="J265" s="163" t="s">
        <v>680</v>
      </c>
      <c r="K265" s="164">
        <f t="shared" si="88"/>
        <v>42</v>
      </c>
      <c r="L265" s="165">
        <f t="shared" si="89"/>
        <v>0.20388349514563106</v>
      </c>
      <c r="M265" s="160" t="s">
        <v>595</v>
      </c>
      <c r="N265" s="166">
        <v>44214</v>
      </c>
      <c r="O265" s="1"/>
      <c r="P265" s="1"/>
      <c r="Q265" s="1"/>
      <c r="R265" s="6" t="s">
        <v>787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8">
        <v>156</v>
      </c>
      <c r="B266" s="189">
        <v>44140</v>
      </c>
      <c r="C266" s="189"/>
      <c r="D266" s="190" t="s">
        <v>144</v>
      </c>
      <c r="E266" s="191" t="s">
        <v>592</v>
      </c>
      <c r="F266" s="191">
        <v>182.5</v>
      </c>
      <c r="G266" s="191"/>
      <c r="H266" s="191">
        <v>248</v>
      </c>
      <c r="I266" s="193">
        <v>248</v>
      </c>
      <c r="J266" s="163" t="s">
        <v>680</v>
      </c>
      <c r="K266" s="164">
        <f t="shared" si="88"/>
        <v>65.5</v>
      </c>
      <c r="L266" s="165">
        <f t="shared" si="89"/>
        <v>0.35890410958904112</v>
      </c>
      <c r="M266" s="160" t="s">
        <v>595</v>
      </c>
      <c r="N266" s="166">
        <v>44214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8">
        <v>157</v>
      </c>
      <c r="B267" s="189">
        <v>44140</v>
      </c>
      <c r="C267" s="189"/>
      <c r="D267" s="190" t="s">
        <v>347</v>
      </c>
      <c r="E267" s="191" t="s">
        <v>592</v>
      </c>
      <c r="F267" s="191">
        <v>247.5</v>
      </c>
      <c r="G267" s="191"/>
      <c r="H267" s="191">
        <v>320</v>
      </c>
      <c r="I267" s="193">
        <v>320</v>
      </c>
      <c r="J267" s="163" t="s">
        <v>680</v>
      </c>
      <c r="K267" s="164">
        <f t="shared" si="88"/>
        <v>72.5</v>
      </c>
      <c r="L267" s="165">
        <f t="shared" si="89"/>
        <v>0.29292929292929293</v>
      </c>
      <c r="M267" s="160" t="s">
        <v>595</v>
      </c>
      <c r="N267" s="166">
        <v>44323</v>
      </c>
      <c r="O267" s="1"/>
      <c r="P267" s="1"/>
      <c r="Q267" s="1"/>
      <c r="R267" s="6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8">
        <v>158</v>
      </c>
      <c r="B268" s="189">
        <v>44140</v>
      </c>
      <c r="C268" s="189"/>
      <c r="D268" s="190" t="s">
        <v>203</v>
      </c>
      <c r="E268" s="191" t="s">
        <v>592</v>
      </c>
      <c r="F268" s="161">
        <v>925</v>
      </c>
      <c r="G268" s="191"/>
      <c r="H268" s="191">
        <v>1095</v>
      </c>
      <c r="I268" s="193">
        <v>1093</v>
      </c>
      <c r="J268" s="163" t="s">
        <v>822</v>
      </c>
      <c r="K268" s="164">
        <f t="shared" si="88"/>
        <v>170</v>
      </c>
      <c r="L268" s="165">
        <f t="shared" si="89"/>
        <v>0.18378378378378379</v>
      </c>
      <c r="M268" s="160" t="s">
        <v>595</v>
      </c>
      <c r="N268" s="166">
        <v>44201</v>
      </c>
      <c r="O268" s="1"/>
      <c r="P268" s="1"/>
      <c r="Q268" s="1"/>
      <c r="R268" s="6" t="s">
        <v>787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8">
        <v>159</v>
      </c>
      <c r="B269" s="189">
        <v>44140</v>
      </c>
      <c r="C269" s="189"/>
      <c r="D269" s="190" t="s">
        <v>365</v>
      </c>
      <c r="E269" s="191" t="s">
        <v>592</v>
      </c>
      <c r="F269" s="161">
        <v>332.5</v>
      </c>
      <c r="G269" s="191"/>
      <c r="H269" s="191">
        <v>393</v>
      </c>
      <c r="I269" s="193">
        <v>406</v>
      </c>
      <c r="J269" s="163" t="s">
        <v>823</v>
      </c>
      <c r="K269" s="164">
        <f t="shared" si="88"/>
        <v>60.5</v>
      </c>
      <c r="L269" s="165">
        <f t="shared" si="89"/>
        <v>0.18195488721804512</v>
      </c>
      <c r="M269" s="160" t="s">
        <v>595</v>
      </c>
      <c r="N269" s="166">
        <v>44256</v>
      </c>
      <c r="O269" s="1"/>
      <c r="P269" s="1"/>
      <c r="Q269" s="1"/>
      <c r="R269" s="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8">
        <v>160</v>
      </c>
      <c r="B270" s="189">
        <v>44141</v>
      </c>
      <c r="C270" s="189"/>
      <c r="D270" s="190" t="s">
        <v>489</v>
      </c>
      <c r="E270" s="191" t="s">
        <v>592</v>
      </c>
      <c r="F270" s="161">
        <v>231</v>
      </c>
      <c r="G270" s="191"/>
      <c r="H270" s="191">
        <v>281</v>
      </c>
      <c r="I270" s="193">
        <v>281</v>
      </c>
      <c r="J270" s="163" t="s">
        <v>680</v>
      </c>
      <c r="K270" s="164">
        <f t="shared" si="88"/>
        <v>50</v>
      </c>
      <c r="L270" s="165">
        <f t="shared" si="89"/>
        <v>0.21645021645021645</v>
      </c>
      <c r="M270" s="160" t="s">
        <v>595</v>
      </c>
      <c r="N270" s="166">
        <v>44358</v>
      </c>
      <c r="O270" s="1"/>
      <c r="P270" s="1"/>
      <c r="Q270" s="1"/>
      <c r="R270" s="6" t="s">
        <v>787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8">
        <v>161</v>
      </c>
      <c r="B271" s="189">
        <v>44187</v>
      </c>
      <c r="C271" s="189"/>
      <c r="D271" s="190" t="s">
        <v>824</v>
      </c>
      <c r="E271" s="191" t="s">
        <v>592</v>
      </c>
      <c r="F271" s="161">
        <v>190</v>
      </c>
      <c r="G271" s="191"/>
      <c r="H271" s="191">
        <v>239</v>
      </c>
      <c r="I271" s="193">
        <v>239</v>
      </c>
      <c r="J271" s="163" t="s">
        <v>825</v>
      </c>
      <c r="K271" s="164">
        <f t="shared" si="88"/>
        <v>49</v>
      </c>
      <c r="L271" s="165">
        <f t="shared" si="89"/>
        <v>0.25789473684210529</v>
      </c>
      <c r="M271" s="160" t="s">
        <v>595</v>
      </c>
      <c r="N271" s="166">
        <v>44844</v>
      </c>
      <c r="O271" s="1"/>
      <c r="P271" s="1"/>
      <c r="Q271" s="1"/>
      <c r="R271" s="6" t="s">
        <v>787</v>
      </c>
    </row>
    <row r="272" spans="1:26" ht="12.75" customHeight="1">
      <c r="A272" s="188">
        <v>162</v>
      </c>
      <c r="B272" s="189">
        <v>44258</v>
      </c>
      <c r="C272" s="189"/>
      <c r="D272" s="190" t="s">
        <v>820</v>
      </c>
      <c r="E272" s="191" t="s">
        <v>592</v>
      </c>
      <c r="F272" s="161">
        <v>495</v>
      </c>
      <c r="G272" s="191"/>
      <c r="H272" s="191">
        <v>595</v>
      </c>
      <c r="I272" s="193">
        <v>590</v>
      </c>
      <c r="J272" s="163" t="s">
        <v>616</v>
      </c>
      <c r="K272" s="164">
        <f t="shared" si="88"/>
        <v>100</v>
      </c>
      <c r="L272" s="165">
        <f t="shared" si="89"/>
        <v>0.20202020202020202</v>
      </c>
      <c r="M272" s="160" t="s">
        <v>595</v>
      </c>
      <c r="N272" s="166">
        <v>44589</v>
      </c>
      <c r="O272" s="1"/>
      <c r="P272" s="1"/>
      <c r="R272" s="6" t="s">
        <v>787</v>
      </c>
    </row>
    <row r="273" spans="1:26" ht="12.75" customHeight="1">
      <c r="A273" s="188">
        <v>163</v>
      </c>
      <c r="B273" s="189">
        <v>44274</v>
      </c>
      <c r="C273" s="189"/>
      <c r="D273" s="190" t="s">
        <v>365</v>
      </c>
      <c r="E273" s="191" t="s">
        <v>592</v>
      </c>
      <c r="F273" s="161">
        <v>355</v>
      </c>
      <c r="G273" s="191"/>
      <c r="H273" s="191">
        <v>422.5</v>
      </c>
      <c r="I273" s="193">
        <v>420</v>
      </c>
      <c r="J273" s="163" t="s">
        <v>826</v>
      </c>
      <c r="K273" s="164">
        <f t="shared" si="88"/>
        <v>67.5</v>
      </c>
      <c r="L273" s="165">
        <f t="shared" si="89"/>
        <v>0.19014084507042253</v>
      </c>
      <c r="M273" s="160" t="s">
        <v>595</v>
      </c>
      <c r="N273" s="166">
        <v>44361</v>
      </c>
      <c r="O273" s="1"/>
      <c r="R273" s="206" t="s">
        <v>787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8">
        <v>164</v>
      </c>
      <c r="B274" s="189">
        <v>44295</v>
      </c>
      <c r="C274" s="189"/>
      <c r="D274" s="190" t="s">
        <v>327</v>
      </c>
      <c r="E274" s="191" t="s">
        <v>592</v>
      </c>
      <c r="F274" s="161">
        <v>555</v>
      </c>
      <c r="G274" s="191"/>
      <c r="H274" s="191">
        <v>663</v>
      </c>
      <c r="I274" s="193">
        <v>663</v>
      </c>
      <c r="J274" s="163" t="s">
        <v>827</v>
      </c>
      <c r="K274" s="164">
        <f t="shared" si="88"/>
        <v>108</v>
      </c>
      <c r="L274" s="165">
        <f t="shared" si="89"/>
        <v>0.19459459459459461</v>
      </c>
      <c r="M274" s="160" t="s">
        <v>595</v>
      </c>
      <c r="N274" s="166">
        <v>44321</v>
      </c>
      <c r="O274" s="1"/>
      <c r="P274" s="1"/>
      <c r="Q274" s="1"/>
      <c r="R274" s="206" t="s">
        <v>787</v>
      </c>
    </row>
    <row r="275" spans="1:26" ht="12.75" customHeight="1">
      <c r="A275" s="188">
        <v>165</v>
      </c>
      <c r="B275" s="189">
        <v>44308</v>
      </c>
      <c r="C275" s="189"/>
      <c r="D275" s="190" t="s">
        <v>791</v>
      </c>
      <c r="E275" s="191" t="s">
        <v>592</v>
      </c>
      <c r="F275" s="161">
        <v>126.5</v>
      </c>
      <c r="G275" s="191"/>
      <c r="H275" s="191">
        <v>155</v>
      </c>
      <c r="I275" s="193">
        <v>155</v>
      </c>
      <c r="J275" s="163" t="s">
        <v>680</v>
      </c>
      <c r="K275" s="164">
        <f t="shared" si="88"/>
        <v>28.5</v>
      </c>
      <c r="L275" s="165">
        <f t="shared" si="89"/>
        <v>0.22529644268774704</v>
      </c>
      <c r="M275" s="160" t="s">
        <v>595</v>
      </c>
      <c r="N275" s="166">
        <v>44362</v>
      </c>
      <c r="O275" s="1"/>
      <c r="R275" s="206" t="s">
        <v>787</v>
      </c>
    </row>
    <row r="276" spans="1:26" ht="12.75" customHeight="1">
      <c r="A276" s="167">
        <v>166</v>
      </c>
      <c r="B276" s="198">
        <v>44368</v>
      </c>
      <c r="C276" s="198"/>
      <c r="D276" s="169" t="s">
        <v>828</v>
      </c>
      <c r="E276" s="171" t="s">
        <v>592</v>
      </c>
      <c r="F276" s="199">
        <v>287.5</v>
      </c>
      <c r="G276" s="171"/>
      <c r="H276" s="171">
        <v>245</v>
      </c>
      <c r="I276" s="172">
        <v>344</v>
      </c>
      <c r="J276" s="173" t="s">
        <v>829</v>
      </c>
      <c r="K276" s="174">
        <f t="shared" si="88"/>
        <v>-42.5</v>
      </c>
      <c r="L276" s="175">
        <f t="shared" si="89"/>
        <v>-0.14782608695652175</v>
      </c>
      <c r="M276" s="171" t="s">
        <v>605</v>
      </c>
      <c r="N276" s="168">
        <v>44508</v>
      </c>
      <c r="O276" s="1"/>
      <c r="R276" s="206" t="s">
        <v>787</v>
      </c>
    </row>
    <row r="277" spans="1:26" ht="12.75" customHeight="1">
      <c r="A277" s="188">
        <v>167</v>
      </c>
      <c r="B277" s="189">
        <v>44368</v>
      </c>
      <c r="C277" s="189"/>
      <c r="D277" s="190" t="s">
        <v>489</v>
      </c>
      <c r="E277" s="191" t="s">
        <v>592</v>
      </c>
      <c r="F277" s="161">
        <v>241</v>
      </c>
      <c r="G277" s="191"/>
      <c r="H277" s="191">
        <v>298</v>
      </c>
      <c r="I277" s="193">
        <v>320</v>
      </c>
      <c r="J277" s="163" t="s">
        <v>680</v>
      </c>
      <c r="K277" s="164">
        <f t="shared" si="88"/>
        <v>57</v>
      </c>
      <c r="L277" s="165">
        <f t="shared" si="89"/>
        <v>0.23651452282157676</v>
      </c>
      <c r="M277" s="160" t="s">
        <v>595</v>
      </c>
      <c r="N277" s="166">
        <v>44802</v>
      </c>
      <c r="O277" s="37"/>
      <c r="R277" s="206" t="s">
        <v>787</v>
      </c>
    </row>
    <row r="278" spans="1:26" ht="12.75" customHeight="1">
      <c r="A278" s="188">
        <v>168</v>
      </c>
      <c r="B278" s="189">
        <v>44406</v>
      </c>
      <c r="C278" s="189"/>
      <c r="D278" s="190" t="s">
        <v>791</v>
      </c>
      <c r="E278" s="191" t="s">
        <v>592</v>
      </c>
      <c r="F278" s="161">
        <v>162.5</v>
      </c>
      <c r="G278" s="191"/>
      <c r="H278" s="191">
        <v>200</v>
      </c>
      <c r="I278" s="193">
        <v>200</v>
      </c>
      <c r="J278" s="163" t="s">
        <v>680</v>
      </c>
      <c r="K278" s="164">
        <f t="shared" si="88"/>
        <v>37.5</v>
      </c>
      <c r="L278" s="165">
        <f t="shared" si="89"/>
        <v>0.23076923076923078</v>
      </c>
      <c r="M278" s="160" t="s">
        <v>595</v>
      </c>
      <c r="N278" s="166">
        <v>44802</v>
      </c>
      <c r="O278" s="1"/>
      <c r="R278" s="206" t="s">
        <v>787</v>
      </c>
    </row>
    <row r="279" spans="1:26" ht="12.75" customHeight="1">
      <c r="A279" s="188">
        <v>169</v>
      </c>
      <c r="B279" s="189">
        <v>44462</v>
      </c>
      <c r="C279" s="189"/>
      <c r="D279" s="190" t="s">
        <v>446</v>
      </c>
      <c r="E279" s="191" t="s">
        <v>592</v>
      </c>
      <c r="F279" s="161">
        <v>1235</v>
      </c>
      <c r="G279" s="191"/>
      <c r="H279" s="191">
        <v>1505</v>
      </c>
      <c r="I279" s="193">
        <v>1500</v>
      </c>
      <c r="J279" s="163" t="s">
        <v>680</v>
      </c>
      <c r="K279" s="164">
        <f t="shared" si="88"/>
        <v>270</v>
      </c>
      <c r="L279" s="165">
        <f t="shared" si="89"/>
        <v>0.21862348178137653</v>
      </c>
      <c r="M279" s="160" t="s">
        <v>595</v>
      </c>
      <c r="N279" s="166">
        <v>44564</v>
      </c>
      <c r="O279" s="1"/>
      <c r="R279" s="206" t="s">
        <v>787</v>
      </c>
    </row>
    <row r="280" spans="1:26" ht="12.75" customHeight="1">
      <c r="A280" s="207">
        <v>170</v>
      </c>
      <c r="B280" s="208">
        <v>44480</v>
      </c>
      <c r="C280" s="208"/>
      <c r="D280" s="209" t="s">
        <v>830</v>
      </c>
      <c r="E280" s="210" t="s">
        <v>592</v>
      </c>
      <c r="F280" s="55">
        <v>58.75</v>
      </c>
      <c r="G280" s="210"/>
      <c r="H280" s="211"/>
      <c r="I280" s="51"/>
      <c r="J280" s="212" t="s">
        <v>593</v>
      </c>
      <c r="K280" s="207"/>
      <c r="L280" s="208"/>
      <c r="M280" s="208"/>
      <c r="N280" s="209"/>
      <c r="O280" s="37"/>
      <c r="R280" s="206" t="s">
        <v>787</v>
      </c>
    </row>
    <row r="281" spans="1:26" ht="12.75" customHeight="1">
      <c r="A281" s="213">
        <v>171</v>
      </c>
      <c r="B281" s="214">
        <v>44481</v>
      </c>
      <c r="C281" s="214"/>
      <c r="D281" s="215" t="s">
        <v>278</v>
      </c>
      <c r="E281" s="51" t="s">
        <v>592</v>
      </c>
      <c r="F281" s="216" t="s">
        <v>831</v>
      </c>
      <c r="G281" s="51"/>
      <c r="H281" s="51"/>
      <c r="I281" s="51">
        <v>380</v>
      </c>
      <c r="J281" s="217" t="s">
        <v>593</v>
      </c>
      <c r="K281" s="213"/>
      <c r="L281" s="214"/>
      <c r="M281" s="214"/>
      <c r="N281" s="215"/>
      <c r="O281" s="37"/>
      <c r="R281" s="206" t="s">
        <v>787</v>
      </c>
    </row>
    <row r="282" spans="1:26" ht="12.75" customHeight="1">
      <c r="A282" s="188">
        <v>172</v>
      </c>
      <c r="B282" s="189">
        <v>44481</v>
      </c>
      <c r="C282" s="189"/>
      <c r="D282" s="190" t="s">
        <v>832</v>
      </c>
      <c r="E282" s="191" t="s">
        <v>592</v>
      </c>
      <c r="F282" s="161">
        <v>45.5</v>
      </c>
      <c r="G282" s="191"/>
      <c r="H282" s="191">
        <v>56.5</v>
      </c>
      <c r="I282" s="193">
        <v>56</v>
      </c>
      <c r="J282" s="163" t="s">
        <v>680</v>
      </c>
      <c r="K282" s="164">
        <f t="shared" ref="K282:K283" si="90">H282-F282</f>
        <v>11</v>
      </c>
      <c r="L282" s="165">
        <f t="shared" ref="L282:L283" si="91">K282/F282</f>
        <v>0.24175824175824176</v>
      </c>
      <c r="M282" s="160" t="s">
        <v>595</v>
      </c>
      <c r="N282" s="166">
        <v>44881</v>
      </c>
      <c r="O282" s="37"/>
      <c r="R282" s="206"/>
    </row>
    <row r="283" spans="1:26" ht="12.75" customHeight="1">
      <c r="A283" s="188">
        <v>173</v>
      </c>
      <c r="B283" s="189">
        <v>44551</v>
      </c>
      <c r="C283" s="189"/>
      <c r="D283" s="190" t="s">
        <v>131</v>
      </c>
      <c r="E283" s="191" t="s">
        <v>592</v>
      </c>
      <c r="F283" s="161">
        <v>2300</v>
      </c>
      <c r="G283" s="191"/>
      <c r="H283" s="191">
        <f>(2820+2200)/2</f>
        <v>2510</v>
      </c>
      <c r="I283" s="193">
        <v>3000</v>
      </c>
      <c r="J283" s="163" t="s">
        <v>833</v>
      </c>
      <c r="K283" s="164">
        <f t="shared" si="90"/>
        <v>210</v>
      </c>
      <c r="L283" s="165">
        <f t="shared" si="91"/>
        <v>9.1304347826086957E-2</v>
      </c>
      <c r="M283" s="160" t="s">
        <v>595</v>
      </c>
      <c r="N283" s="166">
        <v>44649</v>
      </c>
      <c r="O283" s="1"/>
      <c r="R283" s="206"/>
    </row>
    <row r="284" spans="1:26" ht="12.75" customHeight="1">
      <c r="A284" s="188">
        <v>174</v>
      </c>
      <c r="B284" s="189">
        <v>44606</v>
      </c>
      <c r="C284" s="189"/>
      <c r="D284" s="190" t="s">
        <v>436</v>
      </c>
      <c r="E284" s="191" t="s">
        <v>592</v>
      </c>
      <c r="F284" s="161">
        <v>635</v>
      </c>
      <c r="G284" s="191"/>
      <c r="H284" s="191">
        <v>700</v>
      </c>
      <c r="I284" s="193">
        <v>764</v>
      </c>
      <c r="J284" s="163" t="s">
        <v>868</v>
      </c>
      <c r="K284" s="164">
        <f t="shared" ref="K284" si="92">H284-F284</f>
        <v>65</v>
      </c>
      <c r="L284" s="165">
        <f t="shared" ref="L284" si="93">K284/F284</f>
        <v>0.10236220472440945</v>
      </c>
      <c r="M284" s="160" t="s">
        <v>595</v>
      </c>
      <c r="N284" s="166">
        <v>45159</v>
      </c>
      <c r="O284" s="37"/>
      <c r="R284" s="206"/>
    </row>
    <row r="285" spans="1:26" ht="12.75" customHeight="1">
      <c r="A285" s="188">
        <v>175</v>
      </c>
      <c r="B285" s="189">
        <v>44613</v>
      </c>
      <c r="C285" s="189"/>
      <c r="D285" s="190" t="s">
        <v>446</v>
      </c>
      <c r="E285" s="191" t="s">
        <v>592</v>
      </c>
      <c r="F285" s="161">
        <v>1255</v>
      </c>
      <c r="G285" s="191"/>
      <c r="H285" s="191">
        <v>1515</v>
      </c>
      <c r="I285" s="193">
        <v>1510</v>
      </c>
      <c r="J285" s="163" t="s">
        <v>680</v>
      </c>
      <c r="K285" s="164">
        <f>H285-F285</f>
        <v>260</v>
      </c>
      <c r="L285" s="165">
        <f>K285/F285</f>
        <v>0.20717131474103587</v>
      </c>
      <c r="M285" s="160" t="s">
        <v>595</v>
      </c>
      <c r="N285" s="166">
        <v>44834</v>
      </c>
      <c r="O285" s="37"/>
      <c r="R285" s="206"/>
    </row>
    <row r="286" spans="1:26" ht="12.75" customHeight="1">
      <c r="A286">
        <v>176</v>
      </c>
      <c r="B286" s="214">
        <v>44670</v>
      </c>
      <c r="C286" s="214"/>
      <c r="D286" s="53" t="s">
        <v>552</v>
      </c>
      <c r="E286" s="218" t="s">
        <v>592</v>
      </c>
      <c r="F286" s="51" t="s">
        <v>834</v>
      </c>
      <c r="G286" s="51"/>
      <c r="H286" s="51"/>
      <c r="I286" s="51">
        <v>553</v>
      </c>
      <c r="J286" s="51" t="s">
        <v>593</v>
      </c>
      <c r="K286" s="51"/>
      <c r="L286" s="51"/>
      <c r="M286" s="51"/>
      <c r="N286" s="51"/>
      <c r="O286" s="37"/>
      <c r="R286" s="206"/>
    </row>
    <row r="287" spans="1:26" ht="12.75" customHeight="1">
      <c r="A287" s="188">
        <v>177</v>
      </c>
      <c r="B287" s="189">
        <v>44746</v>
      </c>
      <c r="C287" s="189"/>
      <c r="D287" s="190" t="s">
        <v>835</v>
      </c>
      <c r="E287" s="191" t="s">
        <v>592</v>
      </c>
      <c r="F287" s="161">
        <v>207.5</v>
      </c>
      <c r="G287" s="191"/>
      <c r="H287" s="191">
        <v>254</v>
      </c>
      <c r="I287" s="193">
        <v>254</v>
      </c>
      <c r="J287" s="163" t="s">
        <v>680</v>
      </c>
      <c r="K287" s="164">
        <f t="shared" ref="K287:K289" si="94">H287-F287</f>
        <v>46.5</v>
      </c>
      <c r="L287" s="165">
        <f t="shared" ref="L287:L289" si="95">K287/F287</f>
        <v>0.22409638554216868</v>
      </c>
      <c r="M287" s="160" t="s">
        <v>595</v>
      </c>
      <c r="N287" s="166">
        <v>44792</v>
      </c>
      <c r="O287" s="1"/>
      <c r="R287" s="206"/>
    </row>
    <row r="288" spans="1:26" ht="12.75" customHeight="1">
      <c r="A288" s="188">
        <v>178</v>
      </c>
      <c r="B288" s="189">
        <v>44775</v>
      </c>
      <c r="C288" s="189"/>
      <c r="D288" s="190" t="s">
        <v>491</v>
      </c>
      <c r="E288" s="191" t="s">
        <v>592</v>
      </c>
      <c r="F288" s="161">
        <v>31.25</v>
      </c>
      <c r="G288" s="191"/>
      <c r="H288" s="191">
        <v>38.75</v>
      </c>
      <c r="I288" s="193">
        <v>38</v>
      </c>
      <c r="J288" s="163" t="s">
        <v>680</v>
      </c>
      <c r="K288" s="164">
        <f t="shared" si="94"/>
        <v>7.5</v>
      </c>
      <c r="L288" s="165">
        <f t="shared" si="95"/>
        <v>0.24</v>
      </c>
      <c r="M288" s="160" t="s">
        <v>595</v>
      </c>
      <c r="N288" s="166">
        <v>44844</v>
      </c>
      <c r="O288" s="37"/>
      <c r="R288" s="55"/>
    </row>
    <row r="289" spans="1:38" ht="12.75" customHeight="1">
      <c r="A289" s="188">
        <v>179</v>
      </c>
      <c r="B289" s="189">
        <v>44841</v>
      </c>
      <c r="C289" s="189"/>
      <c r="D289" s="190" t="s">
        <v>836</v>
      </c>
      <c r="E289" s="191" t="s">
        <v>592</v>
      </c>
      <c r="F289" s="161">
        <v>665</v>
      </c>
      <c r="G289" s="191"/>
      <c r="H289" s="191">
        <v>807.5</v>
      </c>
      <c r="I289" s="193">
        <v>840</v>
      </c>
      <c r="J289" s="163" t="s">
        <v>833</v>
      </c>
      <c r="K289" s="164">
        <f t="shared" si="94"/>
        <v>142.5</v>
      </c>
      <c r="L289" s="165">
        <f t="shared" si="95"/>
        <v>0.21428571428571427</v>
      </c>
      <c r="M289" s="160" t="s">
        <v>595</v>
      </c>
      <c r="N289" s="166">
        <v>45097</v>
      </c>
      <c r="O289" s="37"/>
      <c r="R289" s="55"/>
    </row>
    <row r="290" spans="1:38" ht="12.75" customHeight="1">
      <c r="A290" s="188">
        <v>180</v>
      </c>
      <c r="B290" s="189">
        <v>44844</v>
      </c>
      <c r="C290" s="189"/>
      <c r="D290" s="190" t="s">
        <v>438</v>
      </c>
      <c r="E290" s="191" t="s">
        <v>592</v>
      </c>
      <c r="F290" s="161">
        <v>227.5</v>
      </c>
      <c r="G290" s="191"/>
      <c r="H290" s="191">
        <v>270</v>
      </c>
      <c r="I290" s="193">
        <v>291</v>
      </c>
      <c r="J290" s="163" t="s">
        <v>870</v>
      </c>
      <c r="K290" s="164">
        <f t="shared" ref="K290" si="96">H290-F290</f>
        <v>42.5</v>
      </c>
      <c r="L290" s="165">
        <f t="shared" ref="L290" si="97">K290/F290</f>
        <v>0.18681318681318682</v>
      </c>
      <c r="M290" s="160" t="s">
        <v>595</v>
      </c>
      <c r="N290" s="166">
        <v>45160</v>
      </c>
      <c r="O290" s="37"/>
      <c r="Q290" s="37"/>
      <c r="R290" s="55"/>
    </row>
    <row r="291" spans="1:38" ht="12.75" customHeight="1">
      <c r="A291" s="188">
        <v>181</v>
      </c>
      <c r="B291" s="189">
        <v>44845</v>
      </c>
      <c r="C291" s="189"/>
      <c r="D291" s="190" t="s">
        <v>436</v>
      </c>
      <c r="E291" s="191" t="s">
        <v>592</v>
      </c>
      <c r="F291" s="161">
        <v>555</v>
      </c>
      <c r="G291" s="191"/>
      <c r="H291" s="191">
        <v>700</v>
      </c>
      <c r="I291" s="193">
        <v>765</v>
      </c>
      <c r="J291" s="163" t="s">
        <v>869</v>
      </c>
      <c r="K291" s="164">
        <f t="shared" ref="K291" si="98">H291-F291</f>
        <v>145</v>
      </c>
      <c r="L291" s="165">
        <f t="shared" ref="L291" si="99">K291/F291</f>
        <v>0.26126126126126126</v>
      </c>
      <c r="M291" s="160" t="s">
        <v>595</v>
      </c>
      <c r="N291" s="166">
        <v>45159</v>
      </c>
      <c r="O291" s="37"/>
      <c r="Q291" s="37"/>
      <c r="R291" s="55"/>
    </row>
    <row r="292" spans="1:38" ht="12.75" customHeight="1">
      <c r="A292" s="188">
        <v>182</v>
      </c>
      <c r="B292" s="189">
        <v>44981</v>
      </c>
      <c r="C292" s="189"/>
      <c r="D292" s="190" t="s">
        <v>453</v>
      </c>
      <c r="E292" s="191" t="s">
        <v>592</v>
      </c>
      <c r="F292" s="161">
        <v>1675</v>
      </c>
      <c r="G292" s="191"/>
      <c r="H292" s="191">
        <v>2080</v>
      </c>
      <c r="I292" s="193">
        <v>2080</v>
      </c>
      <c r="J292" s="163" t="s">
        <v>680</v>
      </c>
      <c r="K292" s="164">
        <f>H292-F292</f>
        <v>405</v>
      </c>
      <c r="L292" s="165">
        <f>K292/F292</f>
        <v>0.2417910447761194</v>
      </c>
      <c r="M292" s="160" t="s">
        <v>595</v>
      </c>
      <c r="N292" s="166">
        <v>45119</v>
      </c>
      <c r="O292" s="37"/>
      <c r="R292" s="55" t="s">
        <v>866</v>
      </c>
    </row>
    <row r="293" spans="1:38" ht="12.75" customHeight="1">
      <c r="A293" s="188">
        <v>183</v>
      </c>
      <c r="B293" s="189">
        <v>44986</v>
      </c>
      <c r="C293" s="189"/>
      <c r="D293" s="190" t="s">
        <v>491</v>
      </c>
      <c r="E293" s="191" t="s">
        <v>592</v>
      </c>
      <c r="F293" s="161">
        <v>57.5</v>
      </c>
      <c r="G293" s="191"/>
      <c r="H293" s="191">
        <v>120</v>
      </c>
      <c r="I293" s="193">
        <v>120</v>
      </c>
      <c r="J293" s="163" t="s">
        <v>680</v>
      </c>
      <c r="K293" s="164">
        <f>H293-F293</f>
        <v>62.5</v>
      </c>
      <c r="L293" s="165">
        <f>K293/F293</f>
        <v>1.0869565217391304</v>
      </c>
      <c r="M293" s="160" t="s">
        <v>595</v>
      </c>
      <c r="N293" s="166">
        <v>45049</v>
      </c>
      <c r="O293" s="37"/>
      <c r="R293" s="55" t="s">
        <v>866</v>
      </c>
    </row>
    <row r="294" spans="1:38" ht="12.75" customHeight="1">
      <c r="A294" s="188">
        <v>184</v>
      </c>
      <c r="B294" s="189">
        <v>45008</v>
      </c>
      <c r="C294" s="189"/>
      <c r="D294" s="190" t="s">
        <v>508</v>
      </c>
      <c r="E294" s="191" t="s">
        <v>592</v>
      </c>
      <c r="F294" s="161">
        <v>2765</v>
      </c>
      <c r="G294" s="191"/>
      <c r="H294" s="191">
        <v>3547.5</v>
      </c>
      <c r="I294" s="193">
        <v>3523</v>
      </c>
      <c r="J294" s="163" t="s">
        <v>680</v>
      </c>
      <c r="K294" s="164">
        <f>H294-F294</f>
        <v>782.5</v>
      </c>
      <c r="L294" s="165">
        <f>K294/F294</f>
        <v>0.28300180831826399</v>
      </c>
      <c r="M294" s="160" t="s">
        <v>595</v>
      </c>
      <c r="N294" s="166">
        <v>45177</v>
      </c>
      <c r="O294" s="37"/>
      <c r="R294" s="55" t="s">
        <v>866</v>
      </c>
    </row>
    <row r="295" spans="1:38" ht="12.75" customHeight="1">
      <c r="A295" s="188">
        <v>185</v>
      </c>
      <c r="B295" s="189">
        <v>45027</v>
      </c>
      <c r="C295" s="189"/>
      <c r="D295" s="190" t="s">
        <v>837</v>
      </c>
      <c r="E295" s="191" t="s">
        <v>592</v>
      </c>
      <c r="F295" s="161">
        <v>460</v>
      </c>
      <c r="G295" s="191"/>
      <c r="H295" s="191">
        <v>825</v>
      </c>
      <c r="I295" s="193">
        <v>810</v>
      </c>
      <c r="J295" s="163" t="s">
        <v>680</v>
      </c>
      <c r="K295" s="164">
        <f>H295-F295</f>
        <v>365</v>
      </c>
      <c r="L295" s="165">
        <f>K295/F295</f>
        <v>0.79347826086956519</v>
      </c>
      <c r="M295" s="160" t="s">
        <v>595</v>
      </c>
      <c r="N295" s="166">
        <v>45155</v>
      </c>
      <c r="O295" s="37"/>
      <c r="R295" s="55" t="s">
        <v>866</v>
      </c>
    </row>
    <row r="296" spans="1:38" ht="12.75" customHeight="1">
      <c r="A296" s="213">
        <v>186</v>
      </c>
      <c r="B296" s="214">
        <v>45050</v>
      </c>
      <c r="C296" s="53"/>
      <c r="D296" s="53" t="s">
        <v>42</v>
      </c>
      <c r="E296" s="218" t="s">
        <v>592</v>
      </c>
      <c r="F296" s="51" t="s">
        <v>838</v>
      </c>
      <c r="G296" s="51"/>
      <c r="H296" s="51"/>
      <c r="I296" s="51">
        <v>5040</v>
      </c>
      <c r="J296" s="51" t="s">
        <v>593</v>
      </c>
      <c r="K296" s="51"/>
      <c r="L296" s="51"/>
      <c r="M296" s="51"/>
      <c r="N296" s="51"/>
      <c r="O296" s="37"/>
      <c r="R296" s="55" t="s">
        <v>866</v>
      </c>
    </row>
    <row r="297" spans="1:38" ht="12.75" customHeight="1">
      <c r="A297" s="188">
        <v>187</v>
      </c>
      <c r="B297" s="189">
        <v>45075</v>
      </c>
      <c r="C297" s="189"/>
      <c r="D297" s="190" t="s">
        <v>839</v>
      </c>
      <c r="E297" s="191" t="s">
        <v>592</v>
      </c>
      <c r="F297" s="161">
        <v>585</v>
      </c>
      <c r="G297" s="191"/>
      <c r="H297" s="191">
        <v>732</v>
      </c>
      <c r="I297" s="193">
        <v>732</v>
      </c>
      <c r="J297" s="163" t="s">
        <v>680</v>
      </c>
      <c r="K297" s="164">
        <f>H297-F297</f>
        <v>147</v>
      </c>
      <c r="L297" s="165">
        <f>K297/F297</f>
        <v>0.25128205128205128</v>
      </c>
      <c r="M297" s="160" t="s">
        <v>595</v>
      </c>
      <c r="N297" s="166">
        <v>45152</v>
      </c>
      <c r="O297" s="37"/>
      <c r="Q297" s="37"/>
      <c r="R297" s="55" t="s">
        <v>866</v>
      </c>
      <c r="T297" s="37"/>
      <c r="V297" s="37"/>
      <c r="W297" s="55"/>
      <c r="Y297" s="37"/>
      <c r="AA297" s="37"/>
      <c r="AB297" s="55"/>
      <c r="AD297" s="37"/>
      <c r="AF297" s="37"/>
      <c r="AG297" s="55"/>
      <c r="AI297" s="37"/>
      <c r="AK297" s="37"/>
      <c r="AL297" s="55"/>
    </row>
    <row r="298" spans="1:38" ht="12.75" customHeight="1">
      <c r="A298" s="213">
        <v>188</v>
      </c>
      <c r="B298" s="214">
        <v>45078</v>
      </c>
      <c r="C298" s="53"/>
      <c r="D298" s="53" t="s">
        <v>540</v>
      </c>
      <c r="E298" s="218" t="s">
        <v>592</v>
      </c>
      <c r="F298" s="51" t="s">
        <v>840</v>
      </c>
      <c r="G298" s="51"/>
      <c r="H298" s="51"/>
      <c r="I298" s="51">
        <v>4300</v>
      </c>
      <c r="J298" s="51" t="s">
        <v>593</v>
      </c>
      <c r="K298" s="51"/>
      <c r="L298" s="51"/>
      <c r="M298" s="51"/>
      <c r="N298" s="51"/>
      <c r="O298" s="37"/>
      <c r="Q298" s="37"/>
      <c r="R298" s="55" t="s">
        <v>866</v>
      </c>
      <c r="T298" s="37"/>
      <c r="V298" s="37"/>
      <c r="W298" s="55"/>
      <c r="Y298" s="37"/>
      <c r="AA298" s="37"/>
      <c r="AB298" s="55"/>
      <c r="AD298" s="37"/>
      <c r="AF298" s="37"/>
      <c r="AG298" s="55"/>
      <c r="AI298" s="37"/>
      <c r="AK298" s="37"/>
      <c r="AL298" s="55"/>
    </row>
    <row r="299" spans="1:38" ht="12.75" customHeight="1">
      <c r="A299" s="213">
        <v>189</v>
      </c>
      <c r="B299" s="214">
        <v>45103</v>
      </c>
      <c r="C299" s="53"/>
      <c r="D299" s="53" t="s">
        <v>863</v>
      </c>
      <c r="E299" s="218" t="s">
        <v>592</v>
      </c>
      <c r="F299" s="51" t="s">
        <v>660</v>
      </c>
      <c r="G299" s="51"/>
      <c r="H299" s="51"/>
      <c r="I299" s="51">
        <v>383</v>
      </c>
      <c r="J299" s="51" t="s">
        <v>593</v>
      </c>
      <c r="K299" s="51"/>
      <c r="L299" s="51"/>
      <c r="M299" s="51"/>
      <c r="N299" s="51"/>
      <c r="O299" s="37"/>
      <c r="Q299" s="37"/>
      <c r="R299" s="55" t="s">
        <v>866</v>
      </c>
      <c r="T299" s="37"/>
      <c r="V299" s="37"/>
      <c r="W299" s="55"/>
      <c r="Y299" s="37"/>
      <c r="AA299" s="37"/>
      <c r="AB299" s="55"/>
      <c r="AD299" s="37"/>
      <c r="AF299" s="37"/>
      <c r="AG299" s="55"/>
      <c r="AI299" s="37"/>
      <c r="AK299" s="37"/>
      <c r="AL299" s="55"/>
    </row>
    <row r="300" spans="1:38" ht="12.75" customHeight="1">
      <c r="A300" s="188">
        <v>190</v>
      </c>
      <c r="B300" s="189">
        <v>45120</v>
      </c>
      <c r="C300" s="189"/>
      <c r="D300" s="190" t="s">
        <v>539</v>
      </c>
      <c r="E300" s="191" t="s">
        <v>592</v>
      </c>
      <c r="F300" s="161">
        <v>2312.5</v>
      </c>
      <c r="G300" s="191"/>
      <c r="H300" s="191">
        <v>2935</v>
      </c>
      <c r="I300" s="193">
        <v>2935</v>
      </c>
      <c r="J300" s="163" t="s">
        <v>680</v>
      </c>
      <c r="K300" s="164">
        <f>H300-F300</f>
        <v>622.5</v>
      </c>
      <c r="L300" s="165">
        <f>K300/F300</f>
        <v>0.26918918918918922</v>
      </c>
      <c r="M300" s="160" t="s">
        <v>595</v>
      </c>
      <c r="N300" s="166">
        <v>45177</v>
      </c>
      <c r="O300" s="37"/>
      <c r="Q300" s="37"/>
      <c r="R300" s="55" t="s">
        <v>866</v>
      </c>
      <c r="T300" s="37"/>
      <c r="V300" s="37"/>
      <c r="W300" s="55"/>
      <c r="Y300" s="37"/>
      <c r="AA300" s="37"/>
      <c r="AB300" s="55"/>
      <c r="AD300" s="37"/>
      <c r="AF300" s="37"/>
      <c r="AG300" s="55"/>
      <c r="AI300" s="37"/>
      <c r="AK300" s="37"/>
      <c r="AL300" s="55"/>
    </row>
    <row r="301" spans="1:38" ht="12.75" customHeight="1">
      <c r="A301" s="188">
        <v>191</v>
      </c>
      <c r="B301" s="189">
        <v>45125</v>
      </c>
      <c r="C301" s="189"/>
      <c r="D301" s="190" t="s">
        <v>203</v>
      </c>
      <c r="E301" s="191" t="s">
        <v>592</v>
      </c>
      <c r="F301" s="161">
        <v>3980</v>
      </c>
      <c r="G301" s="191"/>
      <c r="H301" s="191">
        <v>4895</v>
      </c>
      <c r="I301" s="193">
        <v>4895</v>
      </c>
      <c r="J301" s="163" t="s">
        <v>680</v>
      </c>
      <c r="K301" s="164">
        <f>H301-F301</f>
        <v>915</v>
      </c>
      <c r="L301" s="165">
        <f>K301/F301</f>
        <v>0.22989949748743718</v>
      </c>
      <c r="M301" s="160" t="s">
        <v>595</v>
      </c>
      <c r="N301" s="166">
        <v>45155</v>
      </c>
      <c r="O301" s="37"/>
      <c r="R301" s="55" t="s">
        <v>866</v>
      </c>
      <c r="T301" s="37"/>
      <c r="W301" s="55"/>
      <c r="Y301" s="37"/>
      <c r="AB301" s="55"/>
      <c r="AD301" s="37"/>
      <c r="AG301" s="55"/>
      <c r="AI301" s="37"/>
      <c r="AL301" s="55"/>
    </row>
    <row r="302" spans="1:38" ht="12.75" customHeight="1">
      <c r="A302" s="188">
        <v>192</v>
      </c>
      <c r="B302" s="189">
        <v>45145</v>
      </c>
      <c r="C302" s="189"/>
      <c r="D302" s="190" t="s">
        <v>867</v>
      </c>
      <c r="E302" s="191" t="s">
        <v>592</v>
      </c>
      <c r="F302" s="161">
        <v>565</v>
      </c>
      <c r="G302" s="191"/>
      <c r="H302" s="191">
        <v>725</v>
      </c>
      <c r="I302" s="193">
        <v>725</v>
      </c>
      <c r="J302" s="163" t="s">
        <v>680</v>
      </c>
      <c r="K302" s="164">
        <f>H302-F302</f>
        <v>160</v>
      </c>
      <c r="L302" s="165">
        <f>K302/F302</f>
        <v>0.2831858407079646</v>
      </c>
      <c r="M302" s="160" t="s">
        <v>595</v>
      </c>
      <c r="N302" s="166">
        <v>45169</v>
      </c>
      <c r="O302" s="37"/>
      <c r="R302" s="55" t="s">
        <v>866</v>
      </c>
      <c r="T302" s="37"/>
      <c r="W302" s="55"/>
      <c r="Y302" s="37"/>
      <c r="AB302" s="55"/>
      <c r="AD302" s="37"/>
      <c r="AG302" s="55"/>
      <c r="AI302" s="37"/>
      <c r="AL302" s="55"/>
    </row>
    <row r="303" spans="1:38" ht="12.75" customHeight="1">
      <c r="A303" s="213">
        <v>193</v>
      </c>
      <c r="B303" s="214">
        <v>45167</v>
      </c>
      <c r="C303" s="53"/>
      <c r="D303" s="53" t="s">
        <v>871</v>
      </c>
      <c r="E303" s="218" t="s">
        <v>592</v>
      </c>
      <c r="F303" s="51" t="s">
        <v>872</v>
      </c>
      <c r="G303" s="51"/>
      <c r="H303" s="51"/>
      <c r="I303" s="51">
        <v>950</v>
      </c>
      <c r="J303" s="51" t="s">
        <v>593</v>
      </c>
      <c r="K303" s="51"/>
      <c r="L303" s="51"/>
      <c r="M303" s="51"/>
      <c r="N303" s="51"/>
      <c r="O303" s="37"/>
      <c r="R303" s="55" t="s">
        <v>866</v>
      </c>
      <c r="T303" s="37"/>
      <c r="W303" s="55"/>
      <c r="Y303" s="37"/>
      <c r="AB303" s="55"/>
      <c r="AD303" s="37"/>
      <c r="AG303" s="55"/>
      <c r="AI303" s="37"/>
      <c r="AL303" s="55"/>
    </row>
    <row r="304" spans="1:38" ht="12.75" customHeight="1">
      <c r="A304" s="213">
        <v>194</v>
      </c>
      <c r="B304" s="214">
        <v>45184</v>
      </c>
      <c r="C304" s="53"/>
      <c r="D304" s="53" t="s">
        <v>542</v>
      </c>
      <c r="E304" s="218" t="s">
        <v>592</v>
      </c>
      <c r="F304" s="51" t="s">
        <v>885</v>
      </c>
      <c r="G304" s="51"/>
      <c r="H304" s="51"/>
      <c r="I304" s="51">
        <v>480</v>
      </c>
      <c r="J304" s="51" t="s">
        <v>593</v>
      </c>
      <c r="K304" s="51"/>
      <c r="L304" s="51"/>
      <c r="M304" s="51"/>
      <c r="N304" s="51"/>
      <c r="O304" s="37"/>
      <c r="R304" s="55"/>
      <c r="T304" s="37"/>
      <c r="W304" s="55"/>
      <c r="Y304" s="37"/>
      <c r="AB304" s="55"/>
      <c r="AD304" s="37"/>
      <c r="AG304" s="55"/>
      <c r="AI304" s="37"/>
      <c r="AL304" s="55"/>
    </row>
    <row r="305" spans="1:38" ht="12.75" customHeight="1">
      <c r="A305" s="213">
        <v>195</v>
      </c>
      <c r="B305" s="214">
        <v>45203</v>
      </c>
      <c r="C305" s="53"/>
      <c r="D305" s="53" t="s">
        <v>176</v>
      </c>
      <c r="E305" s="218" t="s">
        <v>592</v>
      </c>
      <c r="F305" s="51" t="s">
        <v>921</v>
      </c>
      <c r="G305" s="51"/>
      <c r="H305" s="51"/>
      <c r="I305" s="51">
        <v>1198</v>
      </c>
      <c r="J305" s="51" t="s">
        <v>593</v>
      </c>
      <c r="K305" s="51"/>
      <c r="L305" s="51"/>
      <c r="M305" s="51"/>
      <c r="N305" s="51"/>
      <c r="O305" s="37"/>
      <c r="R305" s="55"/>
      <c r="T305" s="37"/>
      <c r="W305" s="55"/>
      <c r="Y305" s="37"/>
      <c r="AB305" s="55"/>
      <c r="AD305" s="37"/>
      <c r="AG305" s="55"/>
      <c r="AI305" s="37"/>
      <c r="AL305" s="55"/>
    </row>
    <row r="306" spans="1:38" ht="12.75" customHeight="1">
      <c r="A306" s="213">
        <v>196</v>
      </c>
      <c r="B306" s="214">
        <v>45216</v>
      </c>
      <c r="C306" s="53"/>
      <c r="D306" s="53" t="s">
        <v>107</v>
      </c>
      <c r="E306" s="218" t="s">
        <v>592</v>
      </c>
      <c r="F306" s="51" t="s">
        <v>1018</v>
      </c>
      <c r="G306" s="51"/>
      <c r="H306" s="51"/>
      <c r="I306" s="51">
        <v>6870</v>
      </c>
      <c r="J306" s="51" t="s">
        <v>593</v>
      </c>
      <c r="K306" s="51"/>
      <c r="L306" s="51"/>
      <c r="M306" s="51"/>
      <c r="N306" s="51"/>
      <c r="O306" s="37"/>
      <c r="R306" s="55"/>
      <c r="T306" s="37"/>
      <c r="W306" s="55"/>
      <c r="Y306" s="37"/>
      <c r="AB306" s="55"/>
      <c r="AD306" s="37"/>
      <c r="AG306" s="55"/>
      <c r="AI306" s="37"/>
      <c r="AL306" s="55"/>
    </row>
    <row r="307" spans="1:38" ht="12.75" customHeight="1">
      <c r="A307" s="213">
        <v>197</v>
      </c>
      <c r="B307" s="214">
        <v>45216</v>
      </c>
      <c r="C307" s="53"/>
      <c r="D307" s="53" t="s">
        <v>1019</v>
      </c>
      <c r="E307" s="218" t="s">
        <v>592</v>
      </c>
      <c r="F307" s="51" t="s">
        <v>1020</v>
      </c>
      <c r="G307" s="51"/>
      <c r="H307" s="51"/>
      <c r="I307" s="51">
        <v>1415</v>
      </c>
      <c r="J307" s="51" t="s">
        <v>593</v>
      </c>
      <c r="K307" s="51"/>
      <c r="L307" s="51"/>
      <c r="M307" s="51"/>
      <c r="N307" s="51"/>
      <c r="O307" s="37"/>
      <c r="R307" s="55"/>
      <c r="T307" s="37"/>
      <c r="W307" s="55"/>
      <c r="Y307" s="37"/>
      <c r="AB307" s="55"/>
      <c r="AD307" s="37"/>
      <c r="AG307" s="55"/>
      <c r="AI307" s="37"/>
      <c r="AL307" s="55"/>
    </row>
    <row r="308" spans="1:38" ht="12.75" customHeight="1">
      <c r="A308" s="213"/>
      <c r="B308" s="214"/>
      <c r="C308" s="53"/>
      <c r="D308" s="53"/>
      <c r="E308" s="218"/>
      <c r="F308" s="51"/>
      <c r="G308" s="51"/>
      <c r="H308" s="51"/>
      <c r="I308" s="51"/>
      <c r="J308" s="51"/>
      <c r="K308" s="51"/>
      <c r="L308" s="51"/>
      <c r="M308" s="51"/>
      <c r="N308" s="51"/>
      <c r="O308" s="37"/>
      <c r="R308" s="55"/>
      <c r="T308" s="37"/>
      <c r="W308" s="55"/>
      <c r="Y308" s="37"/>
      <c r="AB308" s="55"/>
      <c r="AD308" s="37"/>
      <c r="AG308" s="55"/>
      <c r="AI308" s="37"/>
      <c r="AL308" s="55"/>
    </row>
    <row r="309" spans="1:38" ht="12.75" customHeight="1">
      <c r="A309" s="53"/>
      <c r="B309" s="53"/>
      <c r="C309" s="53"/>
      <c r="D309" s="53"/>
      <c r="E309" s="53"/>
      <c r="F309" s="51"/>
      <c r="G309" s="51"/>
      <c r="H309" s="51"/>
      <c r="I309" s="51"/>
      <c r="J309" s="31"/>
      <c r="K309" s="51"/>
      <c r="L309" s="51"/>
      <c r="M309" s="51"/>
      <c r="N309" s="53"/>
      <c r="O309" s="37"/>
      <c r="R309" s="55"/>
      <c r="T309" s="37"/>
      <c r="W309" s="55"/>
      <c r="Y309" s="37"/>
      <c r="AB309" s="55"/>
      <c r="AD309" s="37"/>
      <c r="AG309" s="55"/>
      <c r="AI309" s="37"/>
      <c r="AL309" s="55"/>
    </row>
    <row r="310" spans="1:38" ht="12.75" customHeight="1">
      <c r="B310" s="219" t="s">
        <v>841</v>
      </c>
      <c r="F310" s="55"/>
      <c r="G310" s="55"/>
      <c r="H310" s="55"/>
      <c r="I310" s="55"/>
      <c r="J310" s="37"/>
      <c r="K310" s="55"/>
      <c r="L310" s="55"/>
      <c r="M310" s="55"/>
      <c r="O310" s="37"/>
      <c r="R310" s="55"/>
      <c r="T310" s="37"/>
      <c r="W310" s="55"/>
      <c r="Y310" s="37"/>
      <c r="AB310" s="55"/>
      <c r="AD310" s="37"/>
      <c r="AG310" s="55"/>
      <c r="AI310" s="37"/>
      <c r="AL310" s="55"/>
    </row>
    <row r="311" spans="1:38" ht="12.75" customHeight="1">
      <c r="A311" s="220"/>
      <c r="F311" s="55"/>
      <c r="G311" s="55"/>
      <c r="H311" s="55"/>
      <c r="I311" s="55"/>
      <c r="J311" s="37"/>
      <c r="K311" s="55"/>
      <c r="L311" s="55"/>
      <c r="M311" s="55"/>
      <c r="O311" s="37"/>
      <c r="R311" s="55"/>
      <c r="T311" s="37"/>
      <c r="W311" s="55"/>
      <c r="Y311" s="37"/>
      <c r="AB311" s="55"/>
      <c r="AD311" s="37"/>
      <c r="AG311" s="55"/>
      <c r="AI311" s="37"/>
      <c r="AL311" s="55"/>
    </row>
    <row r="312" spans="1:38" ht="12.75" customHeight="1">
      <c r="A312" s="220"/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1:38" ht="12.75" customHeight="1">
      <c r="A313" s="51"/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1:3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1:3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1:3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1:3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1:3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1:3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1:3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</sheetData>
  <autoFilter ref="R1:R309" xr:uid="{00000000-0009-0000-0000-000005000000}"/>
  <mergeCells count="61">
    <mergeCell ref="J86:J87"/>
    <mergeCell ref="M86:M87"/>
    <mergeCell ref="O86:O87"/>
    <mergeCell ref="P86:P87"/>
    <mergeCell ref="A86:A87"/>
    <mergeCell ref="B86:B87"/>
    <mergeCell ref="K86:K87"/>
    <mergeCell ref="P83:P84"/>
    <mergeCell ref="M83:M84"/>
    <mergeCell ref="A83:A84"/>
    <mergeCell ref="B83:B84"/>
    <mergeCell ref="J83:J84"/>
    <mergeCell ref="O83:O84"/>
    <mergeCell ref="O78:O79"/>
    <mergeCell ref="P78:P79"/>
    <mergeCell ref="A81:A82"/>
    <mergeCell ref="B81:B82"/>
    <mergeCell ref="J81:J82"/>
    <mergeCell ref="M81:M82"/>
    <mergeCell ref="O81:O82"/>
    <mergeCell ref="P81:P82"/>
    <mergeCell ref="P74:P75"/>
    <mergeCell ref="M76:M77"/>
    <mergeCell ref="O76:O77"/>
    <mergeCell ref="P76:P77"/>
    <mergeCell ref="A78:A79"/>
    <mergeCell ref="B78:B79"/>
    <mergeCell ref="J78:J79"/>
    <mergeCell ref="M74:M75"/>
    <mergeCell ref="O74:O75"/>
    <mergeCell ref="J76:J77"/>
    <mergeCell ref="A76:A77"/>
    <mergeCell ref="B76:B77"/>
    <mergeCell ref="A74:A75"/>
    <mergeCell ref="B74:B75"/>
    <mergeCell ref="J74:J75"/>
    <mergeCell ref="M78:M79"/>
    <mergeCell ref="B70:B71"/>
    <mergeCell ref="J70:J71"/>
    <mergeCell ref="A66:A67"/>
    <mergeCell ref="B66:B67"/>
    <mergeCell ref="A68:A69"/>
    <mergeCell ref="B68:B69"/>
    <mergeCell ref="J66:J67"/>
    <mergeCell ref="J68:J69"/>
    <mergeCell ref="A72:A73"/>
    <mergeCell ref="B72:B73"/>
    <mergeCell ref="J72:J73"/>
    <mergeCell ref="P66:P67"/>
    <mergeCell ref="P68:P69"/>
    <mergeCell ref="P70:P71"/>
    <mergeCell ref="P72:P73"/>
    <mergeCell ref="M66:M67"/>
    <mergeCell ref="M68:M69"/>
    <mergeCell ref="M70:M71"/>
    <mergeCell ref="M72:M73"/>
    <mergeCell ref="O66:O67"/>
    <mergeCell ref="O68:O69"/>
    <mergeCell ref="O70:O71"/>
    <mergeCell ref="O72:O73"/>
    <mergeCell ref="A70:A71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8 K75:L80 K44 K49" formula="1"/>
    <ignoredError sqref="F82:F8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2023-10-18T14:24:19Z</dcterms:modified>
</cp:coreProperties>
</file>