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F&amp;O)'!$R$1:$R$336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13" i="7"/>
  <c r="K13"/>
  <c r="L87"/>
  <c r="K87"/>
  <c r="L58"/>
  <c r="K58"/>
  <c r="L83"/>
  <c r="K83"/>
  <c r="L84"/>
  <c r="K84"/>
  <c r="L86"/>
  <c r="K86"/>
  <c r="M86" s="1"/>
  <c r="L82"/>
  <c r="K82"/>
  <c r="M82" s="1"/>
  <c r="K81"/>
  <c r="L81"/>
  <c r="L80"/>
  <c r="K80"/>
  <c r="M80" s="1"/>
  <c r="L79"/>
  <c r="K79"/>
  <c r="K103"/>
  <c r="M103" s="1"/>
  <c r="L55"/>
  <c r="K55"/>
  <c r="L16"/>
  <c r="K16"/>
  <c r="L54"/>
  <c r="K54"/>
  <c r="M54" s="1"/>
  <c r="L78"/>
  <c r="K78"/>
  <c r="L51"/>
  <c r="K51"/>
  <c r="M51" s="1"/>
  <c r="L21"/>
  <c r="K21"/>
  <c r="M21" s="1"/>
  <c r="L52"/>
  <c r="K52"/>
  <c r="M52" s="1"/>
  <c r="L77"/>
  <c r="K77"/>
  <c r="L76"/>
  <c r="K76"/>
  <c r="M76" s="1"/>
  <c r="L73"/>
  <c r="K73"/>
  <c r="M73" s="1"/>
  <c r="L23"/>
  <c r="K23"/>
  <c r="M23" s="1"/>
  <c r="L20"/>
  <c r="K20"/>
  <c r="L75"/>
  <c r="K75"/>
  <c r="L74"/>
  <c r="K74"/>
  <c r="K102"/>
  <c r="M102" s="1"/>
  <c r="L49"/>
  <c r="K49"/>
  <c r="L40"/>
  <c r="K40"/>
  <c r="L15"/>
  <c r="K15"/>
  <c r="K101"/>
  <c r="M101" s="1"/>
  <c r="L50"/>
  <c r="K50"/>
  <c r="L72"/>
  <c r="K72"/>
  <c r="L22"/>
  <c r="L47"/>
  <c r="K47"/>
  <c r="L46"/>
  <c r="K46"/>
  <c r="L48"/>
  <c r="K48"/>
  <c r="K22"/>
  <c r="L71"/>
  <c r="K71"/>
  <c r="N132"/>
  <c r="K132"/>
  <c r="L45"/>
  <c r="K45"/>
  <c r="K100"/>
  <c r="M100" s="1"/>
  <c r="N131"/>
  <c r="K131"/>
  <c r="N130"/>
  <c r="K130"/>
  <c r="K99"/>
  <c r="M99" s="1"/>
  <c r="K70"/>
  <c r="L70"/>
  <c r="M13" l="1"/>
  <c r="M58"/>
  <c r="M84"/>
  <c r="M87"/>
  <c r="M83"/>
  <c r="M81"/>
  <c r="M79"/>
  <c r="M55"/>
  <c r="M16"/>
  <c r="M47"/>
  <c r="M48"/>
  <c r="M46"/>
  <c r="M70"/>
  <c r="M77"/>
  <c r="M78"/>
  <c r="M20"/>
  <c r="M71"/>
  <c r="M50"/>
  <c r="M40"/>
  <c r="M49"/>
  <c r="M75"/>
  <c r="M74"/>
  <c r="M15"/>
  <c r="M72"/>
  <c r="M22"/>
  <c r="O132"/>
  <c r="M45"/>
  <c r="O131"/>
  <c r="O130"/>
  <c r="L43" l="1"/>
  <c r="K43"/>
  <c r="L42"/>
  <c r="K42"/>
  <c r="L41"/>
  <c r="K41"/>
  <c r="L18"/>
  <c r="K18"/>
  <c r="L19"/>
  <c r="K19"/>
  <c r="L14"/>
  <c r="K14"/>
  <c r="L12"/>
  <c r="K12"/>
  <c r="M41" l="1"/>
  <c r="M42"/>
  <c r="M43"/>
  <c r="M19"/>
  <c r="M18"/>
  <c r="M14"/>
  <c r="M12"/>
  <c r="L10" l="1"/>
  <c r="K10"/>
  <c r="M10" l="1"/>
  <c r="K308" l="1"/>
  <c r="L308" s="1"/>
  <c r="M7" l="1"/>
  <c r="F296" l="1"/>
  <c r="K297"/>
  <c r="L297" s="1"/>
  <c r="K288"/>
  <c r="L288" s="1"/>
  <c r="K291"/>
  <c r="L291" s="1"/>
  <c r="K299" l="1"/>
  <c r="L299" s="1"/>
  <c r="F290"/>
  <c r="F289"/>
  <c r="F287"/>
  <c r="K287" s="1"/>
  <c r="L287" s="1"/>
  <c r="F267"/>
  <c r="F219"/>
  <c r="K298" l="1"/>
  <c r="L298" s="1"/>
  <c r="K296"/>
  <c r="L296" s="1"/>
  <c r="K302"/>
  <c r="L302" s="1"/>
  <c r="K303"/>
  <c r="L303" s="1"/>
  <c r="K295"/>
  <c r="L295" s="1"/>
  <c r="K305"/>
  <c r="L305" s="1"/>
  <c r="K301"/>
  <c r="L301" s="1"/>
  <c r="K294" l="1"/>
  <c r="L294" s="1"/>
  <c r="K283"/>
  <c r="L283" s="1"/>
  <c r="K285"/>
  <c r="L285" s="1"/>
  <c r="K282"/>
  <c r="L282" s="1"/>
  <c r="K284"/>
  <c r="L284" s="1"/>
  <c r="K213"/>
  <c r="L213" s="1"/>
  <c r="K266"/>
  <c r="L266" s="1"/>
  <c r="K280"/>
  <c r="L280" s="1"/>
  <c r="K281"/>
  <c r="L281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1"/>
  <c r="L271" s="1"/>
  <c r="K269"/>
  <c r="L269" s="1"/>
  <c r="K268"/>
  <c r="L268" s="1"/>
  <c r="K267"/>
  <c r="L267" s="1"/>
  <c r="K263"/>
  <c r="L263" s="1"/>
  <c r="K262"/>
  <c r="L262" s="1"/>
  <c r="K261"/>
  <c r="L261" s="1"/>
  <c r="K258"/>
  <c r="L258" s="1"/>
  <c r="K257"/>
  <c r="L257" s="1"/>
  <c r="K256"/>
  <c r="L256" s="1"/>
  <c r="K255"/>
  <c r="L255" s="1"/>
  <c r="K254"/>
  <c r="L254" s="1"/>
  <c r="K253"/>
  <c r="L253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1"/>
  <c r="L241" s="1"/>
  <c r="K239"/>
  <c r="L239" s="1"/>
  <c r="K237"/>
  <c r="L237" s="1"/>
  <c r="K235"/>
  <c r="L235" s="1"/>
  <c r="K234"/>
  <c r="L234" s="1"/>
  <c r="K233"/>
  <c r="L233" s="1"/>
  <c r="K231"/>
  <c r="L231" s="1"/>
  <c r="K230"/>
  <c r="L230" s="1"/>
  <c r="K229"/>
  <c r="L229" s="1"/>
  <c r="K228"/>
  <c r="K227"/>
  <c r="L227" s="1"/>
  <c r="K226"/>
  <c r="L226" s="1"/>
  <c r="K224"/>
  <c r="L224" s="1"/>
  <c r="K223"/>
  <c r="L223" s="1"/>
  <c r="K222"/>
  <c r="L222" s="1"/>
  <c r="K221"/>
  <c r="L221" s="1"/>
  <c r="K220"/>
  <c r="L220" s="1"/>
  <c r="K219"/>
  <c r="L219" s="1"/>
  <c r="H218"/>
  <c r="K218" s="1"/>
  <c r="L218" s="1"/>
  <c r="K215"/>
  <c r="L215" s="1"/>
  <c r="K214"/>
  <c r="L214" s="1"/>
  <c r="K212"/>
  <c r="L212" s="1"/>
  <c r="K211"/>
  <c r="L211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H184"/>
  <c r="K184" s="1"/>
  <c r="L184" s="1"/>
  <c r="F183"/>
  <c r="K183" s="1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D7" i="6"/>
  <c r="K6" i="4"/>
  <c r="K6" i="3"/>
  <c r="L6" i="2"/>
</calcChain>
</file>

<file path=xl/sharedStrings.xml><?xml version="1.0" encoding="utf-8"?>
<sst xmlns="http://schemas.openxmlformats.org/spreadsheetml/2006/main" count="7494" uniqueCount="3811">
  <si>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</si>
  <si>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</si>
  <si>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</si>
  <si>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</si>
  <si>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</si>
  <si>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</si>
  <si>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</si>
  <si>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</si>
  <si>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</si>
  <si>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</si>
  <si>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</si>
  <si>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</si>
  <si>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</si>
  <si>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</si>
  <si>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</si>
  <si>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</si>
  <si>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</si>
  <si>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</si>
  <si>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</si>
  <si>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</si>
  <si>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</si>
  <si>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</si>
  <si>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</si>
  <si>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</si>
  <si>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</si>
  <si>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</si>
  <si>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</si>
  <si>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</si>
  <si>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</si>
  <si>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</si>
  <si>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</si>
  <si>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</si>
  <si>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</si>
  <si>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</si>
  <si>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</si>
  <si>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</si>
  <si>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</si>
  <si>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</si>
  <si>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</si>
  <si>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</si>
  <si>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</si>
  <si>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</si>
  <si>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</si>
  <si>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</si>
  <si>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</si>
  <si>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</si>
  <si>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</si>
  <si>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</si>
  <si>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</si>
  <si>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</si>
  <si>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</si>
  <si>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</si>
  <si>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</si>
  <si>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</si>
  <si>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</si>
  <si>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</si>
  <si>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</si>
  <si>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</si>
  <si>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</si>
  <si>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</si>
  <si>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</si>
  <si>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</si>
  <si>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</si>
  <si>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</si>
  <si>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</si>
  <si>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</si>
  <si>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</si>
  <si>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</si>
  <si>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</si>
  <si>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</si>
  <si>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</si>
  <si>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</si>
  <si>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</si>
  <si>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</si>
  <si>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</si>
  <si>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</si>
  <si>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</si>
  <si>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</si>
  <si>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</si>
  <si>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</si>
  <si>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</si>
  <si>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</si>
  <si>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</si>
  <si>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</si>
  <si>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</si>
  <si>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</si>
  <si>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</si>
  <si>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</si>
  <si>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</si>
  <si>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</si>
  <si>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</si>
  <si>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</si>
  <si>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</si>
  <si>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</si>
  <si>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</si>
  <si>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</si>
  <si>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</si>
  <si>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</si>
  <si>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</si>
  <si>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</si>
  <si>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</si>
  <si>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</si>
  <si>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</si>
  <si>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</si>
  <si>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</si>
  <si>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</si>
  <si>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</si>
  <si>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</si>
  <si>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</si>
  <si>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</si>
  <si>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</si>
  <si>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</si>
  <si>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</si>
  <si>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</si>
  <si>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</si>
  <si>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</si>
  <si>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</si>
  <si>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</si>
  <si>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</si>
  <si>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</si>
  <si>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</si>
  <si>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</si>
  <si>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</si>
  <si>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</si>
  <si>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</si>
  <si>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</si>
  <si>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</si>
  <si>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</si>
  <si>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</si>
  <si>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</si>
  <si>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</si>
  <si>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</si>
  <si>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</si>
  <si>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</si>
  <si>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</si>
  <si>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</si>
  <si>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</si>
  <si>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</si>
  <si>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</si>
  <si>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</si>
  <si>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</si>
  <si>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</si>
  <si>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</si>
  <si>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</si>
  <si>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</si>
  <si>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</si>
  <si>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</si>
  <si>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</si>
  <si>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</si>
  <si>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</si>
  <si>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</si>
  <si>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</si>
  <si>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</si>
  <si>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</si>
  <si>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</si>
  <si>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</si>
  <si>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</si>
  <si>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</si>
  <si>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</si>
  <si>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</si>
  <si>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</si>
  <si>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</si>
  <si>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</si>
  <si>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</si>
  <si>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</si>
  <si>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</si>
  <si>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</si>
  <si>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</si>
  <si>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</si>
  <si>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</si>
  <si>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</si>
  <si>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</si>
  <si>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</si>
  <si>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</si>
  <si>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</si>
  <si>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</si>
  <si>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</si>
  <si>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</si>
  <si>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</si>
  <si>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</si>
  <si>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</si>
  <si>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</si>
  <si>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</si>
  <si>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</si>
  <si>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</si>
  <si>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</si>
  <si>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</si>
  <si>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</si>
  <si>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</si>
  <si>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</si>
  <si>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</si>
  <si>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</si>
  <si>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</si>
  <si>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</si>
  <si>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</si>
  <si>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</si>
  <si>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</si>
  <si>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</si>
  <si>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</si>
  <si>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</si>
  <si>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</si>
  <si>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</si>
  <si>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</si>
  <si>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</si>
  <si>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</si>
  <si>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</si>
  <si>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</si>
  <si>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</si>
  <si>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</si>
  <si>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</si>
  <si>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</si>
  <si>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</si>
  <si>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</si>
  <si>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</si>
  <si>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</si>
  <si>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</si>
  <si>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</si>
  <si>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</si>
  <si>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</si>
  <si>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</si>
  <si>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</si>
  <si>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</si>
  <si>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</si>
  <si>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</si>
  <si>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</si>
  <si>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</si>
  <si>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</si>
  <si>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</si>
  <si>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</si>
  <si>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</si>
  <si>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</si>
  <si>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</si>
  <si>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</si>
  <si>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</si>
  <si>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</si>
  <si>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</si>
  <si>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</si>
  <si>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</si>
  <si>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</si>
  <si>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</si>
  <si>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</si>
  <si>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</si>
  <si>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</si>
  <si>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</si>
  <si>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</si>
  <si>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</si>
  <si>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</si>
  <si>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</si>
  <si>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</si>
  <si>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</si>
  <si>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</si>
  <si>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</si>
  <si>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</si>
  <si>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</si>
  <si>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</si>
  <si>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</si>
  <si>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</si>
  <si>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</si>
  <si>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</si>
  <si>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</si>
  <si>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</si>
  <si>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</si>
  <si>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</si>
  <si>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</si>
  <si>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</si>
  <si>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</si>
  <si>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</si>
  <si>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</si>
  <si>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</si>
  <si>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</si>
  <si>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</si>
  <si>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</si>
  <si>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</si>
  <si>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</si>
  <si>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</si>
  <si>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</si>
  <si>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</si>
  <si>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</si>
  <si>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</si>
  <si>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</si>
  <si>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</si>
  <si>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</si>
  <si>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</si>
  <si>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</si>
  <si>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</si>
  <si>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</si>
  <si>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</si>
  <si>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</si>
  <si>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</si>
  <si>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</si>
  <si>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</si>
  <si>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</si>
  <si>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</si>
  <si>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</si>
  <si>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</si>
  <si>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</si>
  <si>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</si>
  <si>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</si>
  <si>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</si>
  <si>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</si>
  <si>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</si>
  <si>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</si>
  <si>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</si>
  <si>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</si>
  <si>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</si>
  <si>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</si>
  <si>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</si>
  <si>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</si>
  <si>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</si>
  <si>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</si>
  <si>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</si>
  <si>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</si>
  <si>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</si>
  <si>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</si>
  <si>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</si>
  <si>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</si>
  <si>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</si>
  <si>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</si>
  <si>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</si>
  <si>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</si>
  <si>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</si>
  <si>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</si>
  <si>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</si>
  <si>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</si>
  <si>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</si>
  <si>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</si>
  <si>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</si>
  <si>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</si>
  <si>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</si>
  <si>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</si>
  <si>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</si>
  <si>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</si>
  <si>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</si>
  <si>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</si>
  <si>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</si>
  <si>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</si>
  <si>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</si>
  <si>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</si>
  <si>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</si>
  <si>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</si>
  <si>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</si>
  <si>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</si>
  <si>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</si>
  <si>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</si>
  <si>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</si>
  <si>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</si>
  <si>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</si>
  <si>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</si>
  <si>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</si>
  <si>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</si>
  <si>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</si>
  <si>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</si>
  <si>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</si>
  <si>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</si>
  <si>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</si>
  <si>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</si>
  <si>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</si>
  <si>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</si>
  <si>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</si>
  <si>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</si>
  <si>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</si>
  <si>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</si>
  <si>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</si>
  <si>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</si>
  <si>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</si>
  <si>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</si>
  <si>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</si>
  <si>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</si>
  <si>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</si>
  <si>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</si>
  <si>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</si>
  <si>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</si>
  <si>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</si>
  <si>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</si>
  <si>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</si>
  <si>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</si>
  <si>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</si>
  <si>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</si>
  <si>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</si>
  <si>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</si>
  <si>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</si>
  <si>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</si>
  <si>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</si>
  <si>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</si>
  <si>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</si>
  <si>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</si>
  <si>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</si>
  <si>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</si>
  <si>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</si>
  <si>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</si>
  <si>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</si>
  <si>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</si>
  <si>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</si>
  <si>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</si>
  <si>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</si>
  <si>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</si>
  <si>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</si>
  <si>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</si>
  <si>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</si>
  <si>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</si>
  <si>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</si>
  <si>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</si>
  <si>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</si>
  <si>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</si>
  <si>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</si>
  <si>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</si>
  <si>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</si>
  <si>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</si>
  <si>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</si>
  <si>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</si>
  <si>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</si>
  <si>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</si>
  <si>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</si>
  <si>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</si>
  <si>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</si>
  <si>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</si>
  <si>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</si>
  <si>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</si>
  <si>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</si>
  <si>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</si>
  <si>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</si>
  <si>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</si>
  <si>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</si>
  <si>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</si>
  <si>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</si>
  <si>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</si>
  <si>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</si>
  <si>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</si>
  <si>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</si>
  <si>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</si>
  <si>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</si>
  <si>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</si>
  <si>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</si>
  <si>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</si>
  <si>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</si>
  <si>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</si>
  <si>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</si>
  <si>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</si>
  <si>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</si>
  <si>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</si>
  <si>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</si>
  <si>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</si>
  <si>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</si>
  <si>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</si>
  <si>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</si>
  <si>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</si>
  <si>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</si>
  <si>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</si>
  <si>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</si>
  <si>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</si>
  <si>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</si>
  <si>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</si>
  <si>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</si>
  <si>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</si>
  <si>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</si>
  <si>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</si>
  <si>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</si>
  <si>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</si>
  <si>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</si>
  <si>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</si>
  <si>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</si>
  <si>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</si>
  <si>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</si>
  <si>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</si>
  <si>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</si>
  <si>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</si>
  <si>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</si>
  <si>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</si>
  <si>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</si>
  <si>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</si>
  <si>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</si>
  <si>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</si>
  <si>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</si>
  <si>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</si>
  <si>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</si>
  <si>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</si>
  <si>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</si>
  <si>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</si>
  <si>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</si>
  <si>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</si>
  <si>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</si>
  <si>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</si>
  <si>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</si>
  <si>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</si>
  <si>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</si>
  <si>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</si>
  <si>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</si>
  <si>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</si>
  <si>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</si>
  <si>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</si>
  <si>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</si>
  <si>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</si>
  <si>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</si>
  <si>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</si>
  <si>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</si>
  <si>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</si>
  <si>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</si>
  <si>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</si>
  <si>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</si>
  <si>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</si>
  <si>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</si>
  <si>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</si>
  <si>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</si>
  <si>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</si>
  <si>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</si>
  <si>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</si>
  <si>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</si>
  <si>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</si>
  <si>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</si>
  <si>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</si>
  <si>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</si>
  <si>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</si>
  <si>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</si>
  <si>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</si>
  <si>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</si>
  <si>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</si>
  <si>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</si>
  <si>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</si>
  <si>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</si>
  <si>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</si>
  <si>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</si>
  <si>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</si>
  <si>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</si>
  <si>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</si>
  <si>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</si>
  <si>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</si>
  <si>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</si>
  <si>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</si>
  <si>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</si>
  <si>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</si>
  <si>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</si>
  <si>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</si>
  <si>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</si>
  <si>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</si>
  <si>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</si>
  <si>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</si>
  <si>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</si>
  <si>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</si>
  <si>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</si>
  <si>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</si>
  <si>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</si>
  <si>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</si>
  <si>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</si>
  <si>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</si>
  <si>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</si>
  <si>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</si>
  <si>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</si>
  <si>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</si>
  <si>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</si>
  <si>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</si>
  <si>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</si>
  <si>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</si>
  <si>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</si>
  <si>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</si>
  <si>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</si>
  <si>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</si>
  <si>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</si>
  <si>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</si>
  <si>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</si>
  <si>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</si>
  <si>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</si>
  <si>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</si>
  <si>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</si>
  <si>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</si>
  <si>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</si>
  <si>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</si>
  <si>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</si>
  <si>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</si>
  <si>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</si>
  <si>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</si>
  <si>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</si>
  <si>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</si>
  <si>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</si>
  <si>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</si>
  <si>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</si>
  <si>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</si>
  <si>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</si>
  <si>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</si>
  <si>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</si>
  <si>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</si>
  <si>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</si>
  <si>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</si>
  <si>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</si>
  <si>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</si>
  <si>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</si>
  <si>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</si>
  <si>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</si>
  <si>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</si>
  <si>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</si>
  <si>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</si>
  <si>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</si>
  <si>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</si>
  <si>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</si>
  <si>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</si>
  <si>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</si>
  <si>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</si>
  <si>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</si>
  <si>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</si>
  <si>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</si>
  <si>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</si>
  <si>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</si>
  <si>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</si>
  <si>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</si>
  <si>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</si>
  <si>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</si>
  <si>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</si>
  <si>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</si>
  <si>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</si>
  <si>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</si>
  <si>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</si>
  <si>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</si>
  <si>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</si>
  <si>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</si>
  <si>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</si>
  <si>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</si>
  <si>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</si>
  <si>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</si>
  <si>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</si>
  <si>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</si>
  <si>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</si>
  <si>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</si>
  <si>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</si>
  <si>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</si>
  <si>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</si>
  <si>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</si>
  <si>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</si>
  <si>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</si>
  <si>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</si>
  <si>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</si>
  <si>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</si>
  <si>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</si>
  <si>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</si>
  <si>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</si>
  <si>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</si>
  <si>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</si>
  <si>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</si>
  <si>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</si>
  <si>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</si>
  <si>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</si>
  <si>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</si>
  <si>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</si>
  <si>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</si>
  <si>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</si>
  <si>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</si>
  <si>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</si>
  <si>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</si>
  <si>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</si>
  <si>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</si>
  <si>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</si>
  <si>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</si>
  <si>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</si>
  <si>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</si>
  <si>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</si>
  <si>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</si>
  <si>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</si>
  <si>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</si>
  <si>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</si>
  <si>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</si>
  <si>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</si>
  <si>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</si>
  <si>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</si>
  <si>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</si>
  <si>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</si>
  <si>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</si>
  <si>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</si>
  <si>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</si>
  <si>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</si>
  <si>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</si>
  <si>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</si>
  <si>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</si>
  <si>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</si>
  <si>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</si>
  <si>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</si>
  <si>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</si>
  <si>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</si>
  <si>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</si>
  <si>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</si>
  <si>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</si>
  <si>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</si>
  <si>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</si>
  <si>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</si>
  <si>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</si>
  <si>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</si>
  <si>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</si>
  <si>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</si>
  <si>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</si>
  <si>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</si>
  <si>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</si>
  <si>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</si>
  <si>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</si>
  <si>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</si>
  <si>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</si>
  <si>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</si>
  <si>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</si>
  <si>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</si>
  <si>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</si>
  <si>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</si>
  <si>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</si>
  <si>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</si>
  <si>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</si>
  <si>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</si>
  <si>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</si>
  <si>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</si>
  <si>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</si>
  <si>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</si>
  <si>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</si>
  <si>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</si>
  <si>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</si>
  <si>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</si>
  <si>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</si>
  <si>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</si>
  <si>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</si>
  <si>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</si>
  <si>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</si>
  <si>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</si>
  <si>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</si>
  <si>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</si>
  <si>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</si>
  <si>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</si>
  <si>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</si>
  <si>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</si>
  <si>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</si>
  <si>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</si>
  <si>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</si>
  <si>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</si>
  <si>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</si>
  <si>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</si>
  <si>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</si>
  <si>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</si>
  <si>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</si>
  <si>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</si>
  <si>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</si>
  <si>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</si>
  <si>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</si>
  <si>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</si>
  <si>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</si>
  <si>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</si>
  <si>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</si>
  <si>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</si>
  <si>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</si>
  <si>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</si>
  <si>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</si>
  <si>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</si>
  <si>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</si>
  <si>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</si>
  <si>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</si>
  <si>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</si>
  <si>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</si>
  <si>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</si>
  <si>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</si>
  <si>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</si>
  <si>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</si>
  <si>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</si>
  <si>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</si>
  <si>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</si>
  <si>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</si>
  <si>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</si>
  <si>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</si>
  <si>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</si>
  <si>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</si>
  <si>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</si>
  <si>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</si>
  <si>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</si>
  <si>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</si>
  <si>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</si>
  <si>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</si>
  <si>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</si>
  <si>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</si>
  <si>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</si>
  <si>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</si>
  <si>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</si>
  <si>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</si>
  <si>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</si>
  <si>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</si>
  <si>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</si>
  <si>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</si>
  <si>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</si>
  <si>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</si>
  <si>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</si>
  <si>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</si>
  <si>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</si>
  <si>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</si>
  <si>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</si>
  <si>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</si>
  <si>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</si>
  <si>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</si>
  <si>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</si>
  <si>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</si>
  <si>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</si>
  <si>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</si>
  <si>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</si>
  <si>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</si>
  <si>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</si>
  <si>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</si>
  <si>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</si>
  <si>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</si>
  <si>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</si>
  <si>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</si>
  <si>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</si>
  <si>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</si>
  <si>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</si>
  <si>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</si>
  <si>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</si>
  <si>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</si>
  <si>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</si>
  <si>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</si>
  <si>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</si>
  <si>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</si>
  <si>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</si>
  <si>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</si>
  <si>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</si>
  <si>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</si>
  <si>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</si>
  <si>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</si>
  <si>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</si>
  <si>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</si>
  <si>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</si>
  <si>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</si>
  <si>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</si>
  <si>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</si>
  <si>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</si>
  <si>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</si>
  <si>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</si>
  <si>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</si>
  <si>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</si>
  <si>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</si>
  <si>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</si>
  <si>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</si>
  <si>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</si>
  <si>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</si>
  <si>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</si>
  <si>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</si>
  <si>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</si>
  <si>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</si>
  <si>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</si>
  <si>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</si>
  <si>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</si>
  <si>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</si>
  <si>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</si>
  <si>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</si>
  <si>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</si>
  <si>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</si>
  <si>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</si>
  <si>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</si>
  <si>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</si>
  <si>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</si>
  <si>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</si>
  <si>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</si>
  <si>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</si>
  <si>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</si>
  <si>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</si>
  <si>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</si>
  <si>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</si>
  <si>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</si>
  <si>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</si>
  <si>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</si>
  <si>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</si>
  <si>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</si>
  <si>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</si>
  <si>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</si>
  <si>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</si>
  <si>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</si>
  <si>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</si>
  <si>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</si>
  <si>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</si>
  <si>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</si>
  <si>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</si>
  <si>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</si>
  <si>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</si>
  <si>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</si>
  <si>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</si>
  <si>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</si>
  <si>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</si>
  <si>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</si>
  <si>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</si>
  <si>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</si>
  <si>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</si>
  <si>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</si>
  <si>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</si>
  <si>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</si>
  <si>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</si>
  <si>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</si>
  <si>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</si>
  <si>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</si>
  <si>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</si>
  <si>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</si>
  <si>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</si>
  <si>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</si>
  <si>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</si>
  <si>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</si>
  <si>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</si>
  <si>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</si>
  <si>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</si>
  <si>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</si>
  <si>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</si>
  <si>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</si>
  <si>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</si>
  <si>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</si>
  <si>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</si>
  <si>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</si>
  <si>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</si>
  <si>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</si>
  <si>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</si>
  <si>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</si>
  <si>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</si>
  <si>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</si>
  <si>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</si>
  <si>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</si>
  <si>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</si>
  <si>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</si>
  <si>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</si>
  <si>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</si>
  <si>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</si>
  <si>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</si>
  <si>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</si>
  <si>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</si>
  <si>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</si>
  <si>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</si>
  <si>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</si>
  <si>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</si>
  <si>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</si>
  <si>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</si>
  <si>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</si>
  <si>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</si>
  <si>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</si>
  <si>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</si>
  <si>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</si>
  <si>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</si>
  <si>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</si>
  <si>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</si>
  <si>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</si>
  <si>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</si>
  <si>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</si>
  <si>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</si>
  <si>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</si>
  <si>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</si>
  <si>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</si>
  <si>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</si>
  <si>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</si>
  <si>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</si>
  <si>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</si>
  <si>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</si>
  <si>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</si>
  <si>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</si>
  <si>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</si>
  <si>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</si>
  <si>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</si>
  <si>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</si>
  <si>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</si>
  <si>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</si>
  <si>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</si>
  <si>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</si>
  <si>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</si>
  <si>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</si>
  <si>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</si>
  <si>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</si>
  <si>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</si>
  <si>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</si>
  <si>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</si>
  <si>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</si>
  <si>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</si>
  <si>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</si>
  <si>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</si>
  <si>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</si>
  <si>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</si>
  <si>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</si>
  <si>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</si>
  <si>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</si>
  <si>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</si>
  <si>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</si>
  <si>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</si>
  <si>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</si>
  <si>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</si>
  <si>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</si>
  <si>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</si>
  <si>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</si>
  <si>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</si>
  <si>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</si>
  <si>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</si>
  <si>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</si>
  <si>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</si>
  <si>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</si>
  <si>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</si>
  <si>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</si>
  <si>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</si>
  <si>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</si>
  <si>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</si>
  <si>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</si>
  <si>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</si>
  <si>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</si>
  <si>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</si>
  <si>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</si>
  <si>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</si>
  <si>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</si>
  <si>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</si>
  <si>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</si>
  <si>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</si>
  <si>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</si>
  <si>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</si>
  <si>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</si>
  <si>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</si>
  <si>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</si>
  <si>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</si>
  <si>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</si>
  <si>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</si>
  <si>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</si>
  <si>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</si>
  <si>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</si>
  <si>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</si>
  <si>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</si>
  <si>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</si>
  <si>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</si>
  <si>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</si>
  <si>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</si>
  <si>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</si>
  <si>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</si>
  <si>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</si>
  <si>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</si>
  <si>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</si>
  <si>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</si>
  <si>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</si>
  <si>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</si>
  <si>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</si>
  <si>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</si>
  <si>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</si>
  <si>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</si>
  <si>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</si>
  <si>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</si>
  <si>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</si>
  <si>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</si>
  <si>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</si>
  <si>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</si>
  <si>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</si>
  <si>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</si>
  <si>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</si>
  <si>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</si>
  <si>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</si>
  <si>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</si>
  <si>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</si>
  <si>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</si>
  <si>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</si>
  <si>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</si>
  <si>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</si>
  <si>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</si>
  <si>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</si>
  <si>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</si>
  <si>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</si>
  <si>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</si>
  <si>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</si>
  <si>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</si>
  <si>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</si>
  <si>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</si>
  <si>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</si>
  <si>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</si>
  <si>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</si>
  <si>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</si>
  <si>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</si>
  <si>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</si>
  <si>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</si>
  <si>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</si>
  <si>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</si>
  <si>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</si>
  <si>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</si>
  <si>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</si>
  <si>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</si>
  <si>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</si>
  <si>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</si>
  <si>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</si>
  <si>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</si>
  <si>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</si>
  <si>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</si>
  <si>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</si>
  <si>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</si>
  <si>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</si>
  <si>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</si>
  <si>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</si>
  <si>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</si>
  <si>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</si>
  <si>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</si>
  <si>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</si>
  <si>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</si>
  <si>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</si>
  <si>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</si>
  <si>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</si>
  <si>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</si>
  <si>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</si>
  <si>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</si>
  <si>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</si>
  <si>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</si>
  <si>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</si>
  <si>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</si>
  <si>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</si>
  <si>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</si>
  <si>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</si>
  <si>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</si>
  <si>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</si>
  <si>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</si>
  <si>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</si>
  <si>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</si>
  <si>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</si>
  <si>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</si>
  <si>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</si>
  <si>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</si>
  <si>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</si>
  <si>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</si>
  <si>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</si>
  <si>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</si>
  <si>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</si>
  <si>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</si>
  <si>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</si>
  <si>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</si>
  <si>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</si>
  <si>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</si>
  <si>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</si>
  <si>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</si>
  <si>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</si>
  <si>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</si>
  <si>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</si>
  <si>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</si>
  <si>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</si>
  <si>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</si>
  <si>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</si>
  <si>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</si>
  <si>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</si>
  <si>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</si>
  <si>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</si>
  <si>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</si>
  <si>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</si>
  <si>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</si>
  <si>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</si>
  <si>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</si>
  <si>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</si>
  <si>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</si>
  <si>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</si>
  <si>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</si>
  <si>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</si>
  <si>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</si>
  <si>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</si>
  <si>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</si>
  <si>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</si>
  <si>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</si>
  <si>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</si>
  <si>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</si>
  <si>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</si>
  <si>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</si>
  <si>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</si>
  <si>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</si>
  <si>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</si>
  <si>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</si>
  <si>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</si>
  <si>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</si>
  <si>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</si>
  <si>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</si>
  <si>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</si>
  <si>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</si>
  <si>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</si>
  <si>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</si>
  <si>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</si>
  <si>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</si>
  <si>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</si>
  <si>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</si>
  <si>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</si>
  <si>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</si>
  <si>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</si>
  <si>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</si>
  <si>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</si>
  <si>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</si>
  <si>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</si>
  <si>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</si>
  <si>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</si>
  <si>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</si>
  <si>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</si>
  <si>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</si>
  <si>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</si>
  <si>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</si>
  <si>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</si>
  <si>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</si>
  <si>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</si>
  <si>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</si>
  <si>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</si>
  <si>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</si>
  <si>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</si>
  <si>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</si>
  <si>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</si>
  <si>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</si>
  <si>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</si>
  <si>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</si>
  <si>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</si>
  <si>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</si>
  <si>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</si>
  <si>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</si>
  <si>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</si>
  <si>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</si>
  <si>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</si>
  <si>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</si>
  <si>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</si>
  <si>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</si>
  <si>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</si>
  <si>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</si>
  <si>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</si>
  <si>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</si>
  <si>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</si>
  <si>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</si>
  <si>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</si>
  <si>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</si>
  <si>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</si>
  <si>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</si>
  <si>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</si>
  <si>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</si>
  <si>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</si>
  <si>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</si>
  <si>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</si>
  <si>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</si>
  <si>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</si>
  <si>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</si>
  <si>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</si>
  <si>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</si>
  <si>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</si>
  <si>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</si>
  <si>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</si>
  <si>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</si>
  <si>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</si>
  <si>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</si>
  <si>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</si>
  <si>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</si>
  <si>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</si>
  <si>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</si>
  <si>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</si>
  <si>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</si>
  <si>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</si>
  <si>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</si>
  <si>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</si>
  <si>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</si>
  <si>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</si>
  <si>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</si>
  <si>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</si>
  <si>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</si>
  <si>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</si>
  <si>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</si>
  <si>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</si>
  <si>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</si>
  <si>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</si>
  <si>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</si>
  <si>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</si>
  <si>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</si>
  <si>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</si>
  <si>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</si>
  <si>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</si>
  <si>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</si>
  <si>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</si>
  <si>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</si>
  <si>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</si>
  <si>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</si>
  <si>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</si>
  <si>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</si>
  <si>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</si>
  <si>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</si>
  <si>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</si>
  <si>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</si>
  <si>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</si>
  <si>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</si>
  <si>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</si>
  <si>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</si>
  <si>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</si>
  <si>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</si>
  <si>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</si>
  <si>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</si>
  <si>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</si>
  <si>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</si>
  <si>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</si>
  <si>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</si>
  <si>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</si>
  <si>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</si>
  <si>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</si>
  <si>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</si>
  <si>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</si>
  <si>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</si>
  <si>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</si>
  <si>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</si>
  <si>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</si>
  <si>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</si>
  <si>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</si>
  <si>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</si>
  <si>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</si>
  <si>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</si>
  <si>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</si>
  <si>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</si>
  <si>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</si>
  <si>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</si>
  <si>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</si>
  <si>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</si>
  <si>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</si>
  <si>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</si>
  <si>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</si>
  <si>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</si>
  <si>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</si>
  <si>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</si>
  <si>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</si>
  <si>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</si>
  <si>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</si>
  <si>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</si>
  <si>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</si>
  <si>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</si>
  <si>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</si>
  <si>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</si>
  <si>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</si>
  <si>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</si>
  <si>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</si>
  <si>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</si>
  <si>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</si>
  <si>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</si>
  <si>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</si>
  <si>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</si>
  <si>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</si>
  <si>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</si>
  <si>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</si>
  <si>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</si>
  <si>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</si>
  <si>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</si>
  <si>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</si>
  <si>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</si>
  <si>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</si>
  <si>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</si>
  <si>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</si>
  <si>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</si>
  <si>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</si>
  <si>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</si>
  <si>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</si>
  <si>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</si>
  <si>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</si>
  <si>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</si>
  <si>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</si>
  <si>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</si>
  <si>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</si>
  <si>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</si>
  <si>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</si>
  <si>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</si>
  <si>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</si>
  <si>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</si>
  <si>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</si>
  <si>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</si>
  <si>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</si>
  <si>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</si>
  <si>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</si>
  <si>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</si>
  <si>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</si>
  <si>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</si>
  <si>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</si>
  <si>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</si>
  <si>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</si>
  <si>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</si>
  <si>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</si>
  <si>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</si>
  <si>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</si>
  <si>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</si>
  <si>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</si>
  <si>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</si>
  <si>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</si>
  <si>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</si>
  <si>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</si>
  <si>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</si>
  <si>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</si>
  <si>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</si>
  <si>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</si>
  <si>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</si>
  <si>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</si>
  <si>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</si>
  <si>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</si>
  <si>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</si>
  <si>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</si>
  <si>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</si>
  <si>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</si>
  <si>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</si>
  <si>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</si>
  <si>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</si>
  <si>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</si>
  <si>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</si>
  <si>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</si>
  <si>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</si>
  <si>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</si>
  <si>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</si>
  <si>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</si>
  <si>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</si>
  <si>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</si>
  <si>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</si>
  <si>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</si>
  <si>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</si>
  <si>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</si>
  <si>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</si>
  <si>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</si>
  <si>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</si>
  <si>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</si>
  <si>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</si>
  <si>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</si>
  <si>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</si>
  <si>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</si>
  <si>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</si>
  <si>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</si>
  <si>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</si>
  <si>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</si>
  <si>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</si>
  <si>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</si>
  <si>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</si>
  <si>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</si>
  <si>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</si>
  <si>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</si>
  <si>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</si>
  <si>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</si>
  <si>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</si>
  <si>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</si>
  <si>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</si>
  <si>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</si>
  <si>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</si>
  <si>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</si>
  <si>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</si>
  <si>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</si>
  <si>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</si>
  <si>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</si>
  <si>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</si>
  <si>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</si>
  <si>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</si>
  <si>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</si>
  <si>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</si>
  <si>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</si>
  <si>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</si>
  <si>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</si>
  <si>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</si>
  <si>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</si>
  <si>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</si>
  <si>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</si>
  <si>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</si>
  <si>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</si>
  <si>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</si>
  <si>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</si>
  <si>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</si>
  <si>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</si>
  <si>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</si>
  <si>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</si>
  <si>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</si>
  <si>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</si>
  <si>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</si>
  <si>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</si>
  <si>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</si>
  <si>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</si>
  <si>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</si>
  <si>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</si>
  <si>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</si>
  <si>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</si>
  <si>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</si>
  <si>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</si>
  <si>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</si>
  <si>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</si>
  <si>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</si>
  <si>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</si>
  <si>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</si>
  <si>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</si>
  <si>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</si>
  <si>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</si>
  <si>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</si>
  <si>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</si>
  <si>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</si>
  <si>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</si>
  <si>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</si>
  <si>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</si>
  <si>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</si>
  <si>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</si>
  <si>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</si>
  <si>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</si>
  <si>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</si>
  <si>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</si>
  <si>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</si>
  <si>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</si>
  <si>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</si>
  <si>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</si>
  <si>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</si>
  <si>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</si>
  <si>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</si>
  <si>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</si>
  <si>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</si>
  <si>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</si>
  <si>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</si>
  <si>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</si>
  <si>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</si>
  <si>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</si>
  <si>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</si>
  <si>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</si>
  <si>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</si>
  <si>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</si>
  <si>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</si>
  <si>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</si>
  <si>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</si>
  <si>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</si>
  <si>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</si>
  <si>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</si>
  <si>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</si>
  <si>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</si>
  <si>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</si>
  <si>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</si>
  <si>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</si>
  <si>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</si>
  <si>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</si>
  <si>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</si>
  <si>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</si>
  <si>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</si>
  <si>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</si>
  <si>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</si>
  <si>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</si>
  <si>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</si>
  <si>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</si>
  <si>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</si>
  <si>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</si>
  <si>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</si>
  <si>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</si>
  <si>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</si>
  <si>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</si>
  <si>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</si>
  <si>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</si>
  <si>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</si>
  <si>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</si>
  <si>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</si>
  <si>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</si>
  <si>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</si>
  <si>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</si>
  <si>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</si>
  <si>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</si>
  <si>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</si>
  <si>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</si>
  <si>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</si>
  <si>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</si>
  <si>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</si>
  <si>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</si>
  <si>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</si>
  <si>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</si>
  <si>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</si>
  <si>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</si>
  <si>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</si>
  <si>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</si>
  <si>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</si>
  <si>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</si>
  <si>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</si>
  <si>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</si>
  <si>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</si>
  <si>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</si>
  <si>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</si>
  <si>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</si>
  <si>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</si>
  <si>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</si>
  <si>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</si>
  <si>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</si>
  <si>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</si>
  <si>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</si>
  <si>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</si>
  <si>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</si>
  <si>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</si>
  <si>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</si>
  <si>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</si>
  <si>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</si>
  <si>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</si>
  <si>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</si>
  <si>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</si>
  <si>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</si>
  <si>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</si>
  <si>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</si>
  <si>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</si>
  <si>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</si>
  <si>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</si>
  <si>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</si>
  <si>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</si>
  <si>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</si>
  <si>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</si>
  <si>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</si>
  <si>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</si>
  <si>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</si>
  <si>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</si>
  <si>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</si>
  <si>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</si>
  <si>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</si>
  <si>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</si>
  <si>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</si>
  <si>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</si>
  <si>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</si>
  <si>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</si>
  <si>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</si>
  <si>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</si>
  <si>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</si>
  <si>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</si>
  <si>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</si>
  <si>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</si>
  <si>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</si>
  <si>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</si>
  <si>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</si>
  <si>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</si>
  <si>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</si>
  <si>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</si>
  <si>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</si>
  <si>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</si>
  <si>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</si>
  <si>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</si>
  <si>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</si>
  <si>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</si>
  <si>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</si>
  <si>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</si>
  <si>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</si>
  <si>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</si>
  <si>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</si>
  <si>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</si>
  <si>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</si>
  <si>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</si>
  <si>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</si>
  <si>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</si>
  <si>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</si>
  <si>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</si>
  <si>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</si>
  <si>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</si>
  <si>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</si>
  <si>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</si>
  <si>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</si>
  <si>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</si>
  <si>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</si>
  <si>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</si>
  <si>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</si>
  <si>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</si>
  <si>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</si>
  <si>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</si>
  <si>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</si>
  <si>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</si>
  <si>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</si>
  <si>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</si>
  <si>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</si>
  <si>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</si>
  <si>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</si>
  <si>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</si>
  <si>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</si>
  <si>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</si>
  <si>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</si>
  <si>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</si>
  <si>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</si>
  <si>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</si>
  <si>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</si>
  <si>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</si>
  <si>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</si>
  <si>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</si>
  <si>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</si>
  <si>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</si>
  <si>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</si>
  <si>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</si>
  <si>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</si>
  <si>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</si>
  <si>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</si>
  <si>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</si>
  <si>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</si>
  <si>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</si>
  <si>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</si>
  <si>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</si>
  <si>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</si>
  <si>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</si>
  <si>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</si>
  <si>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</si>
  <si>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</si>
  <si>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</si>
  <si>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</si>
  <si>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</si>
  <si>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</si>
  <si>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</si>
  <si>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</si>
  <si>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</si>
  <si>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</si>
  <si>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</si>
  <si>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</si>
  <si>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</si>
  <si>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</si>
  <si>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</si>
  <si>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</si>
  <si>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</si>
  <si>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</si>
  <si>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</si>
  <si>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</si>
  <si>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</si>
  <si>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</si>
  <si>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</si>
  <si>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</si>
  <si>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</si>
  <si>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</si>
  <si>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</si>
  <si>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</si>
  <si>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</si>
  <si>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</si>
  <si>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</si>
  <si>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</si>
  <si>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</si>
  <si>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</si>
  <si>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</si>
  <si>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</si>
  <si>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</si>
  <si>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</si>
  <si>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</si>
  <si>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</si>
  <si>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</si>
  <si>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</si>
  <si>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</si>
  <si>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</si>
  <si>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</si>
  <si>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</si>
  <si>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</si>
  <si>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</si>
  <si>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</si>
  <si>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</si>
  <si>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</si>
  <si>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</si>
  <si>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</si>
  <si>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</si>
  <si>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</si>
  <si>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</si>
  <si>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</si>
  <si>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</si>
  <si>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</si>
  <si>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</si>
  <si>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</si>
  <si>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</si>
  <si>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</si>
  <si>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</si>
  <si>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</si>
  <si>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</si>
  <si>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</si>
  <si>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</si>
  <si>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</si>
  <si>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</si>
  <si>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</si>
  <si>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</si>
  <si>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</si>
  <si>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</si>
  <si>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</si>
  <si>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</si>
  <si>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</si>
  <si>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</si>
  <si>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</si>
  <si>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</si>
  <si>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</si>
  <si>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</si>
  <si>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</si>
  <si>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</si>
  <si>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</si>
  <si>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</si>
  <si>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</si>
  <si>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</si>
  <si>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</si>
  <si>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</si>
  <si>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</si>
  <si>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</si>
  <si>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</si>
  <si>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</si>
  <si>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</si>
  <si>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</si>
  <si>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</si>
  <si>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</si>
  <si>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</si>
  <si>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</si>
  <si>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</si>
  <si>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</si>
  <si>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</si>
  <si>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</si>
  <si>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</si>
  <si>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</si>
  <si>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</si>
  <si>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</si>
  <si>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</si>
  <si>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</si>
  <si>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</si>
  <si>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</si>
  <si>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</si>
  <si>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</si>
  <si>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</si>
  <si>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</si>
  <si>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</si>
  <si>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</si>
  <si>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</si>
  <si>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</si>
  <si>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</si>
  <si>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</si>
  <si>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</si>
  <si>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</si>
  <si>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</si>
  <si>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</si>
  <si>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</si>
  <si>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</si>
  <si>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</si>
  <si>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</si>
  <si>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</si>
  <si>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</si>
  <si>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</si>
  <si>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</si>
  <si>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</si>
  <si>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</si>
  <si>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</si>
  <si>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</si>
  <si>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</si>
  <si>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</si>
  <si>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</si>
  <si>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</si>
  <si>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</si>
  <si>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</si>
  <si>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</si>
  <si>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</si>
  <si>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</si>
  <si>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</si>
  <si>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</si>
  <si>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</si>
  <si>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</si>
  <si>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</si>
  <si>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</si>
  <si>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</si>
  <si>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</si>
  <si>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</si>
  <si>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</si>
  <si>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</si>
  <si>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</si>
  <si>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</si>
  <si>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</si>
  <si>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</si>
  <si>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</si>
  <si>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</si>
  <si>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</si>
  <si>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</si>
  <si>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</si>
  <si>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</si>
  <si>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</si>
  <si>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</si>
  <si>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</si>
  <si>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</si>
  <si>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</si>
  <si>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</si>
  <si>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</si>
  <si>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</si>
  <si>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</si>
  <si>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</si>
  <si>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</si>
  <si>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</si>
  <si>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</si>
  <si>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</si>
  <si>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</si>
  <si>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</si>
  <si>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</si>
  <si>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</si>
  <si>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</si>
  <si>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</si>
  <si>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</si>
  <si>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</si>
  <si>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</si>
  <si>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</si>
  <si>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</si>
  <si>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</si>
  <si>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</si>
  <si>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</si>
  <si>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</si>
  <si>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</si>
  <si>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</si>
  <si>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</si>
  <si>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</si>
  <si>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</si>
  <si>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</si>
  <si>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</si>
  <si>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</si>
  <si>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</si>
  <si>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</si>
  <si>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</si>
  <si>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</si>
  <si>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</si>
  <si>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</si>
  <si>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</si>
  <si>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</si>
  <si>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</si>
  <si>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</si>
  <si>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</si>
  <si>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</si>
  <si>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</si>
  <si>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</si>
  <si>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</si>
  <si>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</si>
  <si>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</si>
  <si>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</si>
  <si>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</si>
  <si>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</si>
  <si>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</si>
  <si>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</si>
  <si>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</si>
  <si>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</si>
  <si>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</si>
  <si>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</si>
  <si>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</si>
  <si>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</si>
  <si>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</si>
  <si>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</si>
  <si>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</si>
  <si>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</si>
  <si>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</si>
  <si>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</si>
  <si>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</si>
  <si>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</si>
  <si>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</si>
  <si>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</si>
  <si>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</si>
  <si>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</si>
  <si>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</si>
  <si>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</si>
  <si>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</si>
  <si>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</si>
  <si>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</si>
  <si>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</si>
  <si>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</si>
  <si>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</si>
  <si>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</si>
  <si>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</si>
  <si>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</si>
  <si>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</si>
  <si>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</si>
  <si>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</si>
  <si>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</si>
  <si>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</si>
  <si>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</si>
  <si>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</si>
  <si>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</si>
  <si>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</si>
  <si>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</si>
  <si>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</si>
  <si>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</si>
  <si>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</si>
  <si>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</si>
  <si>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</si>
  <si>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</si>
  <si>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</si>
  <si>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</si>
  <si>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</si>
  <si>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</si>
  <si>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</si>
  <si>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</si>
  <si>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</si>
  <si>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</si>
  <si>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</si>
  <si>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</si>
  <si>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</si>
  <si>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</si>
  <si>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</si>
  <si>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</si>
  <si>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</si>
  <si>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</si>
  <si>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</si>
  <si>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</si>
  <si>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</si>
  <si>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</si>
  <si>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</si>
  <si>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</si>
  <si>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</si>
  <si>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</si>
  <si>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</si>
  <si>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</si>
  <si>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</si>
  <si>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</si>
  <si>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</si>
  <si>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</si>
  <si>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</si>
  <si>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</si>
  <si>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</si>
  <si>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</si>
  <si>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</si>
  <si>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</si>
  <si>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</si>
  <si>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</si>
  <si>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</si>
  <si>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</si>
  <si>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</si>
  <si>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</si>
  <si>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</si>
  <si>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</si>
  <si>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</si>
  <si>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</si>
  <si>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</si>
  <si>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</si>
  <si>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</si>
  <si>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</si>
  <si>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</si>
  <si>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</si>
  <si>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</si>
  <si>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</si>
  <si>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</si>
  <si>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</si>
  <si>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</si>
  <si>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</si>
  <si>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</si>
  <si>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</si>
  <si>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</si>
  <si>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</si>
  <si>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</si>
  <si>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</si>
  <si>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</si>
  <si>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</si>
  <si>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</si>
  <si>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</si>
  <si>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</si>
  <si>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</si>
  <si>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</si>
  <si>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</si>
  <si>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</si>
  <si>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</si>
  <si>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</si>
  <si>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</si>
  <si>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</si>
  <si>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</si>
  <si>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</si>
  <si>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</si>
  <si>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</si>
  <si>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</si>
  <si>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</si>
  <si>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</si>
  <si>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</si>
  <si>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</si>
  <si>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</si>
  <si>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</si>
  <si>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</si>
  <si>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</si>
  <si>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</si>
  <si>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</si>
  <si>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</si>
  <si>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</si>
  <si>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</si>
  <si>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</si>
  <si>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</si>
  <si>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</si>
  <si>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</si>
  <si>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</si>
  <si>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</si>
  <si>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</si>
  <si>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</si>
  <si>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</si>
  <si>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</si>
  <si>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</si>
  <si>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</si>
  <si>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</si>
  <si>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</si>
  <si>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</si>
  <si>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</si>
  <si>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</si>
  <si>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</si>
  <si>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</si>
  <si>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</si>
  <si>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</si>
  <si>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</si>
  <si>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</si>
  <si>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</si>
  <si>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</si>
  <si>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</si>
  <si>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</si>
  <si>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</si>
  <si>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</si>
  <si>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</si>
  <si>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</si>
  <si>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</si>
  <si>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</si>
  <si>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</si>
  <si>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</si>
  <si>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</si>
  <si>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</si>
  <si>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</si>
  <si>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</si>
  <si>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</si>
  <si>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</si>
  <si>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</si>
  <si>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</si>
  <si>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</si>
  <si>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</si>
  <si>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</si>
  <si>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</si>
  <si>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</si>
  <si>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</si>
  <si>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</si>
  <si>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</si>
  <si>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</si>
  <si>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</si>
  <si>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</si>
  <si>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</si>
  <si>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</si>
  <si>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</si>
  <si>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</si>
  <si>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</si>
  <si>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</si>
  <si>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</si>
  <si>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</si>
  <si>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</si>
  <si>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</si>
  <si>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</si>
  <si>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</si>
  <si>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</si>
  <si>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</si>
  <si>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</si>
  <si>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</si>
  <si>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</si>
  <si>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</si>
  <si>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</si>
  <si>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</si>
  <si>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</si>
  <si>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</si>
  <si>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</si>
  <si>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</si>
  <si>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</si>
  <si>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</si>
  <si>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</si>
  <si>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</si>
  <si>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</si>
  <si>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</si>
  <si>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</si>
  <si>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</si>
  <si>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</si>
  <si>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</si>
  <si>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</si>
  <si>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</si>
  <si>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</si>
  <si>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</si>
  <si>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</si>
  <si>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</si>
  <si>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</si>
  <si>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</si>
  <si>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</si>
  <si>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</si>
  <si>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</si>
  <si>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</si>
  <si>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</si>
  <si>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</si>
  <si>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</si>
  <si>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</si>
  <si>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</si>
  <si>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</si>
  <si>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</si>
  <si>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</si>
  <si>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</si>
  <si>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</si>
  <si>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</si>
  <si>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</si>
  <si>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</si>
  <si>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</si>
  <si>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</si>
  <si>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</si>
  <si>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</si>
  <si>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</si>
  <si>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</si>
  <si>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</si>
  <si>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</si>
  <si>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</si>
  <si>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</si>
  <si>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</si>
  <si>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</si>
  <si>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</si>
  <si>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</si>
  <si>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</si>
  <si>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</si>
  <si>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</si>
  <si>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</si>
  <si>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</si>
  <si>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</si>
  <si>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</si>
  <si>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</si>
  <si>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</si>
  <si>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</si>
  <si>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</si>
  <si>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</si>
  <si>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</si>
  <si>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</si>
  <si>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</si>
  <si>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</si>
  <si>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</si>
  <si>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</si>
  <si>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</si>
  <si>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</si>
  <si>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</si>
  <si>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</si>
  <si>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</si>
  <si>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</si>
  <si>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</si>
  <si>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</si>
  <si>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</si>
  <si>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</si>
  <si>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</si>
  <si>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</si>
  <si>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</si>
  <si>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</si>
  <si>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</si>
  <si>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</si>
  <si>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</si>
  <si>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</si>
  <si>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</si>
  <si>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</si>
  <si>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</si>
  <si>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</si>
  <si>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</si>
  <si>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</si>
  <si>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</si>
  <si>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</si>
  <si>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</si>
  <si>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</si>
  <si>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</si>
  <si>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</si>
  <si>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</si>
  <si>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</si>
  <si>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</si>
  <si>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</si>
  <si>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</si>
  <si>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</si>
  <si>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</si>
  <si>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</si>
  <si>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</si>
  <si>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</si>
  <si>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</si>
  <si>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</si>
  <si>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</si>
  <si>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</si>
  <si>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</si>
  <si>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</si>
  <si>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</si>
  <si>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</si>
  <si>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</si>
  <si>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</si>
  <si>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</si>
  <si>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</si>
  <si>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</si>
  <si>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</si>
  <si>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</si>
  <si>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</si>
  <si>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</si>
  <si>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</si>
  <si>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</si>
  <si>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</si>
  <si>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</si>
  <si>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</si>
  <si>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</si>
  <si>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</si>
  <si>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</si>
  <si>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</si>
  <si>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</si>
  <si>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</si>
  <si>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</si>
  <si>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</si>
  <si>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</si>
  <si>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</si>
  <si>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</si>
  <si>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</si>
  <si>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</si>
  <si>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</si>
  <si>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</si>
  <si>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</si>
  <si>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</si>
  <si>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</si>
  <si>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</si>
  <si>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</si>
  <si>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</si>
  <si>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</si>
  <si>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</si>
  <si>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</si>
  <si>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</si>
  <si>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</si>
  <si>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</si>
  <si>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</si>
  <si>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</si>
  <si>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</si>
  <si>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</si>
  <si>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</si>
  <si>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</si>
  <si>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</si>
  <si>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</si>
  <si>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</si>
  <si>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</si>
  <si>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</si>
  <si>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</si>
  <si>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</si>
  <si>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</si>
  <si>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</si>
  <si>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</si>
  <si>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</si>
  <si>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</si>
  <si>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</si>
  <si>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</si>
  <si>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</si>
  <si>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</si>
  <si>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</si>
  <si>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</si>
  <si>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</si>
  <si>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</si>
  <si>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</si>
  <si>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</si>
  <si>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</si>
  <si>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</si>
  <si>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</si>
  <si>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</si>
  <si>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</si>
  <si>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</si>
  <si>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</si>
  <si>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</si>
  <si>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</si>
  <si>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</si>
  <si>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</si>
  <si>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</si>
  <si>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</si>
  <si>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</si>
  <si>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</si>
  <si>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</si>
  <si>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</si>
  <si>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</si>
  <si>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</si>
  <si>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</si>
  <si>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</si>
  <si>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</si>
  <si>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</si>
  <si>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</si>
  <si>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</si>
  <si>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</si>
  <si>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</si>
  <si>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</si>
  <si>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</si>
  <si>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</si>
  <si>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</si>
  <si>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</si>
  <si>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</si>
  <si>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</si>
  <si>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</si>
  <si>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</si>
  <si>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</si>
  <si>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</si>
  <si>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</si>
  <si>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</si>
  <si>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</si>
  <si>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</si>
  <si>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</si>
  <si>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</si>
  <si>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</si>
  <si>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</si>
  <si>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</si>
  <si>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</si>
  <si>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</si>
  <si>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</si>
  <si>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</si>
  <si>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</si>
  <si>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</si>
  <si>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</si>
  <si>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</si>
  <si>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</si>
  <si>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</si>
  <si>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</si>
  <si>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</si>
  <si>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</si>
  <si>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</si>
  <si>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</si>
  <si>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</si>
  <si>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</si>
  <si>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</si>
  <si>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</si>
  <si>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</si>
  <si>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</si>
  <si>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</si>
  <si>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</si>
  <si>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</si>
  <si>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</si>
  <si>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</si>
  <si>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</si>
  <si>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</si>
  <si>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</si>
  <si>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</si>
  <si>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</si>
  <si>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</si>
  <si>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</si>
  <si>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</si>
  <si>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</si>
  <si>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</si>
  <si>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</si>
  <si>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</si>
  <si>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</si>
  <si>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</si>
  <si>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</si>
  <si>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</si>
  <si>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</si>
  <si>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</si>
  <si>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</si>
  <si>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</si>
  <si>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</si>
  <si>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</si>
  <si>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</si>
  <si>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</si>
  <si>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</si>
  <si>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</si>
  <si>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</si>
  <si>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</si>
  <si>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</si>
  <si>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</si>
  <si>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</si>
  <si>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</si>
  <si>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</si>
  <si>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</si>
  <si>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</si>
  <si>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</si>
  <si>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</si>
  <si>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</si>
  <si>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</si>
  <si>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</si>
  <si>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</si>
  <si>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</si>
  <si>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</si>
  <si>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</si>
  <si>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</si>
  <si>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</si>
  <si>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</si>
  <si>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</si>
  <si>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</si>
  <si>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</si>
  <si>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</si>
  <si>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</si>
  <si>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</si>
  <si>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</si>
  <si>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</si>
  <si>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</si>
  <si>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</si>
  <si>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</si>
  <si>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</si>
  <si>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</si>
  <si>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</si>
  <si>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</si>
  <si>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</si>
  <si>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</si>
  <si>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</si>
  <si>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</si>
  <si>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</si>
  <si>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</si>
  <si>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</si>
  <si>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</si>
  <si>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</si>
  <si>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</si>
  <si>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</si>
  <si>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</si>
  <si>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</si>
  <si>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</si>
  <si>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</si>
  <si>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</si>
  <si>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</si>
  <si>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</si>
  <si>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</si>
  <si>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</si>
  <si>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</si>
  <si>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</si>
  <si>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</si>
  <si>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</si>
  <si>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</si>
  <si>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</si>
  <si>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</si>
  <si>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</si>
  <si>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</si>
  <si>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</si>
  <si>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</si>
  <si>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</si>
  <si>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</si>
  <si>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</si>
  <si>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</si>
  <si>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</si>
  <si>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</si>
  <si>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</si>
  <si>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</si>
  <si>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</si>
  <si>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</si>
  <si>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</si>
  <si>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</si>
  <si>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</si>
  <si>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</si>
  <si>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</si>
  <si>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</si>
  <si>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</si>
  <si>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</si>
  <si>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</si>
  <si>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</si>
  <si>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</si>
  <si>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</si>
  <si>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</si>
  <si>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</si>
  <si>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</si>
  <si>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</si>
  <si>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</si>
  <si>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</si>
  <si>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</si>
  <si>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</si>
  <si>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</si>
  <si>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</si>
  <si>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</si>
  <si>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</si>
  <si>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</si>
  <si>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</si>
  <si>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</si>
  <si>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</si>
  <si>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</si>
  <si>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</si>
  <si>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</si>
  <si>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</si>
  <si>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</si>
  <si>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</si>
  <si>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</si>
  <si>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</si>
  <si>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</si>
  <si>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</si>
  <si>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</si>
  <si>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</si>
  <si>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</si>
  <si>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</si>
  <si>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</si>
  <si>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</si>
  <si>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</si>
  <si>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</si>
  <si>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</si>
  <si>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</si>
  <si>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</si>
  <si>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</si>
  <si>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</si>
  <si>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</si>
  <si>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</si>
  <si>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</si>
  <si>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</si>
  <si>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</si>
  <si>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</si>
  <si>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</si>
  <si>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</si>
  <si>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</si>
  <si>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</si>
  <si>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</si>
  <si>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</si>
  <si>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</si>
  <si>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</si>
  <si>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</si>
  <si>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</si>
  <si>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</si>
  <si>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</si>
  <si>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</si>
  <si>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</si>
  <si>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</si>
  <si>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</si>
  <si>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</si>
  <si>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</si>
  <si>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</si>
  <si>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</si>
  <si>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</si>
  <si>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</si>
  <si>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</si>
  <si>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</si>
  <si>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</si>
  <si>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</si>
  <si>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</si>
  <si>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</si>
  <si>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</si>
  <si>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</si>
  <si>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</si>
  <si>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</si>
  <si>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</si>
  <si>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</si>
  <si>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</si>
  <si>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</si>
  <si>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</si>
  <si>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</si>
  <si>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</si>
  <si>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</si>
  <si>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</si>
  <si>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</si>
  <si>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</si>
  <si>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</si>
  <si>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</si>
  <si>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</si>
  <si>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</si>
  <si>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</si>
  <si>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</si>
  <si>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</si>
  <si>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</si>
  <si>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</si>
  <si>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</si>
  <si>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</si>
  <si>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</si>
  <si>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</si>
  <si>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</si>
  <si>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</si>
  <si>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</si>
  <si>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</si>
  <si>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</si>
  <si>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</si>
  <si>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</si>
  <si>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</si>
  <si>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</si>
  <si>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</si>
  <si>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</si>
  <si>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</si>
  <si>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</si>
  <si>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</si>
  <si>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</si>
  <si>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</si>
  <si>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</si>
  <si>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</si>
  <si>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</si>
  <si>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</si>
  <si>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</si>
  <si>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</si>
  <si>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</si>
  <si>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</si>
  <si>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</si>
  <si>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</si>
  <si>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</si>
  <si>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</si>
  <si>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</si>
  <si>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</si>
  <si>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</si>
  <si>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</si>
  <si>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</si>
  <si>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</si>
  <si>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</si>
  <si>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</si>
  <si>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</si>
  <si>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</si>
  <si>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</si>
  <si>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</si>
  <si>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</si>
  <si>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</si>
  <si>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</si>
  <si>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</si>
  <si>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</si>
  <si>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</si>
  <si>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</si>
  <si>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</si>
  <si>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</si>
  <si>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</si>
  <si>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</si>
  <si>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</si>
  <si>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</si>
  <si>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</si>
  <si>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</si>
  <si>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</si>
  <si>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</si>
  <si>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</si>
  <si>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</si>
  <si>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</si>
  <si>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</si>
  <si>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</si>
  <si>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</si>
  <si>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</si>
  <si>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</si>
  <si>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</si>
  <si>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</si>
  <si>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</si>
  <si>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</si>
  <si>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</si>
  <si>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</si>
  <si>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</si>
  <si>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</si>
  <si>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</si>
  <si>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</si>
  <si>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</si>
  <si>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</si>
  <si>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</si>
  <si>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</si>
  <si>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</si>
  <si>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</si>
  <si>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</si>
  <si>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</si>
  <si>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</si>
  <si>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</si>
  <si>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</si>
  <si>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</si>
  <si>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</si>
  <si>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</si>
  <si>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</si>
  <si>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</si>
  <si>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</si>
  <si>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</si>
  <si>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</si>
  <si>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</si>
  <si>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</si>
  <si>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</si>
  <si>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</si>
  <si>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</si>
  <si>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</si>
  <si>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</si>
  <si>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</si>
  <si>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</si>
  <si>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</si>
  <si>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</si>
  <si>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</si>
  <si>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</si>
  <si>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</si>
  <si>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</si>
  <si>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</si>
  <si>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</si>
  <si>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</si>
  <si>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</si>
  <si>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</si>
  <si>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</si>
  <si>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</si>
  <si>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</si>
  <si>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</si>
  <si>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</si>
  <si>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</si>
  <si>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</si>
  <si>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</si>
  <si>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</si>
  <si>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</si>
  <si>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</si>
  <si>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</si>
  <si>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</si>
  <si>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</si>
  <si>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</si>
  <si>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</si>
  <si>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</si>
  <si>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</si>
  <si>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</si>
  <si>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</si>
  <si>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</si>
  <si>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</si>
  <si>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</si>
  <si>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</si>
  <si>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</si>
  <si>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</si>
  <si>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</si>
  <si>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</si>
  <si>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</si>
  <si>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</si>
  <si>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</si>
  <si>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</si>
  <si>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</si>
  <si>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</si>
  <si>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</si>
  <si>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</si>
  <si>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</si>
  <si>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</si>
  <si>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</si>
  <si>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</si>
  <si>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</si>
  <si>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</si>
  <si>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</si>
  <si>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</si>
  <si>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</si>
  <si>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</si>
  <si>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</si>
  <si>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</si>
  <si>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</si>
  <si>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</si>
  <si>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</si>
  <si>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</si>
  <si>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</si>
  <si>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</si>
  <si>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</si>
  <si>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</si>
  <si>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</si>
  <si>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</si>
  <si>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</si>
  <si>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</si>
  <si>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</si>
  <si>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</si>
  <si>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</si>
  <si>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</si>
  <si>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</si>
  <si>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</si>
  <si>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</si>
  <si>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</si>
  <si>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</si>
  <si>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</si>
  <si>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</si>
  <si>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</si>
  <si>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</si>
  <si>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</si>
  <si>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</si>
  <si>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</si>
  <si>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</si>
  <si>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</si>
  <si>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</si>
  <si>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</si>
  <si>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</si>
  <si>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</si>
  <si>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</si>
  <si>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</si>
  <si>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</si>
  <si>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</si>
  <si>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</si>
  <si>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</si>
  <si>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</si>
  <si>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</si>
  <si>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</si>
  <si>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</si>
  <si>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</si>
  <si>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</si>
  <si>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</si>
  <si>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</si>
  <si>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</si>
  <si>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</si>
  <si>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</si>
  <si>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</si>
  <si>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</si>
  <si>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</si>
  <si>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</si>
  <si>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</si>
  <si>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</si>
  <si>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</si>
  <si>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</si>
  <si>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</si>
  <si>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</si>
  <si>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</si>
  <si>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</si>
  <si>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</si>
  <si>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</si>
  <si>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</si>
  <si>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</si>
  <si>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</si>
  <si>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</si>
  <si>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</si>
  <si>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</si>
  <si>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</si>
  <si>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</si>
  <si>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</si>
  <si>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</si>
  <si>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</si>
  <si>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</si>
  <si>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</si>
  <si>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</si>
  <si>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</si>
  <si>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</si>
  <si>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</si>
  <si>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</si>
  <si>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</si>
  <si>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</si>
  <si>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</si>
  <si>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</si>
  <si>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</si>
  <si>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</si>
  <si>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</si>
  <si>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</si>
  <si>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</si>
  <si>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</si>
  <si>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</si>
  <si>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</si>
  <si>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</si>
  <si>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</si>
  <si>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</si>
  <si>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</si>
  <si>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</si>
  <si>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</si>
  <si>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</si>
  <si>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</si>
  <si>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</si>
  <si>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</si>
  <si>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</si>
  <si>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</si>
  <si>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</si>
  <si>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</si>
  <si>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</si>
  <si>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</si>
  <si>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</si>
  <si>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</si>
  <si>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</si>
  <si>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</si>
  <si>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</si>
  <si>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</si>
  <si>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</si>
  <si>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</si>
  <si>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</si>
  <si>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</si>
  <si>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</si>
  <si>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</si>
  <si>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</si>
  <si>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</si>
  <si>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</si>
  <si>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</si>
  <si>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</si>
  <si>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</si>
  <si>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</si>
  <si>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</si>
  <si>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</si>
  <si>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</si>
  <si>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</si>
  <si>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</si>
  <si>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</si>
  <si>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</si>
  <si>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</si>
  <si>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</si>
  <si>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</si>
  <si>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</si>
  <si>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</si>
  <si>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</si>
  <si>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</si>
  <si>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</si>
  <si>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</si>
  <si>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</si>
  <si>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</si>
  <si>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</si>
  <si>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</si>
  <si>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</si>
  <si>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</si>
  <si>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</si>
  <si>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</si>
  <si>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</si>
  <si>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</si>
  <si>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</si>
  <si>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</si>
  <si>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</si>
  <si>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</si>
  <si>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</si>
  <si>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</si>
  <si>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</si>
  <si>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</si>
  <si>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</si>
  <si>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</si>
  <si>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</si>
  <si>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</si>
  <si>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</si>
  <si>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</si>
  <si>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</si>
  <si>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</si>
  <si>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</si>
  <si>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</si>
  <si>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</si>
  <si>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</si>
  <si>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</si>
  <si>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</si>
  <si>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</si>
  <si>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</si>
  <si>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</si>
  <si>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</si>
  <si>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</si>
  <si>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</si>
  <si>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</si>
  <si>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</si>
  <si>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</si>
  <si>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</si>
  <si>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</si>
  <si>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</si>
  <si>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</si>
  <si>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</si>
  <si>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</si>
  <si>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</si>
  <si>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</si>
  <si>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</si>
  <si>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</si>
  <si>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</si>
  <si>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</si>
  <si>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</si>
  <si>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</si>
  <si>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</si>
  <si>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</si>
  <si>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</si>
  <si>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</si>
  <si>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</si>
  <si>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</si>
  <si>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</si>
  <si>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</si>
  <si>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</si>
  <si>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</si>
  <si>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</si>
  <si>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</si>
  <si>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</si>
  <si>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</si>
  <si>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</si>
  <si>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</si>
  <si>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</si>
  <si>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</si>
  <si>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</si>
  <si>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</si>
  <si>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</si>
  <si>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</si>
  <si>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</si>
  <si>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</si>
  <si>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</si>
  <si>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</si>
  <si>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</si>
  <si>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</si>
  <si>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</si>
  <si>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</si>
  <si>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</si>
  <si>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</si>
  <si>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</si>
  <si>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</si>
  <si>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</si>
  <si>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</si>
  <si>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</si>
  <si>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</si>
  <si>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</si>
  <si>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</si>
  <si>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</si>
  <si>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</si>
  <si>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</si>
  <si>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</si>
  <si>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</si>
  <si>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</si>
  <si>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</si>
  <si>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</si>
  <si>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</si>
  <si>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</si>
  <si>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</si>
  <si>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</si>
  <si>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</si>
  <si>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</si>
  <si>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</si>
  <si>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</si>
  <si>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</si>
  <si>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</si>
  <si>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</si>
  <si>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</si>
  <si>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</si>
  <si>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</si>
  <si>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</si>
  <si>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</si>
  <si>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</si>
  <si>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</si>
  <si>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</si>
  <si>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</si>
  <si>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</si>
  <si>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</si>
  <si>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</si>
  <si>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</si>
  <si>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</si>
  <si>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</si>
  <si>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</si>
  <si>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</si>
  <si>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</si>
  <si>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</si>
  <si>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</si>
  <si>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</si>
  <si>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</si>
  <si>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</si>
  <si>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</si>
  <si>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</si>
  <si>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</si>
  <si>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</si>
  <si>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</si>
  <si>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</si>
  <si>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</si>
  <si>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</si>
  <si>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</si>
  <si>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</si>
  <si>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</si>
  <si>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</si>
  <si>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</si>
  <si>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</si>
  <si>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</si>
  <si>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</si>
  <si>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</si>
  <si>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</si>
  <si>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</si>
  <si>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</si>
  <si>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</si>
  <si>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</si>
  <si>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</si>
  <si>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</si>
  <si>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</si>
  <si>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</si>
  <si>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</si>
  <si>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</si>
  <si>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</si>
  <si>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</si>
  <si>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</si>
  <si>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</si>
  <si>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</si>
  <si>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</si>
  <si>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</si>
  <si>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</si>
  <si>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</si>
  <si>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</si>
  <si>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</si>
  <si>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</si>
  <si>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</si>
  <si>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</si>
  <si>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</si>
  <si>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</si>
  <si>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</si>
  <si>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</si>
  <si>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</si>
  <si>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</si>
  <si>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</si>
  <si>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</si>
  <si>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</si>
  <si>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</si>
  <si>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</si>
  <si>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</si>
  <si>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</si>
  <si>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</si>
  <si>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</si>
  <si>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</si>
  <si>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</si>
  <si>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</si>
  <si>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</si>
  <si>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</si>
  <si>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</si>
  <si>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</si>
  <si>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</si>
  <si>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</si>
  <si>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</si>
  <si>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</si>
  <si>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</si>
  <si>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</si>
  <si>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</si>
  <si>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</si>
  <si>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</si>
  <si>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</si>
  <si>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</si>
  <si>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</si>
  <si>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</si>
  <si>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</si>
  <si>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</si>
  <si>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</si>
  <si>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</si>
  <si>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</si>
  <si>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</si>
  <si>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</si>
  <si>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</si>
  <si>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</si>
  <si>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</si>
  <si>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</si>
  <si>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</si>
  <si>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</si>
  <si>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</si>
  <si>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</si>
  <si>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</si>
  <si>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</si>
  <si>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</si>
  <si>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</si>
  <si>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</si>
  <si>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</si>
  <si>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</si>
  <si>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</si>
  <si>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</si>
  <si>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</si>
  <si>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</si>
  <si>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</si>
  <si>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</si>
  <si>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</si>
  <si>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</si>
  <si>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</si>
  <si>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</si>
  <si>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</si>
  <si>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</si>
  <si>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</si>
  <si>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</si>
  <si>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</si>
  <si>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</si>
  <si>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</si>
  <si>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</si>
  <si>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</si>
  <si>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</si>
  <si>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</si>
  <si>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</si>
  <si>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</si>
  <si>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</si>
  <si>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</si>
  <si>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</si>
  <si>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</si>
  <si>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</si>
  <si>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</si>
  <si>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</si>
  <si>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</si>
  <si>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</si>
  <si>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</si>
  <si>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</si>
  <si>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</si>
  <si>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</si>
  <si>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</si>
  <si>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</si>
  <si>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</si>
  <si>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</si>
  <si>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</si>
  <si>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</si>
  <si>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</si>
  <si>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</si>
  <si>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</si>
  <si>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</si>
  <si>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</si>
  <si>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</si>
  <si>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</si>
  <si>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</si>
  <si>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</si>
  <si>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</si>
  <si>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</si>
  <si>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</si>
  <si>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</si>
  <si>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</si>
  <si>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</si>
  <si>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</si>
  <si>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</si>
  <si>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</si>
  <si>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</si>
  <si>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</si>
  <si>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</si>
  <si>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</si>
  <si>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</si>
  <si>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</si>
  <si>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</si>
  <si>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</si>
  <si>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</si>
  <si>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</si>
  <si>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</si>
  <si>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</si>
  <si>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</si>
  <si>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</si>
  <si>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</si>
  <si>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</si>
  <si>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</si>
  <si>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</si>
  <si>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</si>
  <si>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</si>
  <si>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</si>
  <si>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</si>
  <si>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</si>
  <si>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</si>
  <si>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</si>
  <si>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</si>
  <si>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</si>
  <si>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</si>
  <si>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</si>
  <si>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</si>
  <si>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</si>
  <si>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</si>
  <si>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</si>
  <si>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</si>
  <si>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</si>
  <si>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</si>
  <si>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</si>
  <si>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</si>
  <si>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</si>
  <si>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</si>
  <si>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</si>
  <si>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</si>
  <si>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</si>
  <si>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</si>
  <si>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</si>
  <si>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</si>
  <si>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</si>
  <si>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</si>
  <si>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</si>
  <si>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</si>
  <si>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</si>
  <si>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</si>
  <si>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</si>
  <si>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</si>
  <si>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</si>
  <si>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</si>
  <si>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</si>
  <si>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</si>
  <si>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</si>
  <si>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</si>
  <si>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</si>
  <si>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</si>
  <si>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</si>
  <si>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</si>
  <si>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</si>
  <si>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</si>
  <si>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</si>
  <si>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</si>
  <si>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</si>
  <si>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</si>
  <si>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</si>
  <si>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</si>
  <si>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</si>
  <si>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</si>
  <si>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</si>
  <si>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</si>
  <si>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</si>
  <si>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</si>
  <si>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</si>
  <si>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</si>
  <si>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</si>
  <si>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</si>
  <si>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</si>
  <si>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</si>
  <si>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</si>
  <si>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</si>
  <si>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</si>
  <si>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</si>
  <si>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</si>
  <si>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</si>
  <si>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</si>
  <si>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</si>
  <si>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</si>
  <si>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</si>
  <si>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</si>
  <si>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</si>
  <si>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</si>
  <si>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</si>
  <si>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</si>
  <si>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</si>
  <si>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</si>
  <si>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</si>
  <si>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</si>
  <si>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</si>
  <si>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</si>
  <si>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</si>
  <si>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</si>
  <si>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</si>
  <si>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</si>
  <si>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</si>
  <si>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</si>
  <si>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</si>
  <si>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</si>
  <si>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</si>
  <si>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</si>
  <si>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</si>
  <si>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</si>
  <si>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</si>
  <si>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</si>
  <si>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</si>
  <si>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</si>
  <si>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</si>
  <si>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</si>
  <si>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</si>
  <si>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</si>
  <si>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</si>
  <si>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</si>
  <si>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</si>
  <si>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</si>
  <si>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</si>
  <si>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</si>
  <si>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</si>
  <si>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</si>
  <si>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</si>
  <si>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</si>
  <si>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</si>
  <si>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</si>
  <si>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</si>
  <si>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</si>
  <si>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</si>
  <si>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</si>
  <si>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</si>
  <si>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</si>
  <si>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</si>
  <si>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</si>
  <si>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</si>
  <si>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</si>
  <si>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</si>
  <si>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</si>
  <si>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</si>
  <si>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</si>
  <si>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</si>
  <si>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</si>
  <si>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</si>
  <si>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</si>
  <si>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</si>
  <si>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</si>
  <si>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</si>
  <si>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</si>
  <si>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</si>
  <si>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</si>
  <si>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</si>
  <si>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</si>
  <si>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</si>
  <si>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</si>
  <si>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</si>
  <si>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</si>
  <si>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</si>
  <si>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</si>
  <si>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</si>
  <si>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</si>
  <si>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</si>
  <si>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</si>
  <si>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</si>
  <si>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</si>
  <si>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</si>
  <si>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</si>
  <si>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</si>
  <si>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</si>
  <si>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</si>
  <si>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</si>
  <si>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</si>
  <si>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</si>
  <si>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</si>
  <si>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</si>
  <si>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</si>
  <si>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</si>
  <si>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</si>
  <si>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</si>
  <si>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</si>
  <si>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</si>
  <si>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</si>
  <si>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</si>
  <si>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</si>
  <si>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</si>
  <si>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</si>
  <si>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</si>
  <si>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</si>
  <si>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</si>
  <si>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</si>
  <si>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</si>
  <si>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</si>
  <si>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</si>
  <si>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</si>
  <si>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</si>
  <si>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</si>
  <si>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</si>
  <si>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</si>
  <si>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</si>
  <si>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</si>
  <si>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</si>
  <si>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</si>
  <si>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</si>
  <si>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</si>
  <si>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</si>
  <si>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</si>
  <si>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</si>
  <si>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</si>
  <si>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</si>
  <si>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</si>
  <si>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</si>
  <si>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</si>
  <si>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</si>
  <si>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</si>
  <si>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</si>
  <si>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</si>
  <si>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</si>
  <si>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</si>
  <si>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</si>
  <si>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</si>
  <si>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</si>
  <si>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</si>
  <si>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</si>
  <si>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</si>
  <si>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</si>
  <si>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</si>
  <si>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</si>
  <si>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</si>
  <si>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</si>
  <si>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</si>
  <si>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</si>
  <si>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</si>
  <si>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</si>
  <si>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</si>
  <si>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</si>
  <si>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</si>
  <si>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</si>
  <si>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</si>
  <si>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</si>
  <si>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</si>
  <si>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</si>
  <si>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</si>
  <si>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</si>
  <si>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</si>
  <si>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</si>
  <si>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</si>
  <si>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</si>
  <si>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</si>
  <si>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</si>
  <si>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</si>
  <si>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</si>
  <si>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</si>
  <si>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</si>
  <si>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</si>
  <si>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</si>
  <si>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</si>
  <si>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</si>
  <si>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</si>
  <si>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</si>
  <si>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</si>
  <si>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</si>
  <si>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</si>
  <si>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</si>
  <si>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</si>
  <si>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</si>
  <si>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</si>
  <si>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</si>
  <si>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</si>
  <si>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</si>
  <si>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</si>
  <si>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</si>
  <si>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</si>
  <si>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</si>
  <si>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</si>
  <si>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</si>
  <si>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</si>
  <si>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</si>
  <si>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</si>
  <si>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</si>
  <si>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</si>
  <si>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</si>
  <si>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</si>
  <si>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</si>
  <si>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</si>
  <si>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</si>
  <si>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</si>
  <si>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</si>
  <si>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</si>
  <si>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</si>
  <si>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</si>
  <si>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</si>
  <si>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</si>
  <si>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</si>
  <si>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</si>
  <si>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</si>
  <si>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</si>
  <si>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</si>
  <si>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</si>
  <si>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</si>
  <si>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</si>
  <si>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</si>
  <si>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</si>
  <si>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</si>
  <si>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</si>
  <si>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</si>
  <si>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</si>
  <si>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</si>
  <si>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</si>
  <si>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</si>
  <si>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</si>
  <si>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</si>
  <si>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</si>
  <si>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</si>
  <si>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</si>
  <si>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</si>
  <si>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</si>
  <si>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</si>
  <si>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</si>
  <si>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</si>
  <si>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</si>
  <si>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</si>
  <si>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</si>
  <si>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</si>
  <si>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</si>
  <si>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</si>
  <si>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</si>
  <si>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</si>
  <si>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</si>
  <si>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</si>
  <si>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</si>
  <si>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</si>
  <si>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</si>
  <si>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</si>
  <si>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</si>
  <si>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</si>
  <si>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</si>
  <si>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</si>
  <si>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</si>
  <si>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</si>
  <si>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</si>
  <si>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</si>
  <si>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</si>
  <si>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</si>
  <si>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</si>
  <si>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</si>
  <si>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</si>
  <si>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</si>
  <si>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</si>
  <si>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</si>
  <si>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</si>
  <si>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</si>
  <si>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</si>
  <si>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</si>
  <si>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</si>
  <si>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</si>
  <si>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</si>
  <si>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</si>
  <si>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</si>
  <si>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</si>
  <si>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</si>
  <si>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</si>
  <si>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</si>
  <si>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</si>
  <si>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</si>
  <si>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</si>
  <si>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</si>
  <si>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</si>
  <si>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</si>
  <si>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</si>
  <si>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</si>
  <si>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</si>
  <si>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</si>
  <si>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</si>
  <si>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</si>
  <si>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</si>
  <si>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</si>
  <si>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</si>
  <si>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</si>
  <si>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</si>
  <si>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</si>
  <si>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</si>
  <si>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</si>
  <si>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</si>
  <si>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</si>
  <si>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</si>
  <si>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</si>
  <si>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</si>
  <si>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</si>
  <si>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</si>
  <si>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</si>
  <si>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</si>
  <si>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</si>
  <si>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</si>
  <si>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</si>
  <si>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</si>
  <si>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</si>
  <si>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</si>
  <si>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</si>
  <si>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</si>
  <si>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</si>
  <si>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</si>
  <si>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</si>
  <si>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</si>
  <si>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</si>
  <si>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</si>
  <si>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</si>
  <si>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</si>
  <si>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</si>
  <si>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</si>
  <si>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</si>
  <si>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</si>
  <si>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</si>
  <si>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</si>
  <si>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</si>
  <si>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</si>
  <si>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</si>
  <si>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</si>
  <si>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</si>
  <si>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</si>
  <si>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</si>
  <si>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</si>
  <si>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</si>
  <si>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</si>
  <si>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</si>
  <si>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</si>
  <si>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</si>
  <si>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</si>
  <si>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</si>
  <si>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</si>
  <si>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</si>
  <si>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</si>
  <si>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</si>
  <si>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</si>
  <si>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</si>
  <si>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</si>
  <si>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</si>
  <si>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</si>
  <si>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</si>
  <si>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</si>
  <si>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</si>
  <si>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</si>
  <si>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</si>
  <si>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</si>
  <si>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</si>
  <si>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A</t>
  </si>
  <si>
    <t>COFORGE</t>
  </si>
  <si>
    <t>Part Profit of Rs.8.5/-</t>
  </si>
  <si>
    <t xml:space="preserve">HINDALCO </t>
  </si>
  <si>
    <t>15900-16100</t>
  </si>
  <si>
    <t>17000-17500</t>
  </si>
  <si>
    <t>1020-1050</t>
  </si>
  <si>
    <t>1350-1380</t>
  </si>
  <si>
    <t>Part Profit of Rs.10.50/-</t>
  </si>
  <si>
    <t>Intrday Call</t>
  </si>
  <si>
    <t>204-208</t>
  </si>
  <si>
    <t>Profit of Rs.5.50/-</t>
  </si>
  <si>
    <t>Profit of Rs.2.5/-</t>
  </si>
  <si>
    <t>176.5-177.5</t>
  </si>
  <si>
    <t>190-195</t>
  </si>
  <si>
    <t>2300-2350</t>
  </si>
  <si>
    <t>405-415</t>
  </si>
  <si>
    <t>850-860</t>
  </si>
  <si>
    <t xml:space="preserve">CESC </t>
  </si>
  <si>
    <t>650-660</t>
  </si>
  <si>
    <t>Part Profit of Rs.14/-</t>
  </si>
  <si>
    <t>NIFTY 11150 PE 01-Oct</t>
  </si>
  <si>
    <t>Part Profit of Rs.82.50/-</t>
  </si>
  <si>
    <t xml:space="preserve">DALBHARAT </t>
  </si>
  <si>
    <t>850-870</t>
  </si>
  <si>
    <t xml:space="preserve">NATCOPHARM </t>
  </si>
  <si>
    <t xml:space="preserve">SBILIFE </t>
  </si>
  <si>
    <t xml:space="preserve">CENTURYTEX </t>
  </si>
  <si>
    <t>405-410</t>
  </si>
  <si>
    <t xml:space="preserve">RELAXO </t>
  </si>
  <si>
    <t>667-670</t>
  </si>
  <si>
    <t>COLPAL OCT FUT</t>
  </si>
  <si>
    <t>1460-1470</t>
  </si>
  <si>
    <t xml:space="preserve">HDFC  </t>
  </si>
  <si>
    <t>1950-2000</t>
  </si>
  <si>
    <t>Loss of Rs. 27.50/-</t>
  </si>
  <si>
    <t>Loss of Rs.57/-</t>
  </si>
  <si>
    <t>Profit of Rs.4.50/-</t>
  </si>
  <si>
    <t xml:space="preserve">Retail Research Technical Calls &amp; Fundamental Performance Report for the month of October-2020 </t>
  </si>
  <si>
    <t xml:space="preserve">CADILAHC </t>
  </si>
  <si>
    <t>ASIANPAINT OCT FUT</t>
  </si>
  <si>
    <t>NIFTY 11500 PE 08-Oct</t>
  </si>
  <si>
    <t>Profit of Rs.6.50/-</t>
  </si>
  <si>
    <t>Loss of Rs.1.75</t>
  </si>
  <si>
    <t>6880-6900</t>
  </si>
  <si>
    <t>Profit of Rs.147.50/-</t>
  </si>
  <si>
    <t>Profit of Rs.62.50/-</t>
  </si>
  <si>
    <t>Profit of Rs.8/-</t>
  </si>
  <si>
    <t>Profit of Rs.31/-</t>
  </si>
  <si>
    <t xml:space="preserve">BIOCON </t>
  </si>
  <si>
    <t>480-485</t>
  </si>
  <si>
    <t xml:space="preserve">LAURUSLABS </t>
  </si>
  <si>
    <t>Profit of Rs.7/-</t>
  </si>
  <si>
    <t>NIFTY 11700 PE 08-OCT</t>
  </si>
  <si>
    <t>Profit of Rs.14.50/-</t>
  </si>
  <si>
    <t>Profit of Rs.13/-</t>
  </si>
  <si>
    <t>Part Profit of Rs.50.50/-</t>
  </si>
  <si>
    <t>Loss of Rs. 20/-</t>
  </si>
  <si>
    <t>Profit of Rs.15/-</t>
  </si>
  <si>
    <t>Loss of Rs.40/-</t>
  </si>
  <si>
    <t xml:space="preserve">NAUKRI </t>
  </si>
  <si>
    <t>2150-2170</t>
  </si>
  <si>
    <t xml:space="preserve">HDFCLIFE </t>
  </si>
  <si>
    <t>580-583</t>
  </si>
  <si>
    <t xml:space="preserve">LUPIN OCT FUT </t>
  </si>
  <si>
    <t>1050-1060</t>
  </si>
  <si>
    <t>Profit of Rs.12/-</t>
  </si>
  <si>
    <t xml:space="preserve">COLPAL OCT FUT </t>
  </si>
  <si>
    <t>Profit of Rs.10/-</t>
  </si>
  <si>
    <t>Part Profit of Rs.7.50/-</t>
  </si>
  <si>
    <t>Part Profit of Rs.27/-</t>
  </si>
  <si>
    <t>Profit of Rs.37/-</t>
  </si>
  <si>
    <t>895-900</t>
  </si>
  <si>
    <t>1000-1020</t>
  </si>
  <si>
    <t>2120-2140</t>
  </si>
  <si>
    <t>Profit of Rs.27/-</t>
  </si>
  <si>
    <t>Loss of Rs.17/-</t>
  </si>
  <si>
    <t>Loss of Rs. 11/-</t>
  </si>
  <si>
    <t>EXIDEIND OCT FUT</t>
  </si>
  <si>
    <t>Part Profit of Rs.38/-</t>
  </si>
  <si>
    <t xml:space="preserve">BATAINDIA  </t>
  </si>
  <si>
    <t>1360-1365</t>
  </si>
  <si>
    <t>1420-1440</t>
  </si>
  <si>
    <t xml:space="preserve">KEC  </t>
  </si>
  <si>
    <t>365-370</t>
  </si>
  <si>
    <t>Profit of Rs.80/-</t>
  </si>
  <si>
    <t>Profit of Rs.2.50/-</t>
  </si>
  <si>
    <t>AAATECH</t>
  </si>
  <si>
    <t>AAA Technologies Limited</t>
  </si>
  <si>
    <t>Loss of Rs. 12/-</t>
  </si>
  <si>
    <t>470-475</t>
  </si>
  <si>
    <t>276.5-277.5</t>
  </si>
  <si>
    <t xml:space="preserve"> NIFTY 11900 PE 15-Oct</t>
  </si>
  <si>
    <t>NIKUNJ ANILKUMAR MITTAL</t>
  </si>
  <si>
    <t>XTX MARKETS LLP</t>
  </si>
  <si>
    <t>Loss of Rs.74/-</t>
  </si>
  <si>
    <t>Loss of Rs. 13/-</t>
  </si>
  <si>
    <t>Profit of Rs.22/-</t>
  </si>
  <si>
    <t>NIFTY OCT FUT</t>
  </si>
  <si>
    <t>Profit of Rs.85/-</t>
  </si>
  <si>
    <t>SIEMENS OCT FUT</t>
  </si>
  <si>
    <t>1280-1290</t>
  </si>
  <si>
    <t>HDFC OCT FUT</t>
  </si>
  <si>
    <t>Profit of Rs.24/-</t>
  </si>
  <si>
    <t>1450-1460</t>
  </si>
  <si>
    <t xml:space="preserve">BHARTIARTL </t>
  </si>
  <si>
    <t>399-401</t>
  </si>
  <si>
    <t>420-425</t>
  </si>
  <si>
    <t>2078-2082</t>
  </si>
  <si>
    <t>2150-2160</t>
  </si>
  <si>
    <t>PRAVEG</t>
  </si>
  <si>
    <t>SHAILESHKUMAR HANSRAJBHAI PATEL</t>
  </si>
  <si>
    <t>MIKER FINANCIAL CONSULTANTS PVT LTD</t>
  </si>
  <si>
    <t>SHREE SHIVSHAKTI PROJECT CONSULTANT PRIVATE LIMITE</t>
  </si>
  <si>
    <t>Justdial Ltd.</t>
  </si>
  <si>
    <t>GRAVITON RESEARCH CAPITAL LLP</t>
  </si>
  <si>
    <t>LIKHITHA</t>
  </si>
  <si>
    <t>Likhitha Infrastruc Ltd</t>
  </si>
  <si>
    <t>HET FINANCE PRIVATE LIMITED</t>
  </si>
  <si>
    <t>HSQUARE GLOBETRADE LLP</t>
  </si>
  <si>
    <t>Profit of Rs.14.5/-</t>
  </si>
  <si>
    <t>395-398</t>
  </si>
  <si>
    <t>HAVELLS OCT FUT</t>
  </si>
  <si>
    <t>HDFCLIFE OCT FUT</t>
  </si>
  <si>
    <t>562-564</t>
  </si>
  <si>
    <t>801-802</t>
  </si>
  <si>
    <t>835-845</t>
  </si>
  <si>
    <t>BAJFINANCE OCT FUT</t>
  </si>
  <si>
    <t>3225-3235</t>
  </si>
  <si>
    <t>BANKNIFTY 23000 PE 22-Oct</t>
  </si>
  <si>
    <t>225-235</t>
  </si>
  <si>
    <t>450-500</t>
  </si>
  <si>
    <t>NIFTY 11700 PE 22-Oct</t>
  </si>
  <si>
    <t>90-94</t>
  </si>
  <si>
    <t>11770-11780</t>
  </si>
  <si>
    <t>Profit of Rs.16/-</t>
  </si>
  <si>
    <t>Loss of Rs.60/-</t>
  </si>
  <si>
    <t>Profit of Rs.1.95/-</t>
  </si>
  <si>
    <t>ALEXANDER</t>
  </si>
  <si>
    <t>HEMLATABEN ROHITKUMAR PANDYA</t>
  </si>
  <si>
    <t>CAPRICORN</t>
  </si>
  <si>
    <t>SUBHASH NAVRANG KANOJIYA</t>
  </si>
  <si>
    <t>ARMINDER SINGH</t>
  </si>
  <si>
    <t>KAPILRAJ</t>
  </si>
  <si>
    <t>CHETAN KISHOR BHIMJIYANI</t>
  </si>
  <si>
    <t>SANJEEV BURMAN JHAVERI</t>
  </si>
  <si>
    <t>KARTIK NARENDRA SHAH</t>
  </si>
  <si>
    <t>NIRAJ RAJNIKANT SHAH</t>
  </si>
  <si>
    <t>SIMPLEX TRADING &amp; AGENCIES LTD</t>
  </si>
  <si>
    <t>SHUBHAM</t>
  </si>
  <si>
    <t>ABHISHEK PREMNARAYAN PARWAL HUF</t>
  </si>
  <si>
    <t>RITWIK GARG</t>
  </si>
  <si>
    <t>BIPINKUMAR KHODIDAS NADIYA</t>
  </si>
  <si>
    <t>CHANDARANA SHARES &amp; STOCKS PRIVATE LIMITED</t>
  </si>
  <si>
    <t>ATALREAL</t>
  </si>
  <si>
    <t>Atal Realtech Limited</t>
  </si>
  <si>
    <t>TIA ENTERPRISES PRIVATE LIMITED</t>
  </si>
  <si>
    <t>AMRUTLAL GORDHANDAS THOBHANI</t>
  </si>
  <si>
    <t>AURDIS</t>
  </si>
  <si>
    <t>Aurangabad Distillery Ltd</t>
  </si>
  <si>
    <t>AS FINALYSIS VENTURES LLP</t>
  </si>
  <si>
    <t>Banaras Beads Ltd</t>
  </si>
  <si>
    <t>DEEP  AGARWAL</t>
  </si>
  <si>
    <t>HSIL Limited</t>
  </si>
  <si>
    <t>HSIL LIMITED</t>
  </si>
  <si>
    <t>SHAH NIRAJ RAJNIKANT</t>
  </si>
  <si>
    <t>B M TRADERS</t>
  </si>
  <si>
    <t>Refex Industries Limited</t>
  </si>
  <si>
    <t>ALPHA LEON ENTERPRISES LLP</t>
  </si>
  <si>
    <t>ROUTE</t>
  </si>
  <si>
    <t>ROUTE MOBILE LIMITED</t>
  </si>
  <si>
    <t>THELEME MASTER FUND LIMITED</t>
  </si>
  <si>
    <t>SIKKO</t>
  </si>
  <si>
    <t>Sikko Industries Limited</t>
  </si>
  <si>
    <t>ELITE ACCFIN SOLUTIONS PRIVATE LIMITED</t>
  </si>
  <si>
    <t>Vertoz Advertising Ltd</t>
  </si>
  <si>
    <t>BNK CAPITAL MARKETS LTD.</t>
  </si>
  <si>
    <t>SHAH AMAR MUKESHKUMAR HUF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</si>
</sst>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542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0" fontId="47" fillId="0" borderId="0" xfId="0" applyFont="1" applyFill="1" applyAlignment="1">
      <alignment horizontal="center"/>
    </xf>
    <xf numFmtId="43" fontId="6" fillId="2" borderId="37" xfId="160" applyFont="1" applyFill="1" applyBorder="1"/>
    <xf numFmtId="43" fontId="47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7" fillId="0" borderId="0" xfId="160" applyFont="1" applyFill="1"/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0" fillId="58" borderId="37" xfId="0" applyNumberForma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43" fontId="6" fillId="58" borderId="37" xfId="160" applyFont="1" applyFill="1" applyBorder="1"/>
    <xf numFmtId="43" fontId="47" fillId="58" borderId="37" xfId="160" applyFont="1" applyFill="1" applyBorder="1" applyAlignment="1">
      <alignment horizontal="center" vertical="top"/>
    </xf>
    <xf numFmtId="0" fontId="7" fillId="60" borderId="5" xfId="0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43" fontId="8" fillId="2" borderId="37" xfId="160" applyFont="1" applyFill="1" applyBorder="1" applyAlignment="1">
      <alignment horizontal="left" vertical="center"/>
    </xf>
    <xf numFmtId="16" fontId="49" fillId="60" borderId="37" xfId="160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0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/>
    </xf>
    <xf numFmtId="0" fontId="0" fillId="60" borderId="37" xfId="0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16" fontId="0" fillId="0" borderId="0" xfId="0" applyNumberFormat="1" applyBorder="1"/>
    <xf numFmtId="0" fontId="7" fillId="2" borderId="0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43" fontId="8" fillId="60" borderId="37" xfId="160" applyFont="1" applyFill="1" applyBorder="1" applyAlignment="1">
      <alignment horizontal="left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0" fillId="58" borderId="37" xfId="0" applyNumberFormat="1" applyFill="1" applyBorder="1" applyAlignment="1">
      <alignment horizontal="center" vertical="center"/>
    </xf>
    <xf numFmtId="43" fontId="8" fillId="58" borderId="37" xfId="160" applyFont="1" applyFill="1" applyBorder="1" applyAlignment="1">
      <alignment horizontal="left" vertical="center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165" fontId="0" fillId="58" borderId="37" xfId="0" applyNumberForma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50" fillId="60" borderId="37" xfId="0" applyFont="1" applyFill="1" applyBorder="1"/>
    <xf numFmtId="43" fontId="47" fillId="59" borderId="37" xfId="160" applyFont="1" applyFill="1" applyBorder="1" applyAlignment="1">
      <alignment vertical="top"/>
    </xf>
    <xf numFmtId="165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58" borderId="3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top"/>
    </xf>
    <xf numFmtId="2" fontId="7" fillId="2" borderId="37" xfId="0" applyNumberFormat="1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2" fontId="7" fillId="2" borderId="38" xfId="0" applyNumberFormat="1" applyFont="1" applyFill="1" applyBorder="1" applyAlignment="1">
      <alignment horizontal="center" vertical="center"/>
    </xf>
    <xf numFmtId="43" fontId="7" fillId="2" borderId="38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7" fillId="60" borderId="37" xfId="0" applyFont="1" applyFill="1" applyBorder="1" applyAlignment="1">
      <alignment horizontal="center" vertical="top"/>
    </xf>
    <xf numFmtId="0" fontId="7" fillId="60" borderId="38" xfId="0" applyFont="1" applyFill="1" applyBorder="1" applyAlignment="1">
      <alignment horizontal="center" vertical="center"/>
    </xf>
    <xf numFmtId="0" fontId="50" fillId="2" borderId="37" xfId="0" applyFont="1" applyFill="1" applyBorder="1"/>
    <xf numFmtId="0" fontId="8" fillId="2" borderId="3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58" borderId="37" xfId="0" applyFont="1" applyFill="1" applyBorder="1" applyAlignment="1">
      <alignment horizontal="center" vertical="top"/>
    </xf>
    <xf numFmtId="0" fontId="8" fillId="58" borderId="37" xfId="0" applyFont="1" applyFill="1" applyBorder="1" applyAlignment="1">
      <alignment horizontal="center" vertical="center"/>
    </xf>
    <xf numFmtId="16" fontId="49" fillId="58" borderId="37" xfId="160" applyNumberFormat="1" applyFont="1" applyFill="1" applyBorder="1" applyAlignment="1">
      <alignment horizontal="center" vertical="center"/>
    </xf>
    <xf numFmtId="169" fontId="7" fillId="60" borderId="5" xfId="0" applyNumberFormat="1" applyFont="1" applyFill="1" applyBorder="1" applyAlignment="1">
      <alignment horizontal="center" vertical="center"/>
    </xf>
    <xf numFmtId="164" fontId="47" fillId="2" borderId="37" xfId="0" applyNumberFormat="1" applyFont="1" applyFill="1" applyBorder="1" applyAlignment="1">
      <alignment horizontal="center" vertical="center"/>
    </xf>
    <xf numFmtId="165" fontId="47" fillId="2" borderId="37" xfId="0" applyNumberFormat="1" applyFont="1" applyFill="1" applyBorder="1" applyAlignment="1">
      <alignment horizontal="center" vertical="center"/>
    </xf>
    <xf numFmtId="0" fontId="47" fillId="2" borderId="37" xfId="0" applyNumberFormat="1" applyFont="1" applyFill="1" applyBorder="1" applyAlignment="1">
      <alignment horizontal="center" vertical="center"/>
    </xf>
    <xf numFmtId="0" fontId="47" fillId="58" borderId="37" xfId="0" applyNumberFormat="1" applyFont="1" applyFill="1" applyBorder="1" applyAlignment="1">
      <alignment horizontal="center" vertical="center"/>
    </xf>
    <xf numFmtId="164" fontId="47" fillId="58" borderId="37" xfId="0" applyNumberFormat="1" applyFont="1" applyFill="1" applyBorder="1" applyAlignment="1">
      <alignment horizontal="center" vertical="center"/>
    </xf>
    <xf numFmtId="165" fontId="47" fillId="58" borderId="37" xfId="0" applyNumberFormat="1" applyFont="1" applyFill="1" applyBorder="1" applyAlignment="1">
      <alignment horizontal="center" vertical="center"/>
    </xf>
    <xf numFmtId="0" fontId="50" fillId="58" borderId="37" xfId="0" applyFont="1" applyFill="1" applyBorder="1"/>
    <xf numFmtId="169" fontId="7" fillId="58" borderId="5" xfId="0" applyNumberFormat="1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150</xdr:row>
      <xdr:rowOff>56589</xdr:rowOff>
    </xdr:from>
    <xdr:to>
      <xdr:col>11</xdr:col>
      <xdr:colOff>368674</xdr:colOff>
      <xdr:row>164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150</xdr:row>
      <xdr:rowOff>79001</xdr:rowOff>
    </xdr:from>
    <xdr:to>
      <xdr:col>5</xdr:col>
      <xdr:colOff>64994</xdr:colOff>
      <xdr:row>154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512</xdr:row>
      <xdr:rowOff>89646</xdr:rowOff>
    </xdr:from>
    <xdr:to>
      <xdr:col>12</xdr:col>
      <xdr:colOff>414779</xdr:colOff>
      <xdr:row>518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513</xdr:row>
      <xdr:rowOff>44824</xdr:rowOff>
    </xdr:from>
    <xdr:to>
      <xdr:col>4</xdr:col>
      <xdr:colOff>42581</xdr:colOff>
      <xdr:row>516</xdr:row>
      <xdr:rowOff>149598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topLeftCell="A5" workbookViewId="0">
      <selection activeCell="B27" sqref="B27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44123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Q14" sqref="Q14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44123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31" t="s">
        <v>16</v>
      </c>
      <c r="B9" s="533" t="s">
        <v>17</v>
      </c>
      <c r="C9" s="533" t="s">
        <v>18</v>
      </c>
      <c r="D9" s="274" t="s">
        <v>19</v>
      </c>
      <c r="E9" s="274" t="s">
        <v>20</v>
      </c>
      <c r="F9" s="528" t="s">
        <v>21</v>
      </c>
      <c r="G9" s="529"/>
      <c r="H9" s="530"/>
      <c r="I9" s="528" t="s">
        <v>22</v>
      </c>
      <c r="J9" s="529"/>
      <c r="K9" s="530"/>
      <c r="L9" s="274"/>
      <c r="M9" s="281"/>
      <c r="N9" s="281"/>
      <c r="O9" s="281"/>
    </row>
    <row r="10" spans="1:15" ht="59.25" customHeight="1">
      <c r="A10" s="532"/>
      <c r="B10" s="534" t="s">
        <v>17</v>
      </c>
      <c r="C10" s="534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89" t="s">
        <v>34</v>
      </c>
      <c r="C11" s="277" t="s">
        <v>35</v>
      </c>
      <c r="D11" s="303">
        <v>23584.25</v>
      </c>
      <c r="E11" s="303">
        <v>23494.75</v>
      </c>
      <c r="F11" s="315">
        <v>23272.5</v>
      </c>
      <c r="G11" s="315">
        <v>22960.75</v>
      </c>
      <c r="H11" s="315">
        <v>22738.5</v>
      </c>
      <c r="I11" s="315">
        <v>23806.5</v>
      </c>
      <c r="J11" s="315">
        <v>24028.75</v>
      </c>
      <c r="K11" s="315">
        <v>24340.5</v>
      </c>
      <c r="L11" s="302">
        <v>23717</v>
      </c>
      <c r="M11" s="302">
        <v>23183</v>
      </c>
      <c r="N11" s="319">
        <v>1666225</v>
      </c>
      <c r="O11" s="320">
        <v>-5.1637781382509462E-2</v>
      </c>
    </row>
    <row r="12" spans="1:15" ht="15">
      <c r="A12" s="277">
        <v>2</v>
      </c>
      <c r="B12" s="389" t="s">
        <v>34</v>
      </c>
      <c r="C12" s="277" t="s">
        <v>36</v>
      </c>
      <c r="D12" s="316">
        <v>11765.15</v>
      </c>
      <c r="E12" s="316">
        <v>11745.466666666667</v>
      </c>
      <c r="F12" s="317">
        <v>11692.933333333334</v>
      </c>
      <c r="G12" s="317">
        <v>11620.716666666667</v>
      </c>
      <c r="H12" s="317">
        <v>11568.183333333334</v>
      </c>
      <c r="I12" s="317">
        <v>11817.683333333334</v>
      </c>
      <c r="J12" s="317">
        <v>11870.216666666667</v>
      </c>
      <c r="K12" s="317">
        <v>11942.433333333334</v>
      </c>
      <c r="L12" s="304">
        <v>11798</v>
      </c>
      <c r="M12" s="304">
        <v>11673.25</v>
      </c>
      <c r="N12" s="319">
        <v>12352725</v>
      </c>
      <c r="O12" s="320">
        <v>-6.6632287020928133E-2</v>
      </c>
    </row>
    <row r="13" spans="1:15" ht="15">
      <c r="A13" s="277">
        <v>3</v>
      </c>
      <c r="B13" s="389" t="s">
        <v>37</v>
      </c>
      <c r="C13" s="277" t="s">
        <v>38</v>
      </c>
      <c r="D13" s="316">
        <v>1566</v>
      </c>
      <c r="E13" s="316">
        <v>1551.3666666666668</v>
      </c>
      <c r="F13" s="317">
        <v>1532.7333333333336</v>
      </c>
      <c r="G13" s="317">
        <v>1499.4666666666667</v>
      </c>
      <c r="H13" s="317">
        <v>1480.8333333333335</v>
      </c>
      <c r="I13" s="317">
        <v>1584.6333333333337</v>
      </c>
      <c r="J13" s="317">
        <v>1603.2666666666669</v>
      </c>
      <c r="K13" s="317">
        <v>1636.5333333333338</v>
      </c>
      <c r="L13" s="304">
        <v>1570</v>
      </c>
      <c r="M13" s="304">
        <v>1518.1</v>
      </c>
      <c r="N13" s="319">
        <v>2334000</v>
      </c>
      <c r="O13" s="320">
        <v>9.039943938332165E-2</v>
      </c>
    </row>
    <row r="14" spans="1:15" ht="15">
      <c r="A14" s="277">
        <v>4</v>
      </c>
      <c r="B14" s="389" t="s">
        <v>39</v>
      </c>
      <c r="C14" s="277" t="s">
        <v>40</v>
      </c>
      <c r="D14" s="316">
        <v>308</v>
      </c>
      <c r="E14" s="316">
        <v>308.09999999999997</v>
      </c>
      <c r="F14" s="317">
        <v>303.89999999999992</v>
      </c>
      <c r="G14" s="317">
        <v>299.79999999999995</v>
      </c>
      <c r="H14" s="317">
        <v>295.59999999999991</v>
      </c>
      <c r="I14" s="317">
        <v>312.19999999999993</v>
      </c>
      <c r="J14" s="317">
        <v>316.39999999999998</v>
      </c>
      <c r="K14" s="317">
        <v>320.49999999999994</v>
      </c>
      <c r="L14" s="304">
        <v>312.3</v>
      </c>
      <c r="M14" s="304">
        <v>304</v>
      </c>
      <c r="N14" s="319">
        <v>17644000</v>
      </c>
      <c r="O14" s="320">
        <v>-5.6357078449053204E-3</v>
      </c>
    </row>
    <row r="15" spans="1:15" ht="15">
      <c r="A15" s="277">
        <v>5</v>
      </c>
      <c r="B15" s="389" t="s">
        <v>39</v>
      </c>
      <c r="C15" s="277" t="s">
        <v>41</v>
      </c>
      <c r="D15" s="316">
        <v>350.9</v>
      </c>
      <c r="E15" s="316">
        <v>348.51666666666665</v>
      </c>
      <c r="F15" s="317">
        <v>344.68333333333328</v>
      </c>
      <c r="G15" s="317">
        <v>338.46666666666664</v>
      </c>
      <c r="H15" s="317">
        <v>334.63333333333327</v>
      </c>
      <c r="I15" s="317">
        <v>354.73333333333329</v>
      </c>
      <c r="J15" s="317">
        <v>358.56666666666666</v>
      </c>
      <c r="K15" s="317">
        <v>364.7833333333333</v>
      </c>
      <c r="L15" s="304">
        <v>352.35</v>
      </c>
      <c r="M15" s="304">
        <v>342.3</v>
      </c>
      <c r="N15" s="319">
        <v>27867500</v>
      </c>
      <c r="O15" s="320">
        <v>-7.1716718960107572E-4</v>
      </c>
    </row>
    <row r="16" spans="1:15" ht="15">
      <c r="A16" s="277">
        <v>6</v>
      </c>
      <c r="B16" s="389" t="s">
        <v>44</v>
      </c>
      <c r="C16" s="277" t="s">
        <v>45</v>
      </c>
      <c r="D16" s="316">
        <v>724.85</v>
      </c>
      <c r="E16" s="316">
        <v>723.19999999999993</v>
      </c>
      <c r="F16" s="317">
        <v>714.64999999999986</v>
      </c>
      <c r="G16" s="317">
        <v>704.44999999999993</v>
      </c>
      <c r="H16" s="317">
        <v>695.89999999999986</v>
      </c>
      <c r="I16" s="317">
        <v>733.39999999999986</v>
      </c>
      <c r="J16" s="317">
        <v>741.94999999999982</v>
      </c>
      <c r="K16" s="317">
        <v>752.14999999999986</v>
      </c>
      <c r="L16" s="304">
        <v>731.75</v>
      </c>
      <c r="M16" s="304">
        <v>713</v>
      </c>
      <c r="N16" s="319">
        <v>1080000</v>
      </c>
      <c r="O16" s="320">
        <v>2.7592768791627021E-2</v>
      </c>
    </row>
    <row r="17" spans="1:15" ht="15">
      <c r="A17" s="277">
        <v>7</v>
      </c>
      <c r="B17" s="389" t="s">
        <v>37</v>
      </c>
      <c r="C17" s="277" t="s">
        <v>46</v>
      </c>
      <c r="D17" s="316">
        <v>248.65</v>
      </c>
      <c r="E17" s="316">
        <v>246.35</v>
      </c>
      <c r="F17" s="317">
        <v>243.35</v>
      </c>
      <c r="G17" s="317">
        <v>238.05</v>
      </c>
      <c r="H17" s="317">
        <v>235.05</v>
      </c>
      <c r="I17" s="317">
        <v>251.64999999999998</v>
      </c>
      <c r="J17" s="317">
        <v>254.64999999999998</v>
      </c>
      <c r="K17" s="317">
        <v>259.94999999999993</v>
      </c>
      <c r="L17" s="304">
        <v>249.35</v>
      </c>
      <c r="M17" s="304">
        <v>241.05</v>
      </c>
      <c r="N17" s="319">
        <v>18123000</v>
      </c>
      <c r="O17" s="320">
        <v>9.3393665158371039E-2</v>
      </c>
    </row>
    <row r="18" spans="1:15" ht="15">
      <c r="A18" s="277">
        <v>8</v>
      </c>
      <c r="B18" s="389" t="s">
        <v>39</v>
      </c>
      <c r="C18" s="277" t="s">
        <v>47</v>
      </c>
      <c r="D18" s="316">
        <v>2215</v>
      </c>
      <c r="E18" s="316">
        <v>2205.5333333333333</v>
      </c>
      <c r="F18" s="317">
        <v>2187.7166666666667</v>
      </c>
      <c r="G18" s="317">
        <v>2160.4333333333334</v>
      </c>
      <c r="H18" s="317">
        <v>2142.6166666666668</v>
      </c>
      <c r="I18" s="317">
        <v>2232.8166666666666</v>
      </c>
      <c r="J18" s="317">
        <v>2250.6333333333332</v>
      </c>
      <c r="K18" s="317">
        <v>2277.9166666666665</v>
      </c>
      <c r="L18" s="304">
        <v>2223.35</v>
      </c>
      <c r="M18" s="304">
        <v>2178.25</v>
      </c>
      <c r="N18" s="319">
        <v>1773000</v>
      </c>
      <c r="O18" s="320">
        <v>2.2196598443355434E-2</v>
      </c>
    </row>
    <row r="19" spans="1:15" ht="15">
      <c r="A19" s="277">
        <v>9</v>
      </c>
      <c r="B19" s="389" t="s">
        <v>44</v>
      </c>
      <c r="C19" s="277" t="s">
        <v>48</v>
      </c>
      <c r="D19" s="316">
        <v>128.6</v>
      </c>
      <c r="E19" s="316">
        <v>127.38333333333334</v>
      </c>
      <c r="F19" s="317">
        <v>125.76666666666668</v>
      </c>
      <c r="G19" s="317">
        <v>122.93333333333334</v>
      </c>
      <c r="H19" s="317">
        <v>121.31666666666668</v>
      </c>
      <c r="I19" s="317">
        <v>130.2166666666667</v>
      </c>
      <c r="J19" s="317">
        <v>131.83333333333331</v>
      </c>
      <c r="K19" s="317">
        <v>134.66666666666669</v>
      </c>
      <c r="L19" s="304">
        <v>129</v>
      </c>
      <c r="M19" s="304">
        <v>124.55</v>
      </c>
      <c r="N19" s="319">
        <v>9575000</v>
      </c>
      <c r="O19" s="320">
        <v>-3.7688442211055273E-2</v>
      </c>
    </row>
    <row r="20" spans="1:15" ht="15">
      <c r="A20" s="277">
        <v>10</v>
      </c>
      <c r="B20" s="389" t="s">
        <v>44</v>
      </c>
      <c r="C20" s="277" t="s">
        <v>49</v>
      </c>
      <c r="D20" s="316">
        <v>75.3</v>
      </c>
      <c r="E20" s="316">
        <v>74.8</v>
      </c>
      <c r="F20" s="317">
        <v>73.699999999999989</v>
      </c>
      <c r="G20" s="317">
        <v>72.099999999999994</v>
      </c>
      <c r="H20" s="317">
        <v>70.999999999999986</v>
      </c>
      <c r="I20" s="317">
        <v>76.399999999999991</v>
      </c>
      <c r="J20" s="317">
        <v>77.499999999999986</v>
      </c>
      <c r="K20" s="317">
        <v>79.099999999999994</v>
      </c>
      <c r="L20" s="304">
        <v>75.900000000000006</v>
      </c>
      <c r="M20" s="304">
        <v>73.2</v>
      </c>
      <c r="N20" s="319">
        <v>44775000</v>
      </c>
      <c r="O20" s="320">
        <v>-1.4461172741679873E-2</v>
      </c>
    </row>
    <row r="21" spans="1:15" ht="15">
      <c r="A21" s="277">
        <v>11</v>
      </c>
      <c r="B21" s="389" t="s">
        <v>50</v>
      </c>
      <c r="C21" s="277" t="s">
        <v>51</v>
      </c>
      <c r="D21" s="316">
        <v>2065.9499999999998</v>
      </c>
      <c r="E21" s="316">
        <v>2072.25</v>
      </c>
      <c r="F21" s="317">
        <v>2052.6999999999998</v>
      </c>
      <c r="G21" s="317">
        <v>2039.4499999999998</v>
      </c>
      <c r="H21" s="317">
        <v>2019.8999999999996</v>
      </c>
      <c r="I21" s="317">
        <v>2085.5</v>
      </c>
      <c r="J21" s="317">
        <v>2105.0500000000002</v>
      </c>
      <c r="K21" s="317">
        <v>2118.3000000000002</v>
      </c>
      <c r="L21" s="304">
        <v>2091.8000000000002</v>
      </c>
      <c r="M21" s="304">
        <v>2059</v>
      </c>
      <c r="N21" s="319">
        <v>2549700</v>
      </c>
      <c r="O21" s="320">
        <v>4.2566241413150144E-2</v>
      </c>
    </row>
    <row r="22" spans="1:15" ht="15">
      <c r="A22" s="277">
        <v>12</v>
      </c>
      <c r="B22" s="389" t="s">
        <v>52</v>
      </c>
      <c r="C22" s="277" t="s">
        <v>53</v>
      </c>
      <c r="D22" s="316">
        <v>808.9</v>
      </c>
      <c r="E22" s="316">
        <v>804.85</v>
      </c>
      <c r="F22" s="317">
        <v>791.30000000000007</v>
      </c>
      <c r="G22" s="317">
        <v>773.7</v>
      </c>
      <c r="H22" s="317">
        <v>760.15000000000009</v>
      </c>
      <c r="I22" s="317">
        <v>822.45</v>
      </c>
      <c r="J22" s="317">
        <v>836</v>
      </c>
      <c r="K22" s="317">
        <v>853.6</v>
      </c>
      <c r="L22" s="304">
        <v>818.4</v>
      </c>
      <c r="M22" s="304">
        <v>787.25</v>
      </c>
      <c r="N22" s="319">
        <v>14801800</v>
      </c>
      <c r="O22" s="320">
        <v>-1.5733056708160442E-2</v>
      </c>
    </row>
    <row r="23" spans="1:15" ht="15">
      <c r="A23" s="277">
        <v>13</v>
      </c>
      <c r="B23" s="389" t="s">
        <v>54</v>
      </c>
      <c r="C23" s="277" t="s">
        <v>55</v>
      </c>
      <c r="D23" s="316">
        <v>473.9</v>
      </c>
      <c r="E23" s="316">
        <v>471.5</v>
      </c>
      <c r="F23" s="317">
        <v>465.65</v>
      </c>
      <c r="G23" s="317">
        <v>457.4</v>
      </c>
      <c r="H23" s="317">
        <v>451.54999999999995</v>
      </c>
      <c r="I23" s="317">
        <v>479.75</v>
      </c>
      <c r="J23" s="317">
        <v>485.6</v>
      </c>
      <c r="K23" s="317">
        <v>493.85</v>
      </c>
      <c r="L23" s="304">
        <v>477.35</v>
      </c>
      <c r="M23" s="304">
        <v>463.25</v>
      </c>
      <c r="N23" s="319">
        <v>49363200</v>
      </c>
      <c r="O23" s="320">
        <v>-1.7154871696850958E-2</v>
      </c>
    </row>
    <row r="24" spans="1:15" ht="15">
      <c r="A24" s="277">
        <v>14</v>
      </c>
      <c r="B24" s="389" t="s">
        <v>44</v>
      </c>
      <c r="C24" s="277" t="s">
        <v>56</v>
      </c>
      <c r="D24" s="316">
        <v>3055.4</v>
      </c>
      <c r="E24" s="316">
        <v>3065.8833333333332</v>
      </c>
      <c r="F24" s="317">
        <v>3030.4166666666665</v>
      </c>
      <c r="G24" s="317">
        <v>3005.4333333333334</v>
      </c>
      <c r="H24" s="317">
        <v>2969.9666666666667</v>
      </c>
      <c r="I24" s="317">
        <v>3090.8666666666663</v>
      </c>
      <c r="J24" s="317">
        <v>3126.3333333333335</v>
      </c>
      <c r="K24" s="317">
        <v>3151.3166666666662</v>
      </c>
      <c r="L24" s="304">
        <v>3101.35</v>
      </c>
      <c r="M24" s="304">
        <v>3040.9</v>
      </c>
      <c r="N24" s="319">
        <v>2465000</v>
      </c>
      <c r="O24" s="320">
        <v>3.0518394648829432E-2</v>
      </c>
    </row>
    <row r="25" spans="1:15" ht="15">
      <c r="A25" s="277">
        <v>15</v>
      </c>
      <c r="B25" s="389" t="s">
        <v>57</v>
      </c>
      <c r="C25" s="277" t="s">
        <v>58</v>
      </c>
      <c r="D25" s="316">
        <v>5972.45</v>
      </c>
      <c r="E25" s="316">
        <v>5947</v>
      </c>
      <c r="F25" s="317">
        <v>5896.4</v>
      </c>
      <c r="G25" s="317">
        <v>5820.3499999999995</v>
      </c>
      <c r="H25" s="317">
        <v>5769.7499999999991</v>
      </c>
      <c r="I25" s="317">
        <v>6023.05</v>
      </c>
      <c r="J25" s="317">
        <v>6073.6500000000005</v>
      </c>
      <c r="K25" s="317">
        <v>6149.7000000000007</v>
      </c>
      <c r="L25" s="304">
        <v>5997.6</v>
      </c>
      <c r="M25" s="304">
        <v>5870.95</v>
      </c>
      <c r="N25" s="319">
        <v>859750</v>
      </c>
      <c r="O25" s="320">
        <v>-2.495038276155373E-2</v>
      </c>
    </row>
    <row r="26" spans="1:15" ht="15">
      <c r="A26" s="277">
        <v>16</v>
      </c>
      <c r="B26" s="389" t="s">
        <v>57</v>
      </c>
      <c r="C26" s="277" t="s">
        <v>59</v>
      </c>
      <c r="D26" s="316">
        <v>3240.8</v>
      </c>
      <c r="E26" s="316">
        <v>3229.3333333333335</v>
      </c>
      <c r="F26" s="317">
        <v>3184.3166666666671</v>
      </c>
      <c r="G26" s="317">
        <v>3127.8333333333335</v>
      </c>
      <c r="H26" s="317">
        <v>3082.8166666666671</v>
      </c>
      <c r="I26" s="317">
        <v>3285.8166666666671</v>
      </c>
      <c r="J26" s="317">
        <v>3330.8333333333335</v>
      </c>
      <c r="K26" s="317">
        <v>3387.3166666666671</v>
      </c>
      <c r="L26" s="304">
        <v>3274.35</v>
      </c>
      <c r="M26" s="304">
        <v>3172.85</v>
      </c>
      <c r="N26" s="319">
        <v>5038750</v>
      </c>
      <c r="O26" s="320">
        <v>-3.3379694019471488E-2</v>
      </c>
    </row>
    <row r="27" spans="1:15" ht="15">
      <c r="A27" s="277">
        <v>17</v>
      </c>
      <c r="B27" s="389" t="s">
        <v>44</v>
      </c>
      <c r="C27" s="277" t="s">
        <v>60</v>
      </c>
      <c r="D27" s="316">
        <v>1382.9</v>
      </c>
      <c r="E27" s="316">
        <v>1374.3000000000002</v>
      </c>
      <c r="F27" s="317">
        <v>1358.6500000000003</v>
      </c>
      <c r="G27" s="317">
        <v>1334.4</v>
      </c>
      <c r="H27" s="317">
        <v>1318.7500000000002</v>
      </c>
      <c r="I27" s="317">
        <v>1398.5500000000004</v>
      </c>
      <c r="J27" s="317">
        <v>1414.2</v>
      </c>
      <c r="K27" s="317">
        <v>1438.4500000000005</v>
      </c>
      <c r="L27" s="304">
        <v>1389.95</v>
      </c>
      <c r="M27" s="304">
        <v>1350.05</v>
      </c>
      <c r="N27" s="319">
        <v>1924000</v>
      </c>
      <c r="O27" s="320">
        <v>-2.6315789473684209E-2</v>
      </c>
    </row>
    <row r="28" spans="1:15" ht="15">
      <c r="A28" s="277">
        <v>18</v>
      </c>
      <c r="B28" s="389" t="s">
        <v>54</v>
      </c>
      <c r="C28" s="277" t="s">
        <v>233</v>
      </c>
      <c r="D28" s="316">
        <v>313.7</v>
      </c>
      <c r="E28" s="316">
        <v>311.34999999999997</v>
      </c>
      <c r="F28" s="317">
        <v>307.49999999999994</v>
      </c>
      <c r="G28" s="317">
        <v>301.29999999999995</v>
      </c>
      <c r="H28" s="317">
        <v>297.44999999999993</v>
      </c>
      <c r="I28" s="317">
        <v>317.54999999999995</v>
      </c>
      <c r="J28" s="317">
        <v>321.39999999999998</v>
      </c>
      <c r="K28" s="317">
        <v>327.59999999999997</v>
      </c>
      <c r="L28" s="304">
        <v>315.2</v>
      </c>
      <c r="M28" s="304">
        <v>305.14999999999998</v>
      </c>
      <c r="N28" s="319">
        <v>13093200</v>
      </c>
      <c r="O28" s="320">
        <v>1.9195740507215918E-2</v>
      </c>
    </row>
    <row r="29" spans="1:15" ht="15">
      <c r="A29" s="277">
        <v>19</v>
      </c>
      <c r="B29" s="389" t="s">
        <v>54</v>
      </c>
      <c r="C29" s="277" t="s">
        <v>61</v>
      </c>
      <c r="D29" s="316">
        <v>40.5</v>
      </c>
      <c r="E29" s="316">
        <v>40.6</v>
      </c>
      <c r="F29" s="317">
        <v>40</v>
      </c>
      <c r="G29" s="317">
        <v>39.5</v>
      </c>
      <c r="H29" s="317">
        <v>38.9</v>
      </c>
      <c r="I29" s="317">
        <v>41.1</v>
      </c>
      <c r="J29" s="317">
        <v>41.70000000000001</v>
      </c>
      <c r="K29" s="317">
        <v>42.2</v>
      </c>
      <c r="L29" s="304">
        <v>41.2</v>
      </c>
      <c r="M29" s="304">
        <v>40.1</v>
      </c>
      <c r="N29" s="319">
        <v>50462800</v>
      </c>
      <c r="O29" s="320">
        <v>3.0993466242251633E-2</v>
      </c>
    </row>
    <row r="30" spans="1:15" ht="15">
      <c r="A30" s="277">
        <v>20</v>
      </c>
      <c r="B30" s="389" t="s">
        <v>50</v>
      </c>
      <c r="C30" s="277" t="s">
        <v>63</v>
      </c>
      <c r="D30" s="316">
        <v>1375.5</v>
      </c>
      <c r="E30" s="316">
        <v>1370.6833333333334</v>
      </c>
      <c r="F30" s="317">
        <v>1357.0166666666669</v>
      </c>
      <c r="G30" s="317">
        <v>1338.5333333333335</v>
      </c>
      <c r="H30" s="317">
        <v>1324.866666666667</v>
      </c>
      <c r="I30" s="317">
        <v>1389.1666666666667</v>
      </c>
      <c r="J30" s="317">
        <v>1402.8333333333333</v>
      </c>
      <c r="K30" s="317">
        <v>1421.3166666666666</v>
      </c>
      <c r="L30" s="304">
        <v>1384.35</v>
      </c>
      <c r="M30" s="304">
        <v>1352.2</v>
      </c>
      <c r="N30" s="319">
        <v>1483350</v>
      </c>
      <c r="O30" s="320">
        <v>-1.9272727272727271E-2</v>
      </c>
    </row>
    <row r="31" spans="1:15" ht="15">
      <c r="A31" s="277">
        <v>21</v>
      </c>
      <c r="B31" s="389" t="s">
        <v>64</v>
      </c>
      <c r="C31" s="277" t="s">
        <v>65</v>
      </c>
      <c r="D31" s="316">
        <v>91.3</v>
      </c>
      <c r="E31" s="316">
        <v>90.516666666666652</v>
      </c>
      <c r="F31" s="317">
        <v>89.433333333333309</v>
      </c>
      <c r="G31" s="317">
        <v>87.566666666666663</v>
      </c>
      <c r="H31" s="317">
        <v>86.48333333333332</v>
      </c>
      <c r="I31" s="317">
        <v>92.383333333333297</v>
      </c>
      <c r="J31" s="317">
        <v>93.46666666666664</v>
      </c>
      <c r="K31" s="317">
        <v>95.333333333333286</v>
      </c>
      <c r="L31" s="304">
        <v>91.6</v>
      </c>
      <c r="M31" s="304">
        <v>88.65</v>
      </c>
      <c r="N31" s="319">
        <v>33075200</v>
      </c>
      <c r="O31" s="320">
        <v>-2.7497708524289641E-3</v>
      </c>
    </row>
    <row r="32" spans="1:15" ht="15">
      <c r="A32" s="277">
        <v>22</v>
      </c>
      <c r="B32" s="389" t="s">
        <v>50</v>
      </c>
      <c r="C32" s="277" t="s">
        <v>66</v>
      </c>
      <c r="D32" s="316">
        <v>604.65</v>
      </c>
      <c r="E32" s="316">
        <v>604.05000000000007</v>
      </c>
      <c r="F32" s="317">
        <v>598.45000000000016</v>
      </c>
      <c r="G32" s="317">
        <v>592.25000000000011</v>
      </c>
      <c r="H32" s="317">
        <v>586.6500000000002</v>
      </c>
      <c r="I32" s="317">
        <v>610.25000000000011</v>
      </c>
      <c r="J32" s="317">
        <v>615.85</v>
      </c>
      <c r="K32" s="317">
        <v>622.05000000000007</v>
      </c>
      <c r="L32" s="304">
        <v>609.65</v>
      </c>
      <c r="M32" s="304">
        <v>597.85</v>
      </c>
      <c r="N32" s="319">
        <v>3801600</v>
      </c>
      <c r="O32" s="320">
        <v>-1.7331022530329288E-3</v>
      </c>
    </row>
    <row r="33" spans="1:15" ht="15">
      <c r="A33" s="277">
        <v>23</v>
      </c>
      <c r="B33" s="389" t="s">
        <v>44</v>
      </c>
      <c r="C33" s="277" t="s">
        <v>67</v>
      </c>
      <c r="D33" s="316">
        <v>453.45</v>
      </c>
      <c r="E33" s="316">
        <v>453.7</v>
      </c>
      <c r="F33" s="317">
        <v>447.54999999999995</v>
      </c>
      <c r="G33" s="317">
        <v>441.65</v>
      </c>
      <c r="H33" s="317">
        <v>435.49999999999994</v>
      </c>
      <c r="I33" s="317">
        <v>459.59999999999997</v>
      </c>
      <c r="J33" s="317">
        <v>465.74999999999994</v>
      </c>
      <c r="K33" s="317">
        <v>471.65</v>
      </c>
      <c r="L33" s="304">
        <v>459.85</v>
      </c>
      <c r="M33" s="304">
        <v>447.8</v>
      </c>
      <c r="N33" s="319">
        <v>7107000</v>
      </c>
      <c r="O33" s="320">
        <v>4.6840477242598322E-2</v>
      </c>
    </row>
    <row r="34" spans="1:15" ht="15">
      <c r="A34" s="277">
        <v>24</v>
      </c>
      <c r="B34" s="389" t="s">
        <v>68</v>
      </c>
      <c r="C34" s="277" t="s">
        <v>69</v>
      </c>
      <c r="D34" s="316">
        <v>403.1</v>
      </c>
      <c r="E34" s="316">
        <v>403.83333333333331</v>
      </c>
      <c r="F34" s="317">
        <v>398.86666666666662</v>
      </c>
      <c r="G34" s="317">
        <v>394.63333333333333</v>
      </c>
      <c r="H34" s="317">
        <v>389.66666666666663</v>
      </c>
      <c r="I34" s="317">
        <v>408.06666666666661</v>
      </c>
      <c r="J34" s="317">
        <v>413.0333333333333</v>
      </c>
      <c r="K34" s="317">
        <v>417.26666666666659</v>
      </c>
      <c r="L34" s="304">
        <v>408.8</v>
      </c>
      <c r="M34" s="304">
        <v>399.6</v>
      </c>
      <c r="N34" s="319">
        <v>124946202</v>
      </c>
      <c r="O34" s="320">
        <v>8.2600188202960455E-3</v>
      </c>
    </row>
    <row r="35" spans="1:15" ht="15">
      <c r="A35" s="277">
        <v>25</v>
      </c>
      <c r="B35" s="389" t="s">
        <v>64</v>
      </c>
      <c r="C35" s="277" t="s">
        <v>70</v>
      </c>
      <c r="D35" s="316">
        <v>27.3</v>
      </c>
      <c r="E35" s="316">
        <v>27.133333333333336</v>
      </c>
      <c r="F35" s="317">
        <v>26.816666666666674</v>
      </c>
      <c r="G35" s="317">
        <v>26.333333333333336</v>
      </c>
      <c r="H35" s="317">
        <v>26.016666666666673</v>
      </c>
      <c r="I35" s="317">
        <v>27.616666666666674</v>
      </c>
      <c r="J35" s="317">
        <v>27.933333333333337</v>
      </c>
      <c r="K35" s="317">
        <v>28.416666666666675</v>
      </c>
      <c r="L35" s="304">
        <v>27.45</v>
      </c>
      <c r="M35" s="304">
        <v>26.65</v>
      </c>
      <c r="N35" s="319">
        <v>69636000</v>
      </c>
      <c r="O35" s="320">
        <v>-1.1329755515802028E-2</v>
      </c>
    </row>
    <row r="36" spans="1:15" ht="15">
      <c r="A36" s="277">
        <v>26</v>
      </c>
      <c r="B36" s="389" t="s">
        <v>52</v>
      </c>
      <c r="C36" s="277" t="s">
        <v>71</v>
      </c>
      <c r="D36" s="316">
        <v>447.7</v>
      </c>
      <c r="E36" s="316">
        <v>444.5</v>
      </c>
      <c r="F36" s="317">
        <v>438.45</v>
      </c>
      <c r="G36" s="317">
        <v>429.2</v>
      </c>
      <c r="H36" s="317">
        <v>423.15</v>
      </c>
      <c r="I36" s="317">
        <v>453.75</v>
      </c>
      <c r="J36" s="317">
        <v>459.79999999999995</v>
      </c>
      <c r="K36" s="317">
        <v>469.05</v>
      </c>
      <c r="L36" s="304">
        <v>450.55</v>
      </c>
      <c r="M36" s="304">
        <v>435.25</v>
      </c>
      <c r="N36" s="319">
        <v>12811000</v>
      </c>
      <c r="O36" s="320">
        <v>-1.6422390958855729E-2</v>
      </c>
    </row>
    <row r="37" spans="1:15" ht="15">
      <c r="A37" s="277">
        <v>27</v>
      </c>
      <c r="B37" s="389" t="s">
        <v>44</v>
      </c>
      <c r="C37" s="277" t="s">
        <v>72</v>
      </c>
      <c r="D37" s="316">
        <v>11994.25</v>
      </c>
      <c r="E37" s="316">
        <v>11942.9</v>
      </c>
      <c r="F37" s="317">
        <v>11836.699999999999</v>
      </c>
      <c r="G37" s="317">
        <v>11679.15</v>
      </c>
      <c r="H37" s="317">
        <v>11572.949999999999</v>
      </c>
      <c r="I37" s="317">
        <v>12100.449999999999</v>
      </c>
      <c r="J37" s="317">
        <v>12206.65</v>
      </c>
      <c r="K37" s="317">
        <v>12364.199999999999</v>
      </c>
      <c r="L37" s="304">
        <v>12049.1</v>
      </c>
      <c r="M37" s="304">
        <v>11785.35</v>
      </c>
      <c r="N37" s="319">
        <v>132100</v>
      </c>
      <c r="O37" s="320">
        <v>-2.4011821204285185E-2</v>
      </c>
    </row>
    <row r="38" spans="1:15" ht="15">
      <c r="A38" s="277">
        <v>28</v>
      </c>
      <c r="B38" s="389" t="s">
        <v>73</v>
      </c>
      <c r="C38" s="277" t="s">
        <v>74</v>
      </c>
      <c r="D38" s="316">
        <v>340.65</v>
      </c>
      <c r="E38" s="316">
        <v>337.86666666666662</v>
      </c>
      <c r="F38" s="317">
        <v>331.23333333333323</v>
      </c>
      <c r="G38" s="317">
        <v>321.81666666666661</v>
      </c>
      <c r="H38" s="317">
        <v>315.18333333333322</v>
      </c>
      <c r="I38" s="317">
        <v>347.28333333333325</v>
      </c>
      <c r="J38" s="317">
        <v>353.91666666666657</v>
      </c>
      <c r="K38" s="317">
        <v>363.33333333333326</v>
      </c>
      <c r="L38" s="304">
        <v>344.5</v>
      </c>
      <c r="M38" s="304">
        <v>328.45</v>
      </c>
      <c r="N38" s="319">
        <v>25120800</v>
      </c>
      <c r="O38" s="320">
        <v>2.0026311942698435E-2</v>
      </c>
    </row>
    <row r="39" spans="1:15" ht="15">
      <c r="A39" s="277">
        <v>29</v>
      </c>
      <c r="B39" s="389" t="s">
        <v>50</v>
      </c>
      <c r="C39" s="277" t="s">
        <v>75</v>
      </c>
      <c r="D39" s="316">
        <v>3759.65</v>
      </c>
      <c r="E39" s="316">
        <v>3761.1</v>
      </c>
      <c r="F39" s="317">
        <v>3734.2</v>
      </c>
      <c r="G39" s="317">
        <v>3708.75</v>
      </c>
      <c r="H39" s="317">
        <v>3681.85</v>
      </c>
      <c r="I39" s="317">
        <v>3786.5499999999997</v>
      </c>
      <c r="J39" s="317">
        <v>3813.4500000000003</v>
      </c>
      <c r="K39" s="317">
        <v>3838.8999999999996</v>
      </c>
      <c r="L39" s="304">
        <v>3788</v>
      </c>
      <c r="M39" s="304">
        <v>3735.65</v>
      </c>
      <c r="N39" s="319">
        <v>988600</v>
      </c>
      <c r="O39" s="320">
        <v>5.48442168160478E-2</v>
      </c>
    </row>
    <row r="40" spans="1:15" ht="15">
      <c r="A40" s="277">
        <v>30</v>
      </c>
      <c r="B40" s="389" t="s">
        <v>52</v>
      </c>
      <c r="C40" s="277" t="s">
        <v>76</v>
      </c>
      <c r="D40" s="316">
        <v>430.35</v>
      </c>
      <c r="E40" s="316">
        <v>425.34999999999997</v>
      </c>
      <c r="F40" s="317">
        <v>417.99999999999994</v>
      </c>
      <c r="G40" s="317">
        <v>405.65</v>
      </c>
      <c r="H40" s="317">
        <v>398.29999999999995</v>
      </c>
      <c r="I40" s="317">
        <v>437.69999999999993</v>
      </c>
      <c r="J40" s="317">
        <v>445.04999999999995</v>
      </c>
      <c r="K40" s="317">
        <v>457.39999999999992</v>
      </c>
      <c r="L40" s="304">
        <v>432.7</v>
      </c>
      <c r="M40" s="304">
        <v>413</v>
      </c>
      <c r="N40" s="319">
        <v>5801400</v>
      </c>
      <c r="O40" s="320">
        <v>-5.8214285714285711E-2</v>
      </c>
    </row>
    <row r="41" spans="1:15" ht="15">
      <c r="A41" s="277">
        <v>31</v>
      </c>
      <c r="B41" s="389" t="s">
        <v>54</v>
      </c>
      <c r="C41" s="277" t="s">
        <v>77</v>
      </c>
      <c r="D41" s="316">
        <v>86.45</v>
      </c>
      <c r="E41" s="316">
        <v>86.216666666666654</v>
      </c>
      <c r="F41" s="317">
        <v>85.433333333333309</v>
      </c>
      <c r="G41" s="317">
        <v>84.416666666666657</v>
      </c>
      <c r="H41" s="317">
        <v>83.633333333333312</v>
      </c>
      <c r="I41" s="317">
        <v>87.233333333333306</v>
      </c>
      <c r="J41" s="317">
        <v>88.016666666666637</v>
      </c>
      <c r="K41" s="317">
        <v>89.033333333333303</v>
      </c>
      <c r="L41" s="304">
        <v>87</v>
      </c>
      <c r="M41" s="304">
        <v>85.2</v>
      </c>
      <c r="N41" s="319">
        <v>17380000</v>
      </c>
      <c r="O41" s="320">
        <v>-2.1396396396396396E-2</v>
      </c>
    </row>
    <row r="42" spans="1:15" ht="15">
      <c r="A42" s="277">
        <v>32</v>
      </c>
      <c r="B42" s="389" t="s">
        <v>57</v>
      </c>
      <c r="C42" s="277" t="s">
        <v>82</v>
      </c>
      <c r="D42" s="316">
        <v>237.15</v>
      </c>
      <c r="E42" s="316">
        <v>237.11666666666667</v>
      </c>
      <c r="F42" s="317">
        <v>233.53333333333336</v>
      </c>
      <c r="G42" s="317">
        <v>229.91666666666669</v>
      </c>
      <c r="H42" s="317">
        <v>226.33333333333337</v>
      </c>
      <c r="I42" s="317">
        <v>240.73333333333335</v>
      </c>
      <c r="J42" s="317">
        <v>244.31666666666666</v>
      </c>
      <c r="K42" s="317">
        <v>247.93333333333334</v>
      </c>
      <c r="L42" s="304">
        <v>240.7</v>
      </c>
      <c r="M42" s="304">
        <v>233.5</v>
      </c>
      <c r="N42" s="319">
        <v>5757500</v>
      </c>
      <c r="O42" s="320">
        <v>-2.2080679405520168E-2</v>
      </c>
    </row>
    <row r="43" spans="1:15" ht="15">
      <c r="A43" s="277">
        <v>33</v>
      </c>
      <c r="B43" s="389" t="s">
        <v>52</v>
      </c>
      <c r="C43" s="277" t="s">
        <v>83</v>
      </c>
      <c r="D43" s="316">
        <v>782.55</v>
      </c>
      <c r="E43" s="316">
        <v>776.58333333333337</v>
      </c>
      <c r="F43" s="317">
        <v>764.2166666666667</v>
      </c>
      <c r="G43" s="317">
        <v>745.88333333333333</v>
      </c>
      <c r="H43" s="317">
        <v>733.51666666666665</v>
      </c>
      <c r="I43" s="317">
        <v>794.91666666666674</v>
      </c>
      <c r="J43" s="317">
        <v>807.2833333333333</v>
      </c>
      <c r="K43" s="317">
        <v>825.61666666666679</v>
      </c>
      <c r="L43" s="304">
        <v>788.95</v>
      </c>
      <c r="M43" s="304">
        <v>758.25</v>
      </c>
      <c r="N43" s="319">
        <v>12619100</v>
      </c>
      <c r="O43" s="320">
        <v>-1.0701182225845903E-2</v>
      </c>
    </row>
    <row r="44" spans="1:15" ht="15">
      <c r="A44" s="277">
        <v>34</v>
      </c>
      <c r="B44" s="389" t="s">
        <v>39</v>
      </c>
      <c r="C44" s="277" t="s">
        <v>84</v>
      </c>
      <c r="D44" s="316">
        <v>112.05</v>
      </c>
      <c r="E44" s="316">
        <v>111.68333333333332</v>
      </c>
      <c r="F44" s="317">
        <v>110.26666666666665</v>
      </c>
      <c r="G44" s="317">
        <v>108.48333333333333</v>
      </c>
      <c r="H44" s="317">
        <v>107.06666666666666</v>
      </c>
      <c r="I44" s="317">
        <v>113.46666666666664</v>
      </c>
      <c r="J44" s="317">
        <v>114.8833333333333</v>
      </c>
      <c r="K44" s="317">
        <v>116.66666666666663</v>
      </c>
      <c r="L44" s="304">
        <v>113.1</v>
      </c>
      <c r="M44" s="304">
        <v>109.9</v>
      </c>
      <c r="N44" s="319">
        <v>51315300</v>
      </c>
      <c r="O44" s="320">
        <v>3.1826401446654611E-3</v>
      </c>
    </row>
    <row r="45" spans="1:15" ht="15">
      <c r="A45" s="277">
        <v>35</v>
      </c>
      <c r="B45" s="423" t="s">
        <v>107</v>
      </c>
      <c r="C45" s="277" t="s">
        <v>3634</v>
      </c>
      <c r="D45" s="316">
        <v>2559.1</v>
      </c>
      <c r="E45" s="316">
        <v>2533.0500000000002</v>
      </c>
      <c r="F45" s="317">
        <v>2485.1000000000004</v>
      </c>
      <c r="G45" s="317">
        <v>2411.1000000000004</v>
      </c>
      <c r="H45" s="317">
        <v>2363.1500000000005</v>
      </c>
      <c r="I45" s="317">
        <v>2607.0500000000002</v>
      </c>
      <c r="J45" s="317">
        <v>2655</v>
      </c>
      <c r="K45" s="317">
        <v>2729</v>
      </c>
      <c r="L45" s="304">
        <v>2581</v>
      </c>
      <c r="M45" s="304">
        <v>2459.0500000000002</v>
      </c>
      <c r="N45" s="319">
        <v>487500</v>
      </c>
      <c r="O45" s="320">
        <v>3.0110935023771792E-2</v>
      </c>
    </row>
    <row r="46" spans="1:15" ht="15">
      <c r="A46" s="277">
        <v>36</v>
      </c>
      <c r="B46" s="389" t="s">
        <v>50</v>
      </c>
      <c r="C46" s="277" t="s">
        <v>85</v>
      </c>
      <c r="D46" s="316">
        <v>1432.45</v>
      </c>
      <c r="E46" s="316">
        <v>1428.0500000000002</v>
      </c>
      <c r="F46" s="317">
        <v>1418.9500000000003</v>
      </c>
      <c r="G46" s="317">
        <v>1405.45</v>
      </c>
      <c r="H46" s="317">
        <v>1396.3500000000001</v>
      </c>
      <c r="I46" s="317">
        <v>1441.5500000000004</v>
      </c>
      <c r="J46" s="317">
        <v>1450.6500000000003</v>
      </c>
      <c r="K46" s="317">
        <v>1464.1500000000005</v>
      </c>
      <c r="L46" s="304">
        <v>1437.15</v>
      </c>
      <c r="M46" s="304">
        <v>1414.55</v>
      </c>
      <c r="N46" s="319">
        <v>2213400</v>
      </c>
      <c r="O46" s="320">
        <v>2.0329138431752179E-2</v>
      </c>
    </row>
    <row r="47" spans="1:15" ht="15">
      <c r="A47" s="277">
        <v>37</v>
      </c>
      <c r="B47" s="389" t="s">
        <v>39</v>
      </c>
      <c r="C47" s="277" t="s">
        <v>86</v>
      </c>
      <c r="D47" s="316">
        <v>371.35</v>
      </c>
      <c r="E47" s="316">
        <v>368.18333333333334</v>
      </c>
      <c r="F47" s="317">
        <v>363.66666666666669</v>
      </c>
      <c r="G47" s="317">
        <v>355.98333333333335</v>
      </c>
      <c r="H47" s="317">
        <v>351.4666666666667</v>
      </c>
      <c r="I47" s="317">
        <v>375.86666666666667</v>
      </c>
      <c r="J47" s="317">
        <v>380.38333333333333</v>
      </c>
      <c r="K47" s="317">
        <v>388.06666666666666</v>
      </c>
      <c r="L47" s="304">
        <v>372.7</v>
      </c>
      <c r="M47" s="304">
        <v>360.5</v>
      </c>
      <c r="N47" s="319">
        <v>6666195</v>
      </c>
      <c r="O47" s="320">
        <v>-9.3698758491449988E-4</v>
      </c>
    </row>
    <row r="48" spans="1:15" ht="15">
      <c r="A48" s="277">
        <v>38</v>
      </c>
      <c r="B48" s="389" t="s">
        <v>64</v>
      </c>
      <c r="C48" s="277" t="s">
        <v>87</v>
      </c>
      <c r="D48" s="316">
        <v>462.15</v>
      </c>
      <c r="E48" s="316">
        <v>455.83333333333331</v>
      </c>
      <c r="F48" s="317">
        <v>448.46666666666664</v>
      </c>
      <c r="G48" s="317">
        <v>434.7833333333333</v>
      </c>
      <c r="H48" s="317">
        <v>427.41666666666663</v>
      </c>
      <c r="I48" s="317">
        <v>469.51666666666665</v>
      </c>
      <c r="J48" s="317">
        <v>476.88333333333333</v>
      </c>
      <c r="K48" s="317">
        <v>490.56666666666666</v>
      </c>
      <c r="L48" s="304">
        <v>463.2</v>
      </c>
      <c r="M48" s="304">
        <v>442.15</v>
      </c>
      <c r="N48" s="319">
        <v>1993200</v>
      </c>
      <c r="O48" s="320">
        <v>-2.5234741784037559E-2</v>
      </c>
    </row>
    <row r="49" spans="1:15" ht="15">
      <c r="A49" s="277">
        <v>39</v>
      </c>
      <c r="B49" s="389" t="s">
        <v>50</v>
      </c>
      <c r="C49" s="277" t="s">
        <v>88</v>
      </c>
      <c r="D49" s="316">
        <v>513.75</v>
      </c>
      <c r="E49" s="316">
        <v>516.98333333333335</v>
      </c>
      <c r="F49" s="317">
        <v>509.51666666666665</v>
      </c>
      <c r="G49" s="317">
        <v>505.2833333333333</v>
      </c>
      <c r="H49" s="317">
        <v>497.81666666666661</v>
      </c>
      <c r="I49" s="317">
        <v>521.2166666666667</v>
      </c>
      <c r="J49" s="317">
        <v>528.68333333333339</v>
      </c>
      <c r="K49" s="317">
        <v>532.91666666666674</v>
      </c>
      <c r="L49" s="304">
        <v>524.45000000000005</v>
      </c>
      <c r="M49" s="304">
        <v>512.75</v>
      </c>
      <c r="N49" s="319">
        <v>10443750</v>
      </c>
      <c r="O49" s="320">
        <v>1.6918208373904578E-2</v>
      </c>
    </row>
    <row r="50" spans="1:15" ht="15">
      <c r="A50" s="277">
        <v>40</v>
      </c>
      <c r="B50" s="389" t="s">
        <v>52</v>
      </c>
      <c r="C50" s="277" t="s">
        <v>91</v>
      </c>
      <c r="D50" s="316">
        <v>3226.15</v>
      </c>
      <c r="E50" s="316">
        <v>3194.9166666666665</v>
      </c>
      <c r="F50" s="317">
        <v>3155.583333333333</v>
      </c>
      <c r="G50" s="317">
        <v>3085.0166666666664</v>
      </c>
      <c r="H50" s="317">
        <v>3045.6833333333329</v>
      </c>
      <c r="I50" s="317">
        <v>3265.4833333333331</v>
      </c>
      <c r="J50" s="317">
        <v>3304.8166666666662</v>
      </c>
      <c r="K50" s="317">
        <v>3375.3833333333332</v>
      </c>
      <c r="L50" s="304">
        <v>3234.25</v>
      </c>
      <c r="M50" s="304">
        <v>3124.35</v>
      </c>
      <c r="N50" s="319">
        <v>3308800</v>
      </c>
      <c r="O50" s="320">
        <v>-1.7577197149643706E-2</v>
      </c>
    </row>
    <row r="51" spans="1:15" ht="15">
      <c r="A51" s="277">
        <v>41</v>
      </c>
      <c r="B51" s="389" t="s">
        <v>92</v>
      </c>
      <c r="C51" s="277" t="s">
        <v>93</v>
      </c>
      <c r="D51" s="316">
        <v>163.35</v>
      </c>
      <c r="E51" s="316">
        <v>160.75</v>
      </c>
      <c r="F51" s="317">
        <v>156.5</v>
      </c>
      <c r="G51" s="317">
        <v>149.65</v>
      </c>
      <c r="H51" s="317">
        <v>145.4</v>
      </c>
      <c r="I51" s="317">
        <v>167.6</v>
      </c>
      <c r="J51" s="317">
        <v>171.85</v>
      </c>
      <c r="K51" s="317">
        <v>178.7</v>
      </c>
      <c r="L51" s="304">
        <v>165</v>
      </c>
      <c r="M51" s="304">
        <v>153.9</v>
      </c>
      <c r="N51" s="319">
        <v>31270800</v>
      </c>
      <c r="O51" s="320">
        <v>0.12755830556877679</v>
      </c>
    </row>
    <row r="52" spans="1:15" ht="15">
      <c r="A52" s="277">
        <v>42</v>
      </c>
      <c r="B52" s="389" t="s">
        <v>52</v>
      </c>
      <c r="C52" s="277" t="s">
        <v>94</v>
      </c>
      <c r="D52" s="316">
        <v>5096.6499999999996</v>
      </c>
      <c r="E52" s="316">
        <v>5078.8833333333332</v>
      </c>
      <c r="F52" s="317">
        <v>5017.7666666666664</v>
      </c>
      <c r="G52" s="317">
        <v>4938.8833333333332</v>
      </c>
      <c r="H52" s="317">
        <v>4877.7666666666664</v>
      </c>
      <c r="I52" s="317">
        <v>5157.7666666666664</v>
      </c>
      <c r="J52" s="317">
        <v>5218.8833333333332</v>
      </c>
      <c r="K52" s="317">
        <v>5297.7666666666664</v>
      </c>
      <c r="L52" s="304">
        <v>5140</v>
      </c>
      <c r="M52" s="304">
        <v>5000</v>
      </c>
      <c r="N52" s="319">
        <v>2966750</v>
      </c>
      <c r="O52" s="320">
        <v>-1.5513522482163597E-2</v>
      </c>
    </row>
    <row r="53" spans="1:15" ht="15">
      <c r="A53" s="277">
        <v>43</v>
      </c>
      <c r="B53" s="389" t="s">
        <v>44</v>
      </c>
      <c r="C53" s="277" t="s">
        <v>95</v>
      </c>
      <c r="D53" s="316">
        <v>2263.85</v>
      </c>
      <c r="E53" s="316">
        <v>2262.6</v>
      </c>
      <c r="F53" s="317">
        <v>2241.5499999999997</v>
      </c>
      <c r="G53" s="317">
        <v>2219.25</v>
      </c>
      <c r="H53" s="317">
        <v>2198.1999999999998</v>
      </c>
      <c r="I53" s="317">
        <v>2284.8999999999996</v>
      </c>
      <c r="J53" s="317">
        <v>2305.9499999999998</v>
      </c>
      <c r="K53" s="317">
        <v>2328.2499999999995</v>
      </c>
      <c r="L53" s="304">
        <v>2283.65</v>
      </c>
      <c r="M53" s="304">
        <v>2240.3000000000002</v>
      </c>
      <c r="N53" s="319">
        <v>2273600</v>
      </c>
      <c r="O53" s="320">
        <v>2.7786353812905219E-3</v>
      </c>
    </row>
    <row r="54" spans="1:15" ht="15">
      <c r="A54" s="277">
        <v>44</v>
      </c>
      <c r="B54" s="389" t="s">
        <v>44</v>
      </c>
      <c r="C54" s="277" t="s">
        <v>97</v>
      </c>
      <c r="D54" s="316">
        <v>1171.8499999999999</v>
      </c>
      <c r="E54" s="316">
        <v>1185.6166666666666</v>
      </c>
      <c r="F54" s="317">
        <v>1151.2333333333331</v>
      </c>
      <c r="G54" s="317">
        <v>1130.6166666666666</v>
      </c>
      <c r="H54" s="317">
        <v>1096.2333333333331</v>
      </c>
      <c r="I54" s="317">
        <v>1206.2333333333331</v>
      </c>
      <c r="J54" s="317">
        <v>1240.6166666666668</v>
      </c>
      <c r="K54" s="317">
        <v>1261.2333333333331</v>
      </c>
      <c r="L54" s="304">
        <v>1220</v>
      </c>
      <c r="M54" s="304">
        <v>1165</v>
      </c>
      <c r="N54" s="319">
        <v>2889700</v>
      </c>
      <c r="O54" s="320">
        <v>-5.7747489239598278E-2</v>
      </c>
    </row>
    <row r="55" spans="1:15" ht="15">
      <c r="A55" s="277">
        <v>45</v>
      </c>
      <c r="B55" s="389" t="s">
        <v>44</v>
      </c>
      <c r="C55" s="277" t="s">
        <v>98</v>
      </c>
      <c r="D55" s="316">
        <v>160.25</v>
      </c>
      <c r="E55" s="316">
        <v>159.23333333333335</v>
      </c>
      <c r="F55" s="317">
        <v>157.91666666666669</v>
      </c>
      <c r="G55" s="317">
        <v>155.58333333333334</v>
      </c>
      <c r="H55" s="317">
        <v>154.26666666666668</v>
      </c>
      <c r="I55" s="317">
        <v>161.56666666666669</v>
      </c>
      <c r="J55" s="317">
        <v>162.88333333333335</v>
      </c>
      <c r="K55" s="317">
        <v>165.2166666666667</v>
      </c>
      <c r="L55" s="304">
        <v>160.55000000000001</v>
      </c>
      <c r="M55" s="304">
        <v>156.9</v>
      </c>
      <c r="N55" s="319">
        <v>9284400</v>
      </c>
      <c r="O55" s="320">
        <v>4.6747175691468643E-3</v>
      </c>
    </row>
    <row r="56" spans="1:15" ht="15">
      <c r="A56" s="277">
        <v>46</v>
      </c>
      <c r="B56" s="389" t="s">
        <v>54</v>
      </c>
      <c r="C56" s="277" t="s">
        <v>99</v>
      </c>
      <c r="D56" s="316">
        <v>52.4</v>
      </c>
      <c r="E56" s="316">
        <v>52.54999999999999</v>
      </c>
      <c r="F56" s="317">
        <v>51.299999999999983</v>
      </c>
      <c r="G56" s="317">
        <v>50.199999999999996</v>
      </c>
      <c r="H56" s="317">
        <v>48.949999999999989</v>
      </c>
      <c r="I56" s="317">
        <v>53.649999999999977</v>
      </c>
      <c r="J56" s="317">
        <v>54.899999999999991</v>
      </c>
      <c r="K56" s="317">
        <v>55.999999999999972</v>
      </c>
      <c r="L56" s="304">
        <v>53.8</v>
      </c>
      <c r="M56" s="304">
        <v>51.45</v>
      </c>
      <c r="N56" s="319">
        <v>79220000</v>
      </c>
      <c r="O56" s="320">
        <v>-2.7819387973464582E-3</v>
      </c>
    </row>
    <row r="57" spans="1:15" ht="15">
      <c r="A57" s="277">
        <v>47</v>
      </c>
      <c r="B57" s="389" t="s">
        <v>73</v>
      </c>
      <c r="C57" s="277" t="s">
        <v>100</v>
      </c>
      <c r="D57" s="316">
        <v>84.35</v>
      </c>
      <c r="E57" s="316">
        <v>83.85</v>
      </c>
      <c r="F57" s="317">
        <v>83.149999999999991</v>
      </c>
      <c r="G57" s="317">
        <v>81.95</v>
      </c>
      <c r="H57" s="317">
        <v>81.25</v>
      </c>
      <c r="I57" s="317">
        <v>85.049999999999983</v>
      </c>
      <c r="J57" s="317">
        <v>85.749999999999972</v>
      </c>
      <c r="K57" s="317">
        <v>86.949999999999974</v>
      </c>
      <c r="L57" s="304">
        <v>84.55</v>
      </c>
      <c r="M57" s="304">
        <v>82.65</v>
      </c>
      <c r="N57" s="319">
        <v>26138500</v>
      </c>
      <c r="O57" s="320">
        <v>-1.1077775213477959E-2</v>
      </c>
    </row>
    <row r="58" spans="1:15" ht="15">
      <c r="A58" s="277">
        <v>48</v>
      </c>
      <c r="B58" s="389" t="s">
        <v>52</v>
      </c>
      <c r="C58" s="277" t="s">
        <v>101</v>
      </c>
      <c r="D58" s="316">
        <v>492.4</v>
      </c>
      <c r="E58" s="316">
        <v>487.98333333333335</v>
      </c>
      <c r="F58" s="317">
        <v>473.66666666666669</v>
      </c>
      <c r="G58" s="317">
        <v>454.93333333333334</v>
      </c>
      <c r="H58" s="317">
        <v>440.61666666666667</v>
      </c>
      <c r="I58" s="317">
        <v>506.7166666666667</v>
      </c>
      <c r="J58" s="317">
        <v>521.0333333333333</v>
      </c>
      <c r="K58" s="317">
        <v>539.76666666666665</v>
      </c>
      <c r="L58" s="304">
        <v>502.3</v>
      </c>
      <c r="M58" s="304">
        <v>469.25</v>
      </c>
      <c r="N58" s="319">
        <v>7626800</v>
      </c>
      <c r="O58" s="320">
        <v>6.6237942122186491E-2</v>
      </c>
    </row>
    <row r="59" spans="1:15" ht="15">
      <c r="A59" s="277">
        <v>49</v>
      </c>
      <c r="B59" s="389" t="s">
        <v>102</v>
      </c>
      <c r="C59" s="277" t="s">
        <v>103</v>
      </c>
      <c r="D59" s="316">
        <v>23.85</v>
      </c>
      <c r="E59" s="316">
        <v>23.633333333333336</v>
      </c>
      <c r="F59" s="317">
        <v>23.366666666666674</v>
      </c>
      <c r="G59" s="317">
        <v>22.883333333333336</v>
      </c>
      <c r="H59" s="317">
        <v>22.616666666666674</v>
      </c>
      <c r="I59" s="317">
        <v>24.116666666666674</v>
      </c>
      <c r="J59" s="317">
        <v>24.383333333333333</v>
      </c>
      <c r="K59" s="317">
        <v>24.866666666666674</v>
      </c>
      <c r="L59" s="304">
        <v>23.9</v>
      </c>
      <c r="M59" s="304">
        <v>23.15</v>
      </c>
      <c r="N59" s="319">
        <v>67050000</v>
      </c>
      <c r="O59" s="320">
        <v>-9.9667774086378731E-3</v>
      </c>
    </row>
    <row r="60" spans="1:15" ht="15">
      <c r="A60" s="277">
        <v>50</v>
      </c>
      <c r="B60" s="389" t="s">
        <v>50</v>
      </c>
      <c r="C60" s="277" t="s">
        <v>104</v>
      </c>
      <c r="D60" s="316">
        <v>679.15</v>
      </c>
      <c r="E60" s="316">
        <v>681.80000000000007</v>
      </c>
      <c r="F60" s="317">
        <v>673.50000000000011</v>
      </c>
      <c r="G60" s="317">
        <v>667.85</v>
      </c>
      <c r="H60" s="317">
        <v>659.55000000000007</v>
      </c>
      <c r="I60" s="317">
        <v>687.45000000000016</v>
      </c>
      <c r="J60" s="317">
        <v>695.75000000000011</v>
      </c>
      <c r="K60" s="317">
        <v>701.4000000000002</v>
      </c>
      <c r="L60" s="304">
        <v>690.1</v>
      </c>
      <c r="M60" s="304">
        <v>676.15</v>
      </c>
      <c r="N60" s="319">
        <v>5773000</v>
      </c>
      <c r="O60" s="320">
        <v>1.9090593543908366E-3</v>
      </c>
    </row>
    <row r="61" spans="1:15" ht="15">
      <c r="A61" s="277">
        <v>51</v>
      </c>
      <c r="B61" s="423" t="s">
        <v>39</v>
      </c>
      <c r="C61" s="277" t="s">
        <v>248</v>
      </c>
      <c r="D61" s="316">
        <v>869</v>
      </c>
      <c r="E61" s="316">
        <v>859.98333333333323</v>
      </c>
      <c r="F61" s="317">
        <v>845.91666666666652</v>
      </c>
      <c r="G61" s="317">
        <v>822.83333333333326</v>
      </c>
      <c r="H61" s="317">
        <v>808.76666666666654</v>
      </c>
      <c r="I61" s="317">
        <v>883.06666666666649</v>
      </c>
      <c r="J61" s="317">
        <v>897.13333333333333</v>
      </c>
      <c r="K61" s="317">
        <v>920.21666666666647</v>
      </c>
      <c r="L61" s="304">
        <v>874.05</v>
      </c>
      <c r="M61" s="304">
        <v>836.9</v>
      </c>
      <c r="N61" s="319">
        <v>956800</v>
      </c>
      <c r="O61" s="320">
        <v>5.4441260744985676E-2</v>
      </c>
    </row>
    <row r="62" spans="1:15" ht="15">
      <c r="A62" s="277">
        <v>52</v>
      </c>
      <c r="B62" s="389" t="s">
        <v>37</v>
      </c>
      <c r="C62" s="277" t="s">
        <v>105</v>
      </c>
      <c r="D62" s="316">
        <v>773.55</v>
      </c>
      <c r="E62" s="316">
        <v>767.2833333333333</v>
      </c>
      <c r="F62" s="317">
        <v>757.36666666666656</v>
      </c>
      <c r="G62" s="317">
        <v>741.18333333333328</v>
      </c>
      <c r="H62" s="317">
        <v>731.26666666666654</v>
      </c>
      <c r="I62" s="317">
        <v>783.46666666666658</v>
      </c>
      <c r="J62" s="317">
        <v>793.38333333333333</v>
      </c>
      <c r="K62" s="317">
        <v>809.56666666666661</v>
      </c>
      <c r="L62" s="304">
        <v>777.2</v>
      </c>
      <c r="M62" s="304">
        <v>751.1</v>
      </c>
      <c r="N62" s="319">
        <v>17708950</v>
      </c>
      <c r="O62" s="320">
        <v>-2.9951329090228381E-3</v>
      </c>
    </row>
    <row r="63" spans="1:15" ht="15">
      <c r="A63" s="277">
        <v>53</v>
      </c>
      <c r="B63" s="389" t="s">
        <v>39</v>
      </c>
      <c r="C63" s="277" t="s">
        <v>106</v>
      </c>
      <c r="D63" s="316">
        <v>698.5</v>
      </c>
      <c r="E63" s="316">
        <v>694.41666666666663</v>
      </c>
      <c r="F63" s="317">
        <v>687.2833333333333</v>
      </c>
      <c r="G63" s="317">
        <v>676.06666666666672</v>
      </c>
      <c r="H63" s="317">
        <v>668.93333333333339</v>
      </c>
      <c r="I63" s="317">
        <v>705.63333333333321</v>
      </c>
      <c r="J63" s="317">
        <v>712.76666666666665</v>
      </c>
      <c r="K63" s="317">
        <v>723.98333333333312</v>
      </c>
      <c r="L63" s="304">
        <v>701.55</v>
      </c>
      <c r="M63" s="304">
        <v>683.2</v>
      </c>
      <c r="N63" s="319">
        <v>5902000</v>
      </c>
      <c r="O63" s="320">
        <v>2.2876949740034663E-2</v>
      </c>
    </row>
    <row r="64" spans="1:15" ht="15">
      <c r="A64" s="277">
        <v>54</v>
      </c>
      <c r="B64" s="389" t="s">
        <v>107</v>
      </c>
      <c r="C64" s="277" t="s">
        <v>108</v>
      </c>
      <c r="D64" s="316">
        <v>825.4</v>
      </c>
      <c r="E64" s="316">
        <v>839.56666666666661</v>
      </c>
      <c r="F64" s="317">
        <v>804.28333333333319</v>
      </c>
      <c r="G64" s="317">
        <v>783.16666666666663</v>
      </c>
      <c r="H64" s="317">
        <v>747.88333333333321</v>
      </c>
      <c r="I64" s="317">
        <v>860.68333333333317</v>
      </c>
      <c r="J64" s="317">
        <v>895.96666666666647</v>
      </c>
      <c r="K64" s="317">
        <v>917.08333333333314</v>
      </c>
      <c r="L64" s="304">
        <v>874.85</v>
      </c>
      <c r="M64" s="304">
        <v>818.45</v>
      </c>
      <c r="N64" s="319">
        <v>16122400</v>
      </c>
      <c r="O64" s="320">
        <v>1.1506368028107158E-2</v>
      </c>
    </row>
    <row r="65" spans="1:15" ht="15">
      <c r="A65" s="277">
        <v>55</v>
      </c>
      <c r="B65" s="389" t="s">
        <v>57</v>
      </c>
      <c r="C65" s="277" t="s">
        <v>109</v>
      </c>
      <c r="D65" s="316">
        <v>1967.15</v>
      </c>
      <c r="E65" s="316">
        <v>1967.7833333333335</v>
      </c>
      <c r="F65" s="317">
        <v>1945.366666666667</v>
      </c>
      <c r="G65" s="317">
        <v>1923.5833333333335</v>
      </c>
      <c r="H65" s="317">
        <v>1901.166666666667</v>
      </c>
      <c r="I65" s="317">
        <v>1989.5666666666671</v>
      </c>
      <c r="J65" s="317">
        <v>2011.9833333333336</v>
      </c>
      <c r="K65" s="317">
        <v>2033.7666666666671</v>
      </c>
      <c r="L65" s="304">
        <v>1990.2</v>
      </c>
      <c r="M65" s="304">
        <v>1946</v>
      </c>
      <c r="N65" s="319">
        <v>24895800</v>
      </c>
      <c r="O65" s="320">
        <v>6.0372417806226356E-3</v>
      </c>
    </row>
    <row r="66" spans="1:15" ht="15">
      <c r="A66" s="277">
        <v>56</v>
      </c>
      <c r="B66" s="389" t="s">
        <v>54</v>
      </c>
      <c r="C66" s="277" t="s">
        <v>110</v>
      </c>
      <c r="D66" s="316">
        <v>1203</v>
      </c>
      <c r="E66" s="316">
        <v>1195.0666666666666</v>
      </c>
      <c r="F66" s="317">
        <v>1184.1333333333332</v>
      </c>
      <c r="G66" s="317">
        <v>1165.2666666666667</v>
      </c>
      <c r="H66" s="317">
        <v>1154.3333333333333</v>
      </c>
      <c r="I66" s="317">
        <v>1213.9333333333332</v>
      </c>
      <c r="J66" s="317">
        <v>1224.8666666666666</v>
      </c>
      <c r="K66" s="317">
        <v>1243.7333333333331</v>
      </c>
      <c r="L66" s="304">
        <v>1206</v>
      </c>
      <c r="M66" s="304">
        <v>1176.2</v>
      </c>
      <c r="N66" s="319">
        <v>38167800</v>
      </c>
      <c r="O66" s="320">
        <v>-8.642733675233211E-3</v>
      </c>
    </row>
    <row r="67" spans="1:15" ht="15">
      <c r="A67" s="277">
        <v>57</v>
      </c>
      <c r="B67" s="389" t="s">
        <v>57</v>
      </c>
      <c r="C67" s="277" t="s">
        <v>253</v>
      </c>
      <c r="D67" s="316">
        <v>563.20000000000005</v>
      </c>
      <c r="E67" s="316">
        <v>563.94999999999993</v>
      </c>
      <c r="F67" s="317">
        <v>560.49999999999989</v>
      </c>
      <c r="G67" s="317">
        <v>557.79999999999995</v>
      </c>
      <c r="H67" s="317">
        <v>554.34999999999991</v>
      </c>
      <c r="I67" s="317">
        <v>566.64999999999986</v>
      </c>
      <c r="J67" s="317">
        <v>570.09999999999991</v>
      </c>
      <c r="K67" s="317">
        <v>572.79999999999984</v>
      </c>
      <c r="L67" s="304">
        <v>567.4</v>
      </c>
      <c r="M67" s="304">
        <v>561.25</v>
      </c>
      <c r="N67" s="319">
        <v>11936100</v>
      </c>
      <c r="O67" s="320">
        <v>2.5033062535424144E-2</v>
      </c>
    </row>
    <row r="68" spans="1:15" ht="15">
      <c r="A68" s="277">
        <v>58</v>
      </c>
      <c r="B68" s="389" t="s">
        <v>44</v>
      </c>
      <c r="C68" s="277" t="s">
        <v>111</v>
      </c>
      <c r="D68" s="316">
        <v>3337.05</v>
      </c>
      <c r="E68" s="316">
        <v>3345.25</v>
      </c>
      <c r="F68" s="317">
        <v>3300.65</v>
      </c>
      <c r="G68" s="317">
        <v>3264.25</v>
      </c>
      <c r="H68" s="317">
        <v>3219.65</v>
      </c>
      <c r="I68" s="317">
        <v>3381.65</v>
      </c>
      <c r="J68" s="317">
        <v>3426.2500000000005</v>
      </c>
      <c r="K68" s="317">
        <v>3462.65</v>
      </c>
      <c r="L68" s="304">
        <v>3389.85</v>
      </c>
      <c r="M68" s="304">
        <v>3308.85</v>
      </c>
      <c r="N68" s="319">
        <v>2154000</v>
      </c>
      <c r="O68" s="320">
        <v>4.2089985486211901E-2</v>
      </c>
    </row>
    <row r="69" spans="1:15" ht="15">
      <c r="A69" s="277">
        <v>59</v>
      </c>
      <c r="B69" s="389" t="s">
        <v>113</v>
      </c>
      <c r="C69" s="277" t="s">
        <v>114</v>
      </c>
      <c r="D69" s="316">
        <v>180.45</v>
      </c>
      <c r="E69" s="316">
        <v>178.13333333333335</v>
      </c>
      <c r="F69" s="317">
        <v>175.1166666666667</v>
      </c>
      <c r="G69" s="317">
        <v>169.78333333333336</v>
      </c>
      <c r="H69" s="317">
        <v>166.76666666666671</v>
      </c>
      <c r="I69" s="317">
        <v>183.4666666666667</v>
      </c>
      <c r="J69" s="317">
        <v>186.48333333333335</v>
      </c>
      <c r="K69" s="317">
        <v>191.81666666666669</v>
      </c>
      <c r="L69" s="304">
        <v>181.15</v>
      </c>
      <c r="M69" s="304">
        <v>172.8</v>
      </c>
      <c r="N69" s="319">
        <v>29923700</v>
      </c>
      <c r="O69" s="320">
        <v>6.5533608941969065E-2</v>
      </c>
    </row>
    <row r="70" spans="1:15" ht="15">
      <c r="A70" s="277">
        <v>60</v>
      </c>
      <c r="B70" s="389" t="s">
        <v>73</v>
      </c>
      <c r="C70" s="277" t="s">
        <v>115</v>
      </c>
      <c r="D70" s="316">
        <v>169.7</v>
      </c>
      <c r="E70" s="316">
        <v>167.73333333333332</v>
      </c>
      <c r="F70" s="317">
        <v>165.46666666666664</v>
      </c>
      <c r="G70" s="317">
        <v>161.23333333333332</v>
      </c>
      <c r="H70" s="317">
        <v>158.96666666666664</v>
      </c>
      <c r="I70" s="317">
        <v>171.96666666666664</v>
      </c>
      <c r="J70" s="317">
        <v>174.23333333333335</v>
      </c>
      <c r="K70" s="317">
        <v>178.46666666666664</v>
      </c>
      <c r="L70" s="304">
        <v>170</v>
      </c>
      <c r="M70" s="304">
        <v>163.5</v>
      </c>
      <c r="N70" s="319">
        <v>33741900</v>
      </c>
      <c r="O70" s="320">
        <v>-1.1000316555872112E-2</v>
      </c>
    </row>
    <row r="71" spans="1:15" ht="15">
      <c r="A71" s="277">
        <v>61</v>
      </c>
      <c r="B71" s="389" t="s">
        <v>50</v>
      </c>
      <c r="C71" s="277" t="s">
        <v>116</v>
      </c>
      <c r="D71" s="316">
        <v>2137.9499999999998</v>
      </c>
      <c r="E71" s="316">
        <v>2142.85</v>
      </c>
      <c r="F71" s="317">
        <v>2127.1</v>
      </c>
      <c r="G71" s="317">
        <v>2116.25</v>
      </c>
      <c r="H71" s="317">
        <v>2100.5</v>
      </c>
      <c r="I71" s="317">
        <v>2153.6999999999998</v>
      </c>
      <c r="J71" s="317">
        <v>2169.4499999999998</v>
      </c>
      <c r="K71" s="317">
        <v>2180.2999999999997</v>
      </c>
      <c r="L71" s="304">
        <v>2158.6</v>
      </c>
      <c r="M71" s="304">
        <v>2132</v>
      </c>
      <c r="N71" s="319">
        <v>5948400</v>
      </c>
      <c r="O71" s="320">
        <v>-1.5735914619012161E-2</v>
      </c>
    </row>
    <row r="72" spans="1:15" ht="15">
      <c r="A72" s="277">
        <v>62</v>
      </c>
      <c r="B72" s="389" t="s">
        <v>57</v>
      </c>
      <c r="C72" s="277" t="s">
        <v>117</v>
      </c>
      <c r="D72" s="316">
        <v>151.05000000000001</v>
      </c>
      <c r="E72" s="316">
        <v>150.85</v>
      </c>
      <c r="F72" s="317">
        <v>144.19999999999999</v>
      </c>
      <c r="G72" s="317">
        <v>137.35</v>
      </c>
      <c r="H72" s="317">
        <v>130.69999999999999</v>
      </c>
      <c r="I72" s="317">
        <v>157.69999999999999</v>
      </c>
      <c r="J72" s="317">
        <v>164.35000000000002</v>
      </c>
      <c r="K72" s="317">
        <v>171.2</v>
      </c>
      <c r="L72" s="304">
        <v>157.5</v>
      </c>
      <c r="M72" s="304">
        <v>144</v>
      </c>
      <c r="N72" s="319">
        <v>16234700</v>
      </c>
      <c r="O72" s="320">
        <v>-2.6579925650557622E-2</v>
      </c>
    </row>
    <row r="73" spans="1:15" ht="15">
      <c r="A73" s="277">
        <v>63</v>
      </c>
      <c r="B73" s="389" t="s">
        <v>54</v>
      </c>
      <c r="C73" s="277" t="s">
        <v>118</v>
      </c>
      <c r="D73" s="316">
        <v>396.7</v>
      </c>
      <c r="E73" s="316">
        <v>396.68333333333334</v>
      </c>
      <c r="F73" s="317">
        <v>391.81666666666666</v>
      </c>
      <c r="G73" s="317">
        <v>386.93333333333334</v>
      </c>
      <c r="H73" s="317">
        <v>382.06666666666666</v>
      </c>
      <c r="I73" s="317">
        <v>401.56666666666666</v>
      </c>
      <c r="J73" s="317">
        <v>406.43333333333334</v>
      </c>
      <c r="K73" s="317">
        <v>411.31666666666666</v>
      </c>
      <c r="L73" s="304">
        <v>401.55</v>
      </c>
      <c r="M73" s="304">
        <v>391.8</v>
      </c>
      <c r="N73" s="319">
        <v>118283000</v>
      </c>
      <c r="O73" s="320">
        <v>-1.5259223645500647E-2</v>
      </c>
    </row>
    <row r="74" spans="1:15" ht="15">
      <c r="A74" s="277">
        <v>64</v>
      </c>
      <c r="B74" s="389" t="s">
        <v>57</v>
      </c>
      <c r="C74" s="277" t="s">
        <v>119</v>
      </c>
      <c r="D74" s="316">
        <v>416.3</v>
      </c>
      <c r="E74" s="316">
        <v>418.2166666666667</v>
      </c>
      <c r="F74" s="317">
        <v>411.58333333333337</v>
      </c>
      <c r="G74" s="317">
        <v>406.86666666666667</v>
      </c>
      <c r="H74" s="317">
        <v>400.23333333333335</v>
      </c>
      <c r="I74" s="317">
        <v>422.93333333333339</v>
      </c>
      <c r="J74" s="317">
        <v>429.56666666666672</v>
      </c>
      <c r="K74" s="317">
        <v>434.28333333333342</v>
      </c>
      <c r="L74" s="304">
        <v>424.85</v>
      </c>
      <c r="M74" s="304">
        <v>413.5</v>
      </c>
      <c r="N74" s="319">
        <v>6705000</v>
      </c>
      <c r="O74" s="320">
        <v>-3.5666518056174765E-3</v>
      </c>
    </row>
    <row r="75" spans="1:15" ht="15">
      <c r="A75" s="277">
        <v>65</v>
      </c>
      <c r="B75" s="389" t="s">
        <v>68</v>
      </c>
      <c r="C75" s="277" t="s">
        <v>120</v>
      </c>
      <c r="D75" s="316">
        <v>8.1</v>
      </c>
      <c r="E75" s="316">
        <v>8.1166666666666654</v>
      </c>
      <c r="F75" s="317">
        <v>8.0333333333333314</v>
      </c>
      <c r="G75" s="317">
        <v>7.9666666666666668</v>
      </c>
      <c r="H75" s="317">
        <v>7.8833333333333329</v>
      </c>
      <c r="I75" s="317">
        <v>8.18333333333333</v>
      </c>
      <c r="J75" s="317">
        <v>8.2666666666666622</v>
      </c>
      <c r="K75" s="317">
        <v>8.3333333333333286</v>
      </c>
      <c r="L75" s="304">
        <v>8.1999999999999993</v>
      </c>
      <c r="M75" s="304">
        <v>8.0500000000000007</v>
      </c>
      <c r="N75" s="319">
        <v>334180000</v>
      </c>
      <c r="O75" s="320">
        <v>-7.4844074844074848E-3</v>
      </c>
    </row>
    <row r="76" spans="1:15" ht="15">
      <c r="A76" s="277">
        <v>66</v>
      </c>
      <c r="B76" s="389" t="s">
        <v>54</v>
      </c>
      <c r="C76" s="277" t="s">
        <v>121</v>
      </c>
      <c r="D76" s="316">
        <v>30.75</v>
      </c>
      <c r="E76" s="316">
        <v>30.483333333333334</v>
      </c>
      <c r="F76" s="317">
        <v>30.116666666666667</v>
      </c>
      <c r="G76" s="317">
        <v>29.483333333333334</v>
      </c>
      <c r="H76" s="317">
        <v>29.116666666666667</v>
      </c>
      <c r="I76" s="317">
        <v>31.116666666666667</v>
      </c>
      <c r="J76" s="317">
        <v>31.483333333333334</v>
      </c>
      <c r="K76" s="317">
        <v>32.116666666666667</v>
      </c>
      <c r="L76" s="304">
        <v>30.85</v>
      </c>
      <c r="M76" s="304">
        <v>29.85</v>
      </c>
      <c r="N76" s="319">
        <v>171741000</v>
      </c>
      <c r="O76" s="320">
        <v>4.3764434180138569E-2</v>
      </c>
    </row>
    <row r="77" spans="1:15" ht="15">
      <c r="A77" s="277">
        <v>67</v>
      </c>
      <c r="B77" s="389" t="s">
        <v>73</v>
      </c>
      <c r="C77" s="277" t="s">
        <v>122</v>
      </c>
      <c r="D77" s="316">
        <v>378.25</v>
      </c>
      <c r="E77" s="316">
        <v>377.98333333333329</v>
      </c>
      <c r="F77" s="317">
        <v>372.41666666666657</v>
      </c>
      <c r="G77" s="317">
        <v>366.58333333333326</v>
      </c>
      <c r="H77" s="317">
        <v>361.01666666666654</v>
      </c>
      <c r="I77" s="317">
        <v>383.81666666666661</v>
      </c>
      <c r="J77" s="317">
        <v>389.38333333333333</v>
      </c>
      <c r="K77" s="317">
        <v>395.21666666666664</v>
      </c>
      <c r="L77" s="304">
        <v>383.55</v>
      </c>
      <c r="M77" s="304">
        <v>372.15</v>
      </c>
      <c r="N77" s="319">
        <v>6465250</v>
      </c>
      <c r="O77" s="320">
        <v>-2.4076380240763803E-2</v>
      </c>
    </row>
    <row r="78" spans="1:15" ht="15">
      <c r="A78" s="277">
        <v>68</v>
      </c>
      <c r="B78" s="389" t="s">
        <v>39</v>
      </c>
      <c r="C78" s="277" t="s">
        <v>123</v>
      </c>
      <c r="D78" s="316">
        <v>1336</v>
      </c>
      <c r="E78" s="316">
        <v>1330.6833333333334</v>
      </c>
      <c r="F78" s="317">
        <v>1317.5666666666668</v>
      </c>
      <c r="G78" s="317">
        <v>1299.1333333333334</v>
      </c>
      <c r="H78" s="317">
        <v>1286.0166666666669</v>
      </c>
      <c r="I78" s="317">
        <v>1349.1166666666668</v>
      </c>
      <c r="J78" s="317">
        <v>1362.2333333333336</v>
      </c>
      <c r="K78" s="317">
        <v>1380.6666666666667</v>
      </c>
      <c r="L78" s="304">
        <v>1343.8</v>
      </c>
      <c r="M78" s="304">
        <v>1312.25</v>
      </c>
      <c r="N78" s="319">
        <v>2689000</v>
      </c>
      <c r="O78" s="320">
        <v>-1.2999071494893223E-3</v>
      </c>
    </row>
    <row r="79" spans="1:15" ht="15">
      <c r="A79" s="277">
        <v>69</v>
      </c>
      <c r="B79" s="389" t="s">
        <v>54</v>
      </c>
      <c r="C79" s="277" t="s">
        <v>124</v>
      </c>
      <c r="D79" s="316">
        <v>609.6</v>
      </c>
      <c r="E79" s="316">
        <v>609</v>
      </c>
      <c r="F79" s="317">
        <v>602.5</v>
      </c>
      <c r="G79" s="317">
        <v>595.4</v>
      </c>
      <c r="H79" s="317">
        <v>588.9</v>
      </c>
      <c r="I79" s="317">
        <v>616.1</v>
      </c>
      <c r="J79" s="317">
        <v>622.6</v>
      </c>
      <c r="K79" s="317">
        <v>629.70000000000005</v>
      </c>
      <c r="L79" s="304">
        <v>615.5</v>
      </c>
      <c r="M79" s="304">
        <v>601.9</v>
      </c>
      <c r="N79" s="319">
        <v>25283200</v>
      </c>
      <c r="O79" s="320">
        <v>4.5453100664314544E-3</v>
      </c>
    </row>
    <row r="80" spans="1:15" ht="15">
      <c r="A80" s="277">
        <v>70</v>
      </c>
      <c r="B80" s="389" t="s">
        <v>68</v>
      </c>
      <c r="C80" s="277" t="s">
        <v>125</v>
      </c>
      <c r="D80" s="316">
        <v>182.35</v>
      </c>
      <c r="E80" s="316">
        <v>181.51666666666665</v>
      </c>
      <c r="F80" s="317">
        <v>179.1333333333333</v>
      </c>
      <c r="G80" s="317">
        <v>175.91666666666666</v>
      </c>
      <c r="H80" s="317">
        <v>173.5333333333333</v>
      </c>
      <c r="I80" s="317">
        <v>184.73333333333329</v>
      </c>
      <c r="J80" s="317">
        <v>187.11666666666662</v>
      </c>
      <c r="K80" s="317">
        <v>190.33333333333329</v>
      </c>
      <c r="L80" s="304">
        <v>183.9</v>
      </c>
      <c r="M80" s="304">
        <v>178.3</v>
      </c>
      <c r="N80" s="319">
        <v>11015200</v>
      </c>
      <c r="O80" s="320">
        <v>-7.5681130171543895E-3</v>
      </c>
    </row>
    <row r="81" spans="1:15" ht="15">
      <c r="A81" s="277">
        <v>71</v>
      </c>
      <c r="B81" s="389" t="s">
        <v>107</v>
      </c>
      <c r="C81" s="277" t="s">
        <v>126</v>
      </c>
      <c r="D81" s="316">
        <v>1116.4000000000001</v>
      </c>
      <c r="E81" s="316">
        <v>1109.8333333333333</v>
      </c>
      <c r="F81" s="317">
        <v>1094.6666666666665</v>
      </c>
      <c r="G81" s="317">
        <v>1072.9333333333332</v>
      </c>
      <c r="H81" s="317">
        <v>1057.7666666666664</v>
      </c>
      <c r="I81" s="317">
        <v>1131.5666666666666</v>
      </c>
      <c r="J81" s="317">
        <v>1146.7333333333331</v>
      </c>
      <c r="K81" s="317">
        <v>1168.4666666666667</v>
      </c>
      <c r="L81" s="304">
        <v>1125</v>
      </c>
      <c r="M81" s="304">
        <v>1088.0999999999999</v>
      </c>
      <c r="N81" s="319">
        <v>38575200</v>
      </c>
      <c r="O81" s="320">
        <v>-5.3192742695570214E-2</v>
      </c>
    </row>
    <row r="82" spans="1:15" ht="15">
      <c r="A82" s="277">
        <v>72</v>
      </c>
      <c r="B82" s="389" t="s">
        <v>73</v>
      </c>
      <c r="C82" s="277" t="s">
        <v>127</v>
      </c>
      <c r="D82" s="316">
        <v>74.55</v>
      </c>
      <c r="E82" s="316">
        <v>74.733333333333334</v>
      </c>
      <c r="F82" s="317">
        <v>73.966666666666669</v>
      </c>
      <c r="G82" s="317">
        <v>73.38333333333334</v>
      </c>
      <c r="H82" s="317">
        <v>72.616666666666674</v>
      </c>
      <c r="I82" s="317">
        <v>75.316666666666663</v>
      </c>
      <c r="J82" s="317">
        <v>76.083333333333343</v>
      </c>
      <c r="K82" s="317">
        <v>76.666666666666657</v>
      </c>
      <c r="L82" s="304">
        <v>75.5</v>
      </c>
      <c r="M82" s="304">
        <v>74.150000000000006</v>
      </c>
      <c r="N82" s="319">
        <v>60169200</v>
      </c>
      <c r="O82" s="320">
        <v>2.0100502512562814E-2</v>
      </c>
    </row>
    <row r="83" spans="1:15" ht="15">
      <c r="A83" s="277">
        <v>73</v>
      </c>
      <c r="B83" s="389" t="s">
        <v>50</v>
      </c>
      <c r="C83" s="277" t="s">
        <v>128</v>
      </c>
      <c r="D83" s="316">
        <v>166.3</v>
      </c>
      <c r="E83" s="316">
        <v>165.96666666666667</v>
      </c>
      <c r="F83" s="317">
        <v>164.63333333333333</v>
      </c>
      <c r="G83" s="317">
        <v>162.96666666666667</v>
      </c>
      <c r="H83" s="317">
        <v>161.63333333333333</v>
      </c>
      <c r="I83" s="317">
        <v>167.63333333333333</v>
      </c>
      <c r="J83" s="317">
        <v>168.96666666666664</v>
      </c>
      <c r="K83" s="317">
        <v>170.63333333333333</v>
      </c>
      <c r="L83" s="304">
        <v>167.3</v>
      </c>
      <c r="M83" s="304">
        <v>164.3</v>
      </c>
      <c r="N83" s="319">
        <v>146016000</v>
      </c>
      <c r="O83" s="320">
        <v>-5.9906328286679009E-3</v>
      </c>
    </row>
    <row r="84" spans="1:15" ht="15">
      <c r="A84" s="277">
        <v>74</v>
      </c>
      <c r="B84" s="389" t="s">
        <v>113</v>
      </c>
      <c r="C84" s="277" t="s">
        <v>129</v>
      </c>
      <c r="D84" s="316">
        <v>194.45</v>
      </c>
      <c r="E84" s="316">
        <v>190.03333333333333</v>
      </c>
      <c r="F84" s="317">
        <v>185.06666666666666</v>
      </c>
      <c r="G84" s="317">
        <v>175.68333333333334</v>
      </c>
      <c r="H84" s="317">
        <v>170.71666666666667</v>
      </c>
      <c r="I84" s="317">
        <v>199.41666666666666</v>
      </c>
      <c r="J84" s="317">
        <v>204.3833333333333</v>
      </c>
      <c r="K84" s="317">
        <v>213.76666666666665</v>
      </c>
      <c r="L84" s="304">
        <v>195</v>
      </c>
      <c r="M84" s="304">
        <v>180.65</v>
      </c>
      <c r="N84" s="319">
        <v>26525000</v>
      </c>
      <c r="O84" s="320">
        <v>-1.063036180529653E-2</v>
      </c>
    </row>
    <row r="85" spans="1:15" ht="15">
      <c r="A85" s="277">
        <v>75</v>
      </c>
      <c r="B85" s="389" t="s">
        <v>113</v>
      </c>
      <c r="C85" s="277" t="s">
        <v>130</v>
      </c>
      <c r="D85" s="316">
        <v>312.05</v>
      </c>
      <c r="E85" s="316">
        <v>305.7</v>
      </c>
      <c r="F85" s="317">
        <v>298.09999999999997</v>
      </c>
      <c r="G85" s="317">
        <v>284.14999999999998</v>
      </c>
      <c r="H85" s="317">
        <v>276.54999999999995</v>
      </c>
      <c r="I85" s="317">
        <v>319.64999999999998</v>
      </c>
      <c r="J85" s="317">
        <v>327.25</v>
      </c>
      <c r="K85" s="317">
        <v>341.2</v>
      </c>
      <c r="L85" s="304">
        <v>313.3</v>
      </c>
      <c r="M85" s="304">
        <v>291.75</v>
      </c>
      <c r="N85" s="319">
        <v>42525000</v>
      </c>
      <c r="O85" s="320">
        <v>7.4498567335243557E-2</v>
      </c>
    </row>
    <row r="86" spans="1:15" ht="15">
      <c r="A86" s="277">
        <v>76</v>
      </c>
      <c r="B86" s="389" t="s">
        <v>39</v>
      </c>
      <c r="C86" s="277" t="s">
        <v>131</v>
      </c>
      <c r="D86" s="316">
        <v>2327.4499999999998</v>
      </c>
      <c r="E86" s="316">
        <v>2311.9500000000003</v>
      </c>
      <c r="F86" s="317">
        <v>2290.5000000000005</v>
      </c>
      <c r="G86" s="317">
        <v>2253.5500000000002</v>
      </c>
      <c r="H86" s="317">
        <v>2232.1000000000004</v>
      </c>
      <c r="I86" s="317">
        <v>2348.9000000000005</v>
      </c>
      <c r="J86" s="317">
        <v>2370.3500000000004</v>
      </c>
      <c r="K86" s="317">
        <v>2407.3000000000006</v>
      </c>
      <c r="L86" s="304">
        <v>2333.4</v>
      </c>
      <c r="M86" s="304">
        <v>2275</v>
      </c>
      <c r="N86" s="319">
        <v>1865000</v>
      </c>
      <c r="O86" s="320">
        <v>1.7735334242837655E-2</v>
      </c>
    </row>
    <row r="87" spans="1:15" ht="15">
      <c r="A87" s="277">
        <v>77</v>
      </c>
      <c r="B87" s="389" t="s">
        <v>54</v>
      </c>
      <c r="C87" s="277" t="s">
        <v>133</v>
      </c>
      <c r="D87" s="316">
        <v>1336.7</v>
      </c>
      <c r="E87" s="316">
        <v>1330.15</v>
      </c>
      <c r="F87" s="317">
        <v>1315.4</v>
      </c>
      <c r="G87" s="317">
        <v>1294.0999999999999</v>
      </c>
      <c r="H87" s="317">
        <v>1279.3499999999999</v>
      </c>
      <c r="I87" s="317">
        <v>1351.4500000000003</v>
      </c>
      <c r="J87" s="317">
        <v>1366.2000000000003</v>
      </c>
      <c r="K87" s="317">
        <v>1387.5000000000005</v>
      </c>
      <c r="L87" s="304">
        <v>1344.9</v>
      </c>
      <c r="M87" s="304">
        <v>1308.8499999999999</v>
      </c>
      <c r="N87" s="319">
        <v>11240800</v>
      </c>
      <c r="O87" s="320">
        <v>-6.8911898787857367E-3</v>
      </c>
    </row>
    <row r="88" spans="1:15" ht="15">
      <c r="A88" s="277">
        <v>78</v>
      </c>
      <c r="B88" s="389" t="s">
        <v>57</v>
      </c>
      <c r="C88" s="277" t="s">
        <v>134</v>
      </c>
      <c r="D88" s="316">
        <v>61.45</v>
      </c>
      <c r="E88" s="316">
        <v>61.20000000000001</v>
      </c>
      <c r="F88" s="317">
        <v>60.800000000000018</v>
      </c>
      <c r="G88" s="317">
        <v>60.150000000000006</v>
      </c>
      <c r="H88" s="317">
        <v>59.750000000000014</v>
      </c>
      <c r="I88" s="317">
        <v>61.850000000000023</v>
      </c>
      <c r="J88" s="317">
        <v>62.250000000000014</v>
      </c>
      <c r="K88" s="317">
        <v>62.900000000000027</v>
      </c>
      <c r="L88" s="304">
        <v>61.6</v>
      </c>
      <c r="M88" s="304">
        <v>60.55</v>
      </c>
      <c r="N88" s="319">
        <v>26608400</v>
      </c>
      <c r="O88" s="320">
        <v>-1.1619095731245263E-2</v>
      </c>
    </row>
    <row r="89" spans="1:15" ht="15">
      <c r="A89" s="277">
        <v>79</v>
      </c>
      <c r="B89" s="389" t="s">
        <v>57</v>
      </c>
      <c r="C89" s="277" t="s">
        <v>135</v>
      </c>
      <c r="D89" s="316">
        <v>285.60000000000002</v>
      </c>
      <c r="E89" s="316">
        <v>284.23333333333335</v>
      </c>
      <c r="F89" s="317">
        <v>281.16666666666669</v>
      </c>
      <c r="G89" s="317">
        <v>276.73333333333335</v>
      </c>
      <c r="H89" s="317">
        <v>273.66666666666669</v>
      </c>
      <c r="I89" s="317">
        <v>288.66666666666669</v>
      </c>
      <c r="J89" s="317">
        <v>291.73333333333329</v>
      </c>
      <c r="K89" s="317">
        <v>296.16666666666669</v>
      </c>
      <c r="L89" s="304">
        <v>287.3</v>
      </c>
      <c r="M89" s="304">
        <v>279.8</v>
      </c>
      <c r="N89" s="319">
        <v>10968000</v>
      </c>
      <c r="O89" s="320">
        <v>-1.632286995515695E-2</v>
      </c>
    </row>
    <row r="90" spans="1:15" ht="15">
      <c r="A90" s="277">
        <v>80</v>
      </c>
      <c r="B90" s="389" t="s">
        <v>64</v>
      </c>
      <c r="C90" s="277" t="s">
        <v>136</v>
      </c>
      <c r="D90" s="316">
        <v>897.4</v>
      </c>
      <c r="E90" s="316">
        <v>898.38333333333333</v>
      </c>
      <c r="F90" s="317">
        <v>890.91666666666663</v>
      </c>
      <c r="G90" s="317">
        <v>884.43333333333328</v>
      </c>
      <c r="H90" s="317">
        <v>876.96666666666658</v>
      </c>
      <c r="I90" s="317">
        <v>904.86666666666667</v>
      </c>
      <c r="J90" s="317">
        <v>912.33333333333337</v>
      </c>
      <c r="K90" s="317">
        <v>918.81666666666672</v>
      </c>
      <c r="L90" s="304">
        <v>905.85</v>
      </c>
      <c r="M90" s="304">
        <v>891.9</v>
      </c>
      <c r="N90" s="319">
        <v>16217300</v>
      </c>
      <c r="O90" s="320">
        <v>1.0175355289488858E-4</v>
      </c>
    </row>
    <row r="91" spans="1:15" ht="15">
      <c r="A91" s="277">
        <v>81</v>
      </c>
      <c r="B91" s="389" t="s">
        <v>52</v>
      </c>
      <c r="C91" s="277" t="s">
        <v>137</v>
      </c>
      <c r="D91" s="316">
        <v>1039.75</v>
      </c>
      <c r="E91" s="316">
        <v>1028.7166666666667</v>
      </c>
      <c r="F91" s="317">
        <v>1012.6333333333334</v>
      </c>
      <c r="G91" s="317">
        <v>985.51666666666677</v>
      </c>
      <c r="H91" s="317">
        <v>969.43333333333351</v>
      </c>
      <c r="I91" s="317">
        <v>1055.8333333333335</v>
      </c>
      <c r="J91" s="317">
        <v>1071.9166666666665</v>
      </c>
      <c r="K91" s="317">
        <v>1099.0333333333333</v>
      </c>
      <c r="L91" s="304">
        <v>1044.8</v>
      </c>
      <c r="M91" s="304">
        <v>1001.6</v>
      </c>
      <c r="N91" s="319">
        <v>7143400</v>
      </c>
      <c r="O91" s="320">
        <v>-1.0246142974914616E-2</v>
      </c>
    </row>
    <row r="92" spans="1:15" ht="15">
      <c r="A92" s="277">
        <v>82</v>
      </c>
      <c r="B92" s="389" t="s">
        <v>44</v>
      </c>
      <c r="C92" s="277" t="s">
        <v>138</v>
      </c>
      <c r="D92" s="316">
        <v>608.85</v>
      </c>
      <c r="E92" s="316">
        <v>612.51666666666665</v>
      </c>
      <c r="F92" s="317">
        <v>600.38333333333333</v>
      </c>
      <c r="G92" s="317">
        <v>591.91666666666663</v>
      </c>
      <c r="H92" s="317">
        <v>579.7833333333333</v>
      </c>
      <c r="I92" s="317">
        <v>620.98333333333335</v>
      </c>
      <c r="J92" s="317">
        <v>633.11666666666656</v>
      </c>
      <c r="K92" s="317">
        <v>641.58333333333337</v>
      </c>
      <c r="L92" s="304">
        <v>624.65</v>
      </c>
      <c r="M92" s="304">
        <v>604.04999999999995</v>
      </c>
      <c r="N92" s="319">
        <v>14841400</v>
      </c>
      <c r="O92" s="320">
        <v>2.9523162086044479E-2</v>
      </c>
    </row>
    <row r="93" spans="1:15" ht="15">
      <c r="A93" s="277">
        <v>83</v>
      </c>
      <c r="B93" s="389" t="s">
        <v>57</v>
      </c>
      <c r="C93" s="277" t="s">
        <v>139</v>
      </c>
      <c r="D93" s="316">
        <v>125.9</v>
      </c>
      <c r="E93" s="316">
        <v>125.78333333333335</v>
      </c>
      <c r="F93" s="317">
        <v>124.56666666666669</v>
      </c>
      <c r="G93" s="317">
        <v>123.23333333333335</v>
      </c>
      <c r="H93" s="317">
        <v>122.01666666666669</v>
      </c>
      <c r="I93" s="317">
        <v>127.11666666666669</v>
      </c>
      <c r="J93" s="317">
        <v>128.33333333333337</v>
      </c>
      <c r="K93" s="317">
        <v>129.66666666666669</v>
      </c>
      <c r="L93" s="304">
        <v>127</v>
      </c>
      <c r="M93" s="304">
        <v>124.45</v>
      </c>
      <c r="N93" s="319">
        <v>15539328</v>
      </c>
      <c r="O93" s="320">
        <v>-2.4432432432432434E-2</v>
      </c>
    </row>
    <row r="94" spans="1:15" ht="15">
      <c r="A94" s="277">
        <v>84</v>
      </c>
      <c r="B94" s="389" t="s">
        <v>57</v>
      </c>
      <c r="C94" s="277" t="s">
        <v>140</v>
      </c>
      <c r="D94" s="316">
        <v>163.30000000000001</v>
      </c>
      <c r="E94" s="316">
        <v>162.46666666666667</v>
      </c>
      <c r="F94" s="317">
        <v>159.93333333333334</v>
      </c>
      <c r="G94" s="317">
        <v>156.56666666666666</v>
      </c>
      <c r="H94" s="317">
        <v>154.03333333333333</v>
      </c>
      <c r="I94" s="317">
        <v>165.83333333333334</v>
      </c>
      <c r="J94" s="317">
        <v>168.3666666666667</v>
      </c>
      <c r="K94" s="317">
        <v>171.73333333333335</v>
      </c>
      <c r="L94" s="304">
        <v>165</v>
      </c>
      <c r="M94" s="304">
        <v>159.1</v>
      </c>
      <c r="N94" s="319">
        <v>17136000</v>
      </c>
      <c r="O94" s="320">
        <v>4.2194092827004216E-3</v>
      </c>
    </row>
    <row r="95" spans="1:15" ht="15">
      <c r="A95" s="277">
        <v>85</v>
      </c>
      <c r="B95" s="389" t="s">
        <v>50</v>
      </c>
      <c r="C95" s="277" t="s">
        <v>141</v>
      </c>
      <c r="D95" s="316">
        <v>363.75</v>
      </c>
      <c r="E95" s="316">
        <v>363</v>
      </c>
      <c r="F95" s="317">
        <v>360.55</v>
      </c>
      <c r="G95" s="317">
        <v>357.35</v>
      </c>
      <c r="H95" s="317">
        <v>354.90000000000003</v>
      </c>
      <c r="I95" s="317">
        <v>366.2</v>
      </c>
      <c r="J95" s="317">
        <v>368.65000000000003</v>
      </c>
      <c r="K95" s="317">
        <v>371.84999999999997</v>
      </c>
      <c r="L95" s="304">
        <v>365.45</v>
      </c>
      <c r="M95" s="304">
        <v>359.8</v>
      </c>
      <c r="N95" s="319">
        <v>10220000</v>
      </c>
      <c r="O95" s="320">
        <v>2.7342179332529151E-2</v>
      </c>
    </row>
    <row r="96" spans="1:15" ht="15">
      <c r="A96" s="277">
        <v>86</v>
      </c>
      <c r="B96" s="389" t="s">
        <v>44</v>
      </c>
      <c r="C96" s="277" t="s">
        <v>142</v>
      </c>
      <c r="D96" s="316">
        <v>6920.15</v>
      </c>
      <c r="E96" s="316">
        <v>6930.2</v>
      </c>
      <c r="F96" s="317">
        <v>6862.45</v>
      </c>
      <c r="G96" s="317">
        <v>6804.75</v>
      </c>
      <c r="H96" s="317">
        <v>6737</v>
      </c>
      <c r="I96" s="317">
        <v>6987.9</v>
      </c>
      <c r="J96" s="317">
        <v>7055.65</v>
      </c>
      <c r="K96" s="317">
        <v>7113.3499999999995</v>
      </c>
      <c r="L96" s="304">
        <v>6997.95</v>
      </c>
      <c r="M96" s="304">
        <v>6872.5</v>
      </c>
      <c r="N96" s="319">
        <v>2468900</v>
      </c>
      <c r="O96" s="320">
        <v>1.9479728907106043E-3</v>
      </c>
    </row>
    <row r="97" spans="1:15" ht="15">
      <c r="A97" s="277">
        <v>87</v>
      </c>
      <c r="B97" s="389" t="s">
        <v>50</v>
      </c>
      <c r="C97" s="277" t="s">
        <v>143</v>
      </c>
      <c r="D97" s="316">
        <v>511.85</v>
      </c>
      <c r="E97" s="316">
        <v>509.68333333333334</v>
      </c>
      <c r="F97" s="317">
        <v>504.9666666666667</v>
      </c>
      <c r="G97" s="317">
        <v>498.08333333333337</v>
      </c>
      <c r="H97" s="317">
        <v>493.36666666666673</v>
      </c>
      <c r="I97" s="317">
        <v>516.56666666666661</v>
      </c>
      <c r="J97" s="317">
        <v>521.2833333333333</v>
      </c>
      <c r="K97" s="317">
        <v>528.16666666666663</v>
      </c>
      <c r="L97" s="304">
        <v>514.4</v>
      </c>
      <c r="M97" s="304">
        <v>502.8</v>
      </c>
      <c r="N97" s="319">
        <v>13685000</v>
      </c>
      <c r="O97" s="320">
        <v>-6.4434159179598879E-3</v>
      </c>
    </row>
    <row r="98" spans="1:15" ht="15">
      <c r="A98" s="277">
        <v>88</v>
      </c>
      <c r="B98" s="389" t="s">
        <v>57</v>
      </c>
      <c r="C98" s="277" t="s">
        <v>144</v>
      </c>
      <c r="D98" s="316">
        <v>580.75</v>
      </c>
      <c r="E98" s="316">
        <v>583.98333333333335</v>
      </c>
      <c r="F98" s="317">
        <v>574.76666666666665</v>
      </c>
      <c r="G98" s="317">
        <v>568.7833333333333</v>
      </c>
      <c r="H98" s="317">
        <v>559.56666666666661</v>
      </c>
      <c r="I98" s="317">
        <v>589.9666666666667</v>
      </c>
      <c r="J98" s="317">
        <v>599.18333333333339</v>
      </c>
      <c r="K98" s="317">
        <v>605.16666666666674</v>
      </c>
      <c r="L98" s="304">
        <v>593.20000000000005</v>
      </c>
      <c r="M98" s="304">
        <v>578</v>
      </c>
      <c r="N98" s="319">
        <v>2288000</v>
      </c>
      <c r="O98" s="320">
        <v>4.0189125295508277E-2</v>
      </c>
    </row>
    <row r="99" spans="1:15" ht="15">
      <c r="A99" s="277">
        <v>89</v>
      </c>
      <c r="B99" s="389" t="s">
        <v>73</v>
      </c>
      <c r="C99" s="277" t="s">
        <v>145</v>
      </c>
      <c r="D99" s="316">
        <v>822.25</v>
      </c>
      <c r="E99" s="316">
        <v>819.16666666666663</v>
      </c>
      <c r="F99" s="317">
        <v>803.48333333333323</v>
      </c>
      <c r="G99" s="317">
        <v>784.71666666666658</v>
      </c>
      <c r="H99" s="317">
        <v>769.03333333333319</v>
      </c>
      <c r="I99" s="317">
        <v>837.93333333333328</v>
      </c>
      <c r="J99" s="317">
        <v>853.61666666666667</v>
      </c>
      <c r="K99" s="317">
        <v>872.38333333333333</v>
      </c>
      <c r="L99" s="304">
        <v>834.85</v>
      </c>
      <c r="M99" s="304">
        <v>800.4</v>
      </c>
      <c r="N99" s="319">
        <v>1768800</v>
      </c>
      <c r="O99" s="320">
        <v>-1.6349683016349682E-2</v>
      </c>
    </row>
    <row r="100" spans="1:15" ht="15">
      <c r="A100" s="277">
        <v>90</v>
      </c>
      <c r="B100" s="389" t="s">
        <v>107</v>
      </c>
      <c r="C100" s="277" t="s">
        <v>146</v>
      </c>
      <c r="D100" s="316">
        <v>1331.65</v>
      </c>
      <c r="E100" s="316">
        <v>1345.8999999999999</v>
      </c>
      <c r="F100" s="317">
        <v>1245.7999999999997</v>
      </c>
      <c r="G100" s="317">
        <v>1159.9499999999998</v>
      </c>
      <c r="H100" s="317">
        <v>1059.8499999999997</v>
      </c>
      <c r="I100" s="317">
        <v>1431.7499999999998</v>
      </c>
      <c r="J100" s="317">
        <v>1531.8499999999997</v>
      </c>
      <c r="K100" s="317">
        <v>1617.6999999999998</v>
      </c>
      <c r="L100" s="304">
        <v>1446</v>
      </c>
      <c r="M100" s="304">
        <v>1260.05</v>
      </c>
      <c r="N100" s="319">
        <v>1312800</v>
      </c>
      <c r="O100" s="320">
        <v>-0.12759170653907495</v>
      </c>
    </row>
    <row r="101" spans="1:15" ht="15">
      <c r="A101" s="277">
        <v>91</v>
      </c>
      <c r="B101" s="389" t="s">
        <v>44</v>
      </c>
      <c r="C101" s="277" t="s">
        <v>147</v>
      </c>
      <c r="D101" s="316">
        <v>106.6</v>
      </c>
      <c r="E101" s="316">
        <v>106.61666666666667</v>
      </c>
      <c r="F101" s="317">
        <v>105.33333333333334</v>
      </c>
      <c r="G101" s="317">
        <v>104.06666666666666</v>
      </c>
      <c r="H101" s="317">
        <v>102.78333333333333</v>
      </c>
      <c r="I101" s="317">
        <v>107.88333333333335</v>
      </c>
      <c r="J101" s="317">
        <v>109.16666666666669</v>
      </c>
      <c r="K101" s="317">
        <v>110.43333333333337</v>
      </c>
      <c r="L101" s="304">
        <v>107.9</v>
      </c>
      <c r="M101" s="304">
        <v>105.35</v>
      </c>
      <c r="N101" s="319">
        <v>25361000</v>
      </c>
      <c r="O101" s="320">
        <v>-1.1028398125172319E-3</v>
      </c>
    </row>
    <row r="102" spans="1:15" ht="15">
      <c r="A102" s="277">
        <v>92</v>
      </c>
      <c r="B102" s="389" t="s">
        <v>44</v>
      </c>
      <c r="C102" s="277" t="s">
        <v>148</v>
      </c>
      <c r="D102" s="316">
        <v>58159.199999999997</v>
      </c>
      <c r="E102" s="316">
        <v>58388.083333333336</v>
      </c>
      <c r="F102" s="317">
        <v>57776.166666666672</v>
      </c>
      <c r="G102" s="317">
        <v>57393.133333333339</v>
      </c>
      <c r="H102" s="317">
        <v>56781.216666666674</v>
      </c>
      <c r="I102" s="317">
        <v>58771.116666666669</v>
      </c>
      <c r="J102" s="317">
        <v>59383.03333333334</v>
      </c>
      <c r="K102" s="317">
        <v>59766.066666666666</v>
      </c>
      <c r="L102" s="304">
        <v>59000</v>
      </c>
      <c r="M102" s="304">
        <v>58005.05</v>
      </c>
      <c r="N102" s="319">
        <v>38950</v>
      </c>
      <c r="O102" s="320">
        <v>3.288252452930257E-2</v>
      </c>
    </row>
    <row r="103" spans="1:15" ht="15">
      <c r="A103" s="277">
        <v>93</v>
      </c>
      <c r="B103" s="389" t="s">
        <v>57</v>
      </c>
      <c r="C103" s="277" t="s">
        <v>149</v>
      </c>
      <c r="D103" s="316">
        <v>1185.5999999999999</v>
      </c>
      <c r="E103" s="316">
        <v>1178.4166666666667</v>
      </c>
      <c r="F103" s="317">
        <v>1148.9833333333336</v>
      </c>
      <c r="G103" s="317">
        <v>1112.3666666666668</v>
      </c>
      <c r="H103" s="317">
        <v>1082.9333333333336</v>
      </c>
      <c r="I103" s="317">
        <v>1215.0333333333335</v>
      </c>
      <c r="J103" s="317">
        <v>1244.4666666666665</v>
      </c>
      <c r="K103" s="317">
        <v>1281.0833333333335</v>
      </c>
      <c r="L103" s="304">
        <v>1207.8499999999999</v>
      </c>
      <c r="M103" s="304">
        <v>1141.8</v>
      </c>
      <c r="N103" s="319">
        <v>3799500</v>
      </c>
      <c r="O103" s="320">
        <v>4.0246406570841886E-2</v>
      </c>
    </row>
    <row r="104" spans="1:15" ht="15">
      <c r="A104" s="277">
        <v>94</v>
      </c>
      <c r="B104" s="389" t="s">
        <v>113</v>
      </c>
      <c r="C104" s="277" t="s">
        <v>150</v>
      </c>
      <c r="D104" s="316">
        <v>30.7</v>
      </c>
      <c r="E104" s="316">
        <v>30.416666666666668</v>
      </c>
      <c r="F104" s="317">
        <v>29.933333333333337</v>
      </c>
      <c r="G104" s="317">
        <v>29.166666666666668</v>
      </c>
      <c r="H104" s="317">
        <v>28.683333333333337</v>
      </c>
      <c r="I104" s="317">
        <v>31.183333333333337</v>
      </c>
      <c r="J104" s="317">
        <v>31.666666666666664</v>
      </c>
      <c r="K104" s="317">
        <v>32.433333333333337</v>
      </c>
      <c r="L104" s="304">
        <v>30.9</v>
      </c>
      <c r="M104" s="304">
        <v>29.65</v>
      </c>
      <c r="N104" s="319">
        <v>51765000</v>
      </c>
      <c r="O104" s="320">
        <v>1.2974051896207584E-2</v>
      </c>
    </row>
    <row r="105" spans="1:15" ht="15">
      <c r="A105" s="277">
        <v>95</v>
      </c>
      <c r="B105" s="389" t="s">
        <v>39</v>
      </c>
      <c r="C105" s="277" t="s">
        <v>261</v>
      </c>
      <c r="D105" s="316">
        <v>3607.3</v>
      </c>
      <c r="E105" s="316">
        <v>3605.3333333333335</v>
      </c>
      <c r="F105" s="317">
        <v>3555.2666666666669</v>
      </c>
      <c r="G105" s="317">
        <v>3503.2333333333336</v>
      </c>
      <c r="H105" s="317">
        <v>3453.166666666667</v>
      </c>
      <c r="I105" s="317">
        <v>3657.3666666666668</v>
      </c>
      <c r="J105" s="317">
        <v>3707.4333333333334</v>
      </c>
      <c r="K105" s="317">
        <v>3759.4666666666667</v>
      </c>
      <c r="L105" s="304">
        <v>3655.4</v>
      </c>
      <c r="M105" s="304">
        <v>3553.3</v>
      </c>
      <c r="N105" s="319">
        <v>665250</v>
      </c>
      <c r="O105" s="320">
        <v>-3.6567704561911656E-2</v>
      </c>
    </row>
    <row r="106" spans="1:15" ht="15">
      <c r="A106" s="277">
        <v>96</v>
      </c>
      <c r="B106" s="389" t="s">
        <v>50</v>
      </c>
      <c r="C106" s="277" t="s">
        <v>153</v>
      </c>
      <c r="D106" s="316">
        <v>15416.75</v>
      </c>
      <c r="E106" s="316">
        <v>15534.366666666669</v>
      </c>
      <c r="F106" s="317">
        <v>15251.583333333338</v>
      </c>
      <c r="G106" s="317">
        <v>15086.41666666667</v>
      </c>
      <c r="H106" s="317">
        <v>14803.633333333339</v>
      </c>
      <c r="I106" s="317">
        <v>15699.533333333336</v>
      </c>
      <c r="J106" s="317">
        <v>15982.316666666669</v>
      </c>
      <c r="K106" s="317">
        <v>16147.483333333335</v>
      </c>
      <c r="L106" s="304">
        <v>15817.15</v>
      </c>
      <c r="M106" s="304">
        <v>15369.2</v>
      </c>
      <c r="N106" s="319">
        <v>428400</v>
      </c>
      <c r="O106" s="320">
        <v>1.4324612288386409E-2</v>
      </c>
    </row>
    <row r="107" spans="1:15" ht="15">
      <c r="A107" s="277">
        <v>97</v>
      </c>
      <c r="B107" s="389" t="s">
        <v>113</v>
      </c>
      <c r="C107" s="277" t="s">
        <v>155</v>
      </c>
      <c r="D107" s="316">
        <v>83.3</v>
      </c>
      <c r="E107" s="316">
        <v>82.733333333333334</v>
      </c>
      <c r="F107" s="317">
        <v>81.566666666666663</v>
      </c>
      <c r="G107" s="317">
        <v>79.833333333333329</v>
      </c>
      <c r="H107" s="317">
        <v>78.666666666666657</v>
      </c>
      <c r="I107" s="317">
        <v>84.466666666666669</v>
      </c>
      <c r="J107" s="317">
        <v>85.633333333333326</v>
      </c>
      <c r="K107" s="317">
        <v>87.366666666666674</v>
      </c>
      <c r="L107" s="304">
        <v>83.9</v>
      </c>
      <c r="M107" s="304">
        <v>81</v>
      </c>
      <c r="N107" s="319">
        <v>36890200</v>
      </c>
      <c r="O107" s="320">
        <v>-3.589563999299597E-2</v>
      </c>
    </row>
    <row r="108" spans="1:15" ht="15">
      <c r="A108" s="277">
        <v>98</v>
      </c>
      <c r="B108" s="389" t="s">
        <v>42</v>
      </c>
      <c r="C108" s="277" t="s">
        <v>156</v>
      </c>
      <c r="D108" s="316">
        <v>80.55</v>
      </c>
      <c r="E108" s="316">
        <v>79.983333333333334</v>
      </c>
      <c r="F108" s="317">
        <v>79.266666666666666</v>
      </c>
      <c r="G108" s="317">
        <v>77.983333333333334</v>
      </c>
      <c r="H108" s="317">
        <v>77.266666666666666</v>
      </c>
      <c r="I108" s="317">
        <v>81.266666666666666</v>
      </c>
      <c r="J108" s="317">
        <v>81.983333333333334</v>
      </c>
      <c r="K108" s="317">
        <v>83.266666666666666</v>
      </c>
      <c r="L108" s="304">
        <v>80.7</v>
      </c>
      <c r="M108" s="304">
        <v>78.7</v>
      </c>
      <c r="N108" s="319">
        <v>60117900</v>
      </c>
      <c r="O108" s="320">
        <v>-9.1131153701615938E-3</v>
      </c>
    </row>
    <row r="109" spans="1:15" ht="15">
      <c r="A109" s="277">
        <v>99</v>
      </c>
      <c r="B109" s="389" t="s">
        <v>73</v>
      </c>
      <c r="C109" s="277" t="s">
        <v>158</v>
      </c>
      <c r="D109" s="316">
        <v>67.55</v>
      </c>
      <c r="E109" s="316">
        <v>67.13333333333334</v>
      </c>
      <c r="F109" s="317">
        <v>66.51666666666668</v>
      </c>
      <c r="G109" s="317">
        <v>65.483333333333334</v>
      </c>
      <c r="H109" s="317">
        <v>64.866666666666674</v>
      </c>
      <c r="I109" s="317">
        <v>68.166666666666686</v>
      </c>
      <c r="J109" s="317">
        <v>68.783333333333331</v>
      </c>
      <c r="K109" s="317">
        <v>69.816666666666691</v>
      </c>
      <c r="L109" s="304">
        <v>67.75</v>
      </c>
      <c r="M109" s="304">
        <v>66.099999999999994</v>
      </c>
      <c r="N109" s="319">
        <v>54077100</v>
      </c>
      <c r="O109" s="320">
        <v>-2.7823920265780729E-2</v>
      </c>
    </row>
    <row r="110" spans="1:15" ht="15">
      <c r="A110" s="277">
        <v>100</v>
      </c>
      <c r="B110" s="389" t="s">
        <v>79</v>
      </c>
      <c r="C110" s="277" t="s">
        <v>159</v>
      </c>
      <c r="D110" s="316">
        <v>20662.5</v>
      </c>
      <c r="E110" s="316">
        <v>20542.516666666666</v>
      </c>
      <c r="F110" s="317">
        <v>20329.833333333332</v>
      </c>
      <c r="G110" s="317">
        <v>19997.166666666664</v>
      </c>
      <c r="H110" s="317">
        <v>19784.48333333333</v>
      </c>
      <c r="I110" s="317">
        <v>20875.183333333334</v>
      </c>
      <c r="J110" s="317">
        <v>21087.866666666669</v>
      </c>
      <c r="K110" s="317">
        <v>21420.533333333336</v>
      </c>
      <c r="L110" s="304">
        <v>20755.2</v>
      </c>
      <c r="M110" s="304">
        <v>20209.849999999999</v>
      </c>
      <c r="N110" s="319">
        <v>92160</v>
      </c>
      <c r="O110" s="320">
        <v>-2.0720433535224736E-2</v>
      </c>
    </row>
    <row r="111" spans="1:15" ht="15">
      <c r="A111" s="277">
        <v>101</v>
      </c>
      <c r="B111" s="389" t="s">
        <v>52</v>
      </c>
      <c r="C111" s="277" t="s">
        <v>160</v>
      </c>
      <c r="D111" s="316">
        <v>1293.05</v>
      </c>
      <c r="E111" s="316">
        <v>1284.4333333333334</v>
      </c>
      <c r="F111" s="317">
        <v>1273.6166666666668</v>
      </c>
      <c r="G111" s="317">
        <v>1254.1833333333334</v>
      </c>
      <c r="H111" s="317">
        <v>1243.3666666666668</v>
      </c>
      <c r="I111" s="317">
        <v>1303.8666666666668</v>
      </c>
      <c r="J111" s="317">
        <v>1314.6833333333334</v>
      </c>
      <c r="K111" s="317">
        <v>1334.1166666666668</v>
      </c>
      <c r="L111" s="304">
        <v>1295.25</v>
      </c>
      <c r="M111" s="304">
        <v>1265</v>
      </c>
      <c r="N111" s="319">
        <v>3132800</v>
      </c>
      <c r="O111" s="320">
        <v>-2.9476912591582895E-2</v>
      </c>
    </row>
    <row r="112" spans="1:15" ht="15">
      <c r="A112" s="277">
        <v>102</v>
      </c>
      <c r="B112" s="389" t="s">
        <v>73</v>
      </c>
      <c r="C112" s="277" t="s">
        <v>161</v>
      </c>
      <c r="D112" s="316">
        <v>222.9</v>
      </c>
      <c r="E112" s="316">
        <v>220.63333333333335</v>
      </c>
      <c r="F112" s="317">
        <v>217.81666666666672</v>
      </c>
      <c r="G112" s="317">
        <v>212.73333333333338</v>
      </c>
      <c r="H112" s="317">
        <v>209.91666666666674</v>
      </c>
      <c r="I112" s="317">
        <v>225.7166666666667</v>
      </c>
      <c r="J112" s="317">
        <v>228.53333333333336</v>
      </c>
      <c r="K112" s="317">
        <v>233.61666666666667</v>
      </c>
      <c r="L112" s="304">
        <v>223.45</v>
      </c>
      <c r="M112" s="304">
        <v>215.55</v>
      </c>
      <c r="N112" s="319">
        <v>12150000</v>
      </c>
      <c r="O112" s="320">
        <v>-1.1954135154915833E-2</v>
      </c>
    </row>
    <row r="113" spans="1:15" ht="15">
      <c r="A113" s="277">
        <v>103</v>
      </c>
      <c r="B113" s="389" t="s">
        <v>57</v>
      </c>
      <c r="C113" s="277" t="s">
        <v>162</v>
      </c>
      <c r="D113" s="316">
        <v>85.35</v>
      </c>
      <c r="E113" s="316">
        <v>85.2</v>
      </c>
      <c r="F113" s="317">
        <v>84.5</v>
      </c>
      <c r="G113" s="317">
        <v>83.649999999999991</v>
      </c>
      <c r="H113" s="317">
        <v>82.949999999999989</v>
      </c>
      <c r="I113" s="317">
        <v>86.050000000000011</v>
      </c>
      <c r="J113" s="317">
        <v>86.750000000000028</v>
      </c>
      <c r="K113" s="317">
        <v>87.600000000000023</v>
      </c>
      <c r="L113" s="304">
        <v>85.9</v>
      </c>
      <c r="M113" s="304">
        <v>84.35</v>
      </c>
      <c r="N113" s="319">
        <v>43641800</v>
      </c>
      <c r="O113" s="320">
        <v>9.9544937428896465E-4</v>
      </c>
    </row>
    <row r="114" spans="1:15" ht="15">
      <c r="A114" s="277">
        <v>104</v>
      </c>
      <c r="B114" s="389" t="s">
        <v>50</v>
      </c>
      <c r="C114" s="277" t="s">
        <v>163</v>
      </c>
      <c r="D114" s="316">
        <v>1487.1</v>
      </c>
      <c r="E114" s="316">
        <v>1486.7833333333335</v>
      </c>
      <c r="F114" s="317">
        <v>1477.5666666666671</v>
      </c>
      <c r="G114" s="317">
        <v>1468.0333333333335</v>
      </c>
      <c r="H114" s="317">
        <v>1458.8166666666671</v>
      </c>
      <c r="I114" s="317">
        <v>1496.3166666666671</v>
      </c>
      <c r="J114" s="317">
        <v>1505.5333333333338</v>
      </c>
      <c r="K114" s="317">
        <v>1515.0666666666671</v>
      </c>
      <c r="L114" s="304">
        <v>1496</v>
      </c>
      <c r="M114" s="304">
        <v>1477.25</v>
      </c>
      <c r="N114" s="319">
        <v>3426000</v>
      </c>
      <c r="O114" s="320">
        <v>-1.3117621337997377E-3</v>
      </c>
    </row>
    <row r="115" spans="1:15" ht="15">
      <c r="A115" s="277">
        <v>105</v>
      </c>
      <c r="B115" s="389" t="s">
        <v>54</v>
      </c>
      <c r="C115" s="277" t="s">
        <v>164</v>
      </c>
      <c r="D115" s="316">
        <v>27.7</v>
      </c>
      <c r="E115" s="316">
        <v>27.349999999999998</v>
      </c>
      <c r="F115" s="317">
        <v>26.899999999999995</v>
      </c>
      <c r="G115" s="317">
        <v>26.099999999999998</v>
      </c>
      <c r="H115" s="317">
        <v>25.649999999999995</v>
      </c>
      <c r="I115" s="317">
        <v>28.149999999999995</v>
      </c>
      <c r="J115" s="317">
        <v>28.599999999999998</v>
      </c>
      <c r="K115" s="317">
        <v>29.399999999999995</v>
      </c>
      <c r="L115" s="304">
        <v>27.8</v>
      </c>
      <c r="M115" s="304">
        <v>26.55</v>
      </c>
      <c r="N115" s="319">
        <v>73570000</v>
      </c>
      <c r="O115" s="320">
        <v>-2.4684484038604307E-2</v>
      </c>
    </row>
    <row r="116" spans="1:15" ht="15">
      <c r="A116" s="277">
        <v>106</v>
      </c>
      <c r="B116" s="389" t="s">
        <v>42</v>
      </c>
      <c r="C116" s="277" t="s">
        <v>165</v>
      </c>
      <c r="D116" s="316">
        <v>159.35</v>
      </c>
      <c r="E116" s="316">
        <v>158.56666666666669</v>
      </c>
      <c r="F116" s="317">
        <v>155.88333333333338</v>
      </c>
      <c r="G116" s="317">
        <v>152.41666666666669</v>
      </c>
      <c r="H116" s="317">
        <v>149.73333333333338</v>
      </c>
      <c r="I116" s="317">
        <v>162.03333333333339</v>
      </c>
      <c r="J116" s="317">
        <v>164.71666666666673</v>
      </c>
      <c r="K116" s="317">
        <v>168.18333333333339</v>
      </c>
      <c r="L116" s="304">
        <v>161.25</v>
      </c>
      <c r="M116" s="304">
        <v>155.1</v>
      </c>
      <c r="N116" s="319">
        <v>18848000</v>
      </c>
      <c r="O116" s="320">
        <v>6.6225165562913907E-3</v>
      </c>
    </row>
    <row r="117" spans="1:15" ht="15">
      <c r="A117" s="277">
        <v>107</v>
      </c>
      <c r="B117" s="389" t="s">
        <v>89</v>
      </c>
      <c r="C117" s="277" t="s">
        <v>166</v>
      </c>
      <c r="D117" s="316">
        <v>1172</v>
      </c>
      <c r="E117" s="316">
        <v>1168.7</v>
      </c>
      <c r="F117" s="317">
        <v>1145.3500000000001</v>
      </c>
      <c r="G117" s="317">
        <v>1118.7</v>
      </c>
      <c r="H117" s="317">
        <v>1095.3500000000001</v>
      </c>
      <c r="I117" s="317">
        <v>1195.3500000000001</v>
      </c>
      <c r="J117" s="317">
        <v>1218.7</v>
      </c>
      <c r="K117" s="317">
        <v>1245.3500000000001</v>
      </c>
      <c r="L117" s="304">
        <v>1192.05</v>
      </c>
      <c r="M117" s="304">
        <v>1142.05</v>
      </c>
      <c r="N117" s="319">
        <v>1624337</v>
      </c>
      <c r="O117" s="320">
        <v>-4.039432555902861E-2</v>
      </c>
    </row>
    <row r="118" spans="1:15" ht="15">
      <c r="A118" s="277">
        <v>108</v>
      </c>
      <c r="B118" s="389" t="s">
        <v>37</v>
      </c>
      <c r="C118" s="277" t="s">
        <v>167</v>
      </c>
      <c r="D118" s="316">
        <v>782.5</v>
      </c>
      <c r="E118" s="316">
        <v>776.0333333333333</v>
      </c>
      <c r="F118" s="317">
        <v>764.61666666666656</v>
      </c>
      <c r="G118" s="317">
        <v>746.73333333333323</v>
      </c>
      <c r="H118" s="317">
        <v>735.31666666666649</v>
      </c>
      <c r="I118" s="317">
        <v>793.91666666666663</v>
      </c>
      <c r="J118" s="317">
        <v>805.33333333333337</v>
      </c>
      <c r="K118" s="317">
        <v>823.2166666666667</v>
      </c>
      <c r="L118" s="304">
        <v>787.45</v>
      </c>
      <c r="M118" s="304">
        <v>758.15</v>
      </c>
      <c r="N118" s="319">
        <v>1605650</v>
      </c>
      <c r="O118" s="320">
        <v>1.6137708445400752E-2</v>
      </c>
    </row>
    <row r="119" spans="1:15" ht="15">
      <c r="A119" s="277">
        <v>109</v>
      </c>
      <c r="B119" s="389" t="s">
        <v>54</v>
      </c>
      <c r="C119" s="277" t="s">
        <v>168</v>
      </c>
      <c r="D119" s="316">
        <v>172.6</v>
      </c>
      <c r="E119" s="316">
        <v>170.78333333333333</v>
      </c>
      <c r="F119" s="317">
        <v>168.41666666666666</v>
      </c>
      <c r="G119" s="317">
        <v>164.23333333333332</v>
      </c>
      <c r="H119" s="317">
        <v>161.86666666666665</v>
      </c>
      <c r="I119" s="317">
        <v>174.96666666666667</v>
      </c>
      <c r="J119" s="317">
        <v>177.33333333333334</v>
      </c>
      <c r="K119" s="317">
        <v>181.51666666666668</v>
      </c>
      <c r="L119" s="304">
        <v>173.15</v>
      </c>
      <c r="M119" s="304">
        <v>166.6</v>
      </c>
      <c r="N119" s="319">
        <v>16234400</v>
      </c>
      <c r="O119" s="320">
        <v>-4.2478147523385981E-2</v>
      </c>
    </row>
    <row r="120" spans="1:15" ht="15">
      <c r="A120" s="277">
        <v>110</v>
      </c>
      <c r="B120" s="389" t="s">
        <v>42</v>
      </c>
      <c r="C120" s="277" t="s">
        <v>169</v>
      </c>
      <c r="D120" s="316">
        <v>94.3</v>
      </c>
      <c r="E120" s="316">
        <v>94.25</v>
      </c>
      <c r="F120" s="317">
        <v>93.5</v>
      </c>
      <c r="G120" s="317">
        <v>92.7</v>
      </c>
      <c r="H120" s="317">
        <v>91.95</v>
      </c>
      <c r="I120" s="317">
        <v>95.05</v>
      </c>
      <c r="J120" s="317">
        <v>95.8</v>
      </c>
      <c r="K120" s="317">
        <v>96.6</v>
      </c>
      <c r="L120" s="304">
        <v>95</v>
      </c>
      <c r="M120" s="304">
        <v>93.45</v>
      </c>
      <c r="N120" s="319">
        <v>25440000</v>
      </c>
      <c r="O120" s="320">
        <v>4.3050430504305043E-2</v>
      </c>
    </row>
    <row r="121" spans="1:15" ht="15">
      <c r="A121" s="277">
        <v>111</v>
      </c>
      <c r="B121" s="389" t="s">
        <v>73</v>
      </c>
      <c r="C121" s="277" t="s">
        <v>170</v>
      </c>
      <c r="D121" s="316">
        <v>2180.1999999999998</v>
      </c>
      <c r="E121" s="316">
        <v>2196.6</v>
      </c>
      <c r="F121" s="317">
        <v>2159.1999999999998</v>
      </c>
      <c r="G121" s="317">
        <v>2138.1999999999998</v>
      </c>
      <c r="H121" s="317">
        <v>2100.7999999999997</v>
      </c>
      <c r="I121" s="317">
        <v>2217.6</v>
      </c>
      <c r="J121" s="317">
        <v>2255.0000000000005</v>
      </c>
      <c r="K121" s="317">
        <v>2276</v>
      </c>
      <c r="L121" s="304">
        <v>2234</v>
      </c>
      <c r="M121" s="304">
        <v>2175.6</v>
      </c>
      <c r="N121" s="319">
        <v>30909535</v>
      </c>
      <c r="O121" s="320">
        <v>1.4755375764709783E-2</v>
      </c>
    </row>
    <row r="122" spans="1:15" ht="15">
      <c r="A122" s="277">
        <v>112</v>
      </c>
      <c r="B122" s="389" t="s">
        <v>113</v>
      </c>
      <c r="C122" s="277" t="s">
        <v>171</v>
      </c>
      <c r="D122" s="316">
        <v>33.85</v>
      </c>
      <c r="E122" s="316">
        <v>33.650000000000006</v>
      </c>
      <c r="F122" s="317">
        <v>33.100000000000009</v>
      </c>
      <c r="G122" s="317">
        <v>32.35</v>
      </c>
      <c r="H122" s="317">
        <v>31.800000000000004</v>
      </c>
      <c r="I122" s="317">
        <v>34.400000000000013</v>
      </c>
      <c r="J122" s="317">
        <v>34.95000000000001</v>
      </c>
      <c r="K122" s="317">
        <v>35.700000000000017</v>
      </c>
      <c r="L122" s="304">
        <v>34.200000000000003</v>
      </c>
      <c r="M122" s="304">
        <v>32.9</v>
      </c>
      <c r="N122" s="319">
        <v>52573000</v>
      </c>
      <c r="O122" s="320">
        <v>-2.6389866291344124E-2</v>
      </c>
    </row>
    <row r="123" spans="1:15" ht="15">
      <c r="A123" s="277">
        <v>113</v>
      </c>
      <c r="B123" s="423" t="s">
        <v>57</v>
      </c>
      <c r="C123" s="277" t="s">
        <v>280</v>
      </c>
      <c r="D123" s="316">
        <v>801.95</v>
      </c>
      <c r="E123" s="316">
        <v>804.98333333333323</v>
      </c>
      <c r="F123" s="317">
        <v>796.71666666666647</v>
      </c>
      <c r="G123" s="317">
        <v>791.48333333333323</v>
      </c>
      <c r="H123" s="317">
        <v>783.21666666666647</v>
      </c>
      <c r="I123" s="317">
        <v>810.21666666666647</v>
      </c>
      <c r="J123" s="317">
        <v>818.48333333333312</v>
      </c>
      <c r="K123" s="317">
        <v>823.71666666666647</v>
      </c>
      <c r="L123" s="304">
        <v>813.25</v>
      </c>
      <c r="M123" s="304">
        <v>799.75</v>
      </c>
      <c r="N123" s="319">
        <v>5339250</v>
      </c>
      <c r="O123" s="320">
        <v>-2.1026072329688814E-3</v>
      </c>
    </row>
    <row r="124" spans="1:15" ht="15">
      <c r="A124" s="277">
        <v>114</v>
      </c>
      <c r="B124" s="389" t="s">
        <v>54</v>
      </c>
      <c r="C124" s="277" t="s">
        <v>172</v>
      </c>
      <c r="D124" s="316">
        <v>196.55</v>
      </c>
      <c r="E124" s="316">
        <v>195.28333333333333</v>
      </c>
      <c r="F124" s="317">
        <v>193.26666666666665</v>
      </c>
      <c r="G124" s="317">
        <v>189.98333333333332</v>
      </c>
      <c r="H124" s="317">
        <v>187.96666666666664</v>
      </c>
      <c r="I124" s="317">
        <v>198.56666666666666</v>
      </c>
      <c r="J124" s="317">
        <v>200.58333333333337</v>
      </c>
      <c r="K124" s="317">
        <v>203.86666666666667</v>
      </c>
      <c r="L124" s="304">
        <v>197.3</v>
      </c>
      <c r="M124" s="304">
        <v>192</v>
      </c>
      <c r="N124" s="319">
        <v>104049000</v>
      </c>
      <c r="O124" s="320">
        <v>5.0130396986380757E-3</v>
      </c>
    </row>
    <row r="125" spans="1:15" ht="15">
      <c r="A125" s="277">
        <v>115</v>
      </c>
      <c r="B125" s="389" t="s">
        <v>37</v>
      </c>
      <c r="C125" s="277" t="s">
        <v>173</v>
      </c>
      <c r="D125" s="316">
        <v>21216.9</v>
      </c>
      <c r="E125" s="316">
        <v>21085.649999999998</v>
      </c>
      <c r="F125" s="317">
        <v>20821.249999999996</v>
      </c>
      <c r="G125" s="317">
        <v>20425.599999999999</v>
      </c>
      <c r="H125" s="317">
        <v>20161.199999999997</v>
      </c>
      <c r="I125" s="317">
        <v>21481.299999999996</v>
      </c>
      <c r="J125" s="317">
        <v>21745.699999999997</v>
      </c>
      <c r="K125" s="317">
        <v>22141.349999999995</v>
      </c>
      <c r="L125" s="304">
        <v>21350.05</v>
      </c>
      <c r="M125" s="304">
        <v>20690</v>
      </c>
      <c r="N125" s="319">
        <v>139850</v>
      </c>
      <c r="O125" s="320">
        <v>1.1939218523878437E-2</v>
      </c>
    </row>
    <row r="126" spans="1:15" ht="15">
      <c r="A126" s="277">
        <v>116</v>
      </c>
      <c r="B126" s="389" t="s">
        <v>64</v>
      </c>
      <c r="C126" s="277" t="s">
        <v>174</v>
      </c>
      <c r="D126" s="316">
        <v>1265.8</v>
      </c>
      <c r="E126" s="316">
        <v>1253.8166666666666</v>
      </c>
      <c r="F126" s="317">
        <v>1240.4333333333332</v>
      </c>
      <c r="G126" s="317">
        <v>1215.0666666666666</v>
      </c>
      <c r="H126" s="317">
        <v>1201.6833333333332</v>
      </c>
      <c r="I126" s="317">
        <v>1279.1833333333332</v>
      </c>
      <c r="J126" s="317">
        <v>1292.5666666666664</v>
      </c>
      <c r="K126" s="317">
        <v>1317.9333333333332</v>
      </c>
      <c r="L126" s="304">
        <v>1267.2</v>
      </c>
      <c r="M126" s="304">
        <v>1228.45</v>
      </c>
      <c r="N126" s="319">
        <v>1881000</v>
      </c>
      <c r="O126" s="320">
        <v>-2.1739130434782608E-2</v>
      </c>
    </row>
    <row r="127" spans="1:15" ht="15">
      <c r="A127" s="277">
        <v>117</v>
      </c>
      <c r="B127" s="389" t="s">
        <v>79</v>
      </c>
      <c r="C127" s="277" t="s">
        <v>175</v>
      </c>
      <c r="D127" s="316">
        <v>4466.6499999999996</v>
      </c>
      <c r="E127" s="316">
        <v>4459.4833333333336</v>
      </c>
      <c r="F127" s="317">
        <v>4399.2166666666672</v>
      </c>
      <c r="G127" s="317">
        <v>4331.7833333333338</v>
      </c>
      <c r="H127" s="317">
        <v>4271.5166666666673</v>
      </c>
      <c r="I127" s="317">
        <v>4526.916666666667</v>
      </c>
      <c r="J127" s="317">
        <v>4587.1833333333334</v>
      </c>
      <c r="K127" s="317">
        <v>4654.6166666666668</v>
      </c>
      <c r="L127" s="304">
        <v>4519.75</v>
      </c>
      <c r="M127" s="304">
        <v>4392.05</v>
      </c>
      <c r="N127" s="319">
        <v>631250</v>
      </c>
      <c r="O127" s="320">
        <v>8.9771255934397928E-2</v>
      </c>
    </row>
    <row r="128" spans="1:15" ht="15">
      <c r="A128" s="277">
        <v>118</v>
      </c>
      <c r="B128" s="389" t="s">
        <v>57</v>
      </c>
      <c r="C128" s="277" t="s">
        <v>176</v>
      </c>
      <c r="D128" s="316">
        <v>649.04999999999995</v>
      </c>
      <c r="E128" s="316">
        <v>642.63333333333333</v>
      </c>
      <c r="F128" s="317">
        <v>633.7166666666667</v>
      </c>
      <c r="G128" s="317">
        <v>618.38333333333333</v>
      </c>
      <c r="H128" s="317">
        <v>609.4666666666667</v>
      </c>
      <c r="I128" s="317">
        <v>657.9666666666667</v>
      </c>
      <c r="J128" s="317">
        <v>666.88333333333344</v>
      </c>
      <c r="K128" s="317">
        <v>682.2166666666667</v>
      </c>
      <c r="L128" s="304">
        <v>651.54999999999995</v>
      </c>
      <c r="M128" s="304">
        <v>627.29999999999995</v>
      </c>
      <c r="N128" s="319">
        <v>4116057</v>
      </c>
      <c r="O128" s="320">
        <v>-6.4401867654161971E-3</v>
      </c>
    </row>
    <row r="129" spans="1:15" ht="15">
      <c r="A129" s="277">
        <v>119</v>
      </c>
      <c r="B129" s="389" t="s">
        <v>52</v>
      </c>
      <c r="C129" s="277" t="s">
        <v>178</v>
      </c>
      <c r="D129" s="316">
        <v>488.7</v>
      </c>
      <c r="E129" s="316">
        <v>489.40000000000003</v>
      </c>
      <c r="F129" s="317">
        <v>483.00000000000006</v>
      </c>
      <c r="G129" s="317">
        <v>477.3</v>
      </c>
      <c r="H129" s="317">
        <v>470.90000000000003</v>
      </c>
      <c r="I129" s="317">
        <v>495.10000000000008</v>
      </c>
      <c r="J129" s="317">
        <v>501.50000000000006</v>
      </c>
      <c r="K129" s="317">
        <v>507.2000000000001</v>
      </c>
      <c r="L129" s="304">
        <v>495.8</v>
      </c>
      <c r="M129" s="304">
        <v>483.7</v>
      </c>
      <c r="N129" s="319">
        <v>39466000</v>
      </c>
      <c r="O129" s="320">
        <v>3.1467252103915114E-2</v>
      </c>
    </row>
    <row r="130" spans="1:15" ht="15">
      <c r="A130" s="277">
        <v>120</v>
      </c>
      <c r="B130" s="389" t="s">
        <v>89</v>
      </c>
      <c r="C130" s="277" t="s">
        <v>179</v>
      </c>
      <c r="D130" s="316">
        <v>435.9</v>
      </c>
      <c r="E130" s="316">
        <v>434.88333333333338</v>
      </c>
      <c r="F130" s="317">
        <v>430.21666666666675</v>
      </c>
      <c r="G130" s="317">
        <v>424.53333333333336</v>
      </c>
      <c r="H130" s="317">
        <v>419.86666666666673</v>
      </c>
      <c r="I130" s="317">
        <v>440.56666666666678</v>
      </c>
      <c r="J130" s="317">
        <v>445.23333333333341</v>
      </c>
      <c r="K130" s="317">
        <v>450.9166666666668</v>
      </c>
      <c r="L130" s="304">
        <v>439.55</v>
      </c>
      <c r="M130" s="304">
        <v>429.2</v>
      </c>
      <c r="N130" s="319">
        <v>4413000</v>
      </c>
      <c r="O130" s="320">
        <v>-6.75219446320054E-3</v>
      </c>
    </row>
    <row r="131" spans="1:15" ht="15">
      <c r="A131" s="277">
        <v>121</v>
      </c>
      <c r="B131" s="389" t="s">
        <v>180</v>
      </c>
      <c r="C131" s="277" t="s">
        <v>181</v>
      </c>
      <c r="D131" s="316">
        <v>320.64999999999998</v>
      </c>
      <c r="E131" s="316">
        <v>319.26666666666665</v>
      </c>
      <c r="F131" s="317">
        <v>316.5333333333333</v>
      </c>
      <c r="G131" s="317">
        <v>312.41666666666663</v>
      </c>
      <c r="H131" s="317">
        <v>309.68333333333328</v>
      </c>
      <c r="I131" s="317">
        <v>323.38333333333333</v>
      </c>
      <c r="J131" s="317">
        <v>326.11666666666667</v>
      </c>
      <c r="K131" s="317">
        <v>330.23333333333335</v>
      </c>
      <c r="L131" s="304">
        <v>322</v>
      </c>
      <c r="M131" s="304">
        <v>315.14999999999998</v>
      </c>
      <c r="N131" s="319">
        <v>5328000</v>
      </c>
      <c r="O131" s="320">
        <v>4.5115731659474301E-2</v>
      </c>
    </row>
    <row r="132" spans="1:15" ht="15">
      <c r="A132" s="277">
        <v>122</v>
      </c>
      <c r="B132" s="389" t="s">
        <v>39</v>
      </c>
      <c r="C132" s="277" t="s">
        <v>3464</v>
      </c>
      <c r="D132" s="316">
        <v>478.95</v>
      </c>
      <c r="E132" s="316">
        <v>480.65000000000003</v>
      </c>
      <c r="F132" s="317">
        <v>474.60000000000008</v>
      </c>
      <c r="G132" s="317">
        <v>470.25000000000006</v>
      </c>
      <c r="H132" s="317">
        <v>464.2000000000001</v>
      </c>
      <c r="I132" s="317">
        <v>485.00000000000006</v>
      </c>
      <c r="J132" s="317">
        <v>491.05</v>
      </c>
      <c r="K132" s="317">
        <v>495.40000000000003</v>
      </c>
      <c r="L132" s="304">
        <v>486.7</v>
      </c>
      <c r="M132" s="304">
        <v>476.3</v>
      </c>
      <c r="N132" s="319">
        <v>21745800</v>
      </c>
      <c r="O132" s="320">
        <v>2.4894199651481204E-3</v>
      </c>
    </row>
    <row r="133" spans="1:15" ht="15">
      <c r="A133" s="277">
        <v>123</v>
      </c>
      <c r="B133" s="389" t="s">
        <v>44</v>
      </c>
      <c r="C133" s="277" t="s">
        <v>183</v>
      </c>
      <c r="D133" s="316">
        <v>128.15</v>
      </c>
      <c r="E133" s="316">
        <v>128.08333333333334</v>
      </c>
      <c r="F133" s="317">
        <v>126.26666666666668</v>
      </c>
      <c r="G133" s="317">
        <v>124.38333333333334</v>
      </c>
      <c r="H133" s="317">
        <v>122.56666666666668</v>
      </c>
      <c r="I133" s="317">
        <v>129.9666666666667</v>
      </c>
      <c r="J133" s="317">
        <v>131.78333333333336</v>
      </c>
      <c r="K133" s="317">
        <v>133.66666666666669</v>
      </c>
      <c r="L133" s="304">
        <v>129.9</v>
      </c>
      <c r="M133" s="304">
        <v>126.2</v>
      </c>
      <c r="N133" s="319">
        <v>80791800</v>
      </c>
      <c r="O133" s="320">
        <v>7.2244496557984719E-2</v>
      </c>
    </row>
    <row r="134" spans="1:15" ht="15">
      <c r="A134" s="277">
        <v>124</v>
      </c>
      <c r="B134" s="389" t="s">
        <v>42</v>
      </c>
      <c r="C134" s="277" t="s">
        <v>185</v>
      </c>
      <c r="D134" s="316">
        <v>54.45</v>
      </c>
      <c r="E134" s="316">
        <v>53.916666666666664</v>
      </c>
      <c r="F134" s="317">
        <v>53.033333333333331</v>
      </c>
      <c r="G134" s="317">
        <v>51.616666666666667</v>
      </c>
      <c r="H134" s="317">
        <v>50.733333333333334</v>
      </c>
      <c r="I134" s="317">
        <v>55.333333333333329</v>
      </c>
      <c r="J134" s="317">
        <v>56.216666666666669</v>
      </c>
      <c r="K134" s="317">
        <v>57.633333333333326</v>
      </c>
      <c r="L134" s="304">
        <v>54.8</v>
      </c>
      <c r="M134" s="304">
        <v>52.5</v>
      </c>
      <c r="N134" s="319">
        <v>73561500</v>
      </c>
      <c r="O134" s="320">
        <v>1.793386885858397E-2</v>
      </c>
    </row>
    <row r="135" spans="1:15" ht="15">
      <c r="A135" s="277">
        <v>125</v>
      </c>
      <c r="B135" s="389" t="s">
        <v>113</v>
      </c>
      <c r="C135" s="277" t="s">
        <v>186</v>
      </c>
      <c r="D135" s="316">
        <v>395.1</v>
      </c>
      <c r="E135" s="316">
        <v>389.2166666666667</v>
      </c>
      <c r="F135" s="317">
        <v>381.53333333333342</v>
      </c>
      <c r="G135" s="317">
        <v>367.9666666666667</v>
      </c>
      <c r="H135" s="317">
        <v>360.28333333333342</v>
      </c>
      <c r="I135" s="317">
        <v>402.78333333333342</v>
      </c>
      <c r="J135" s="317">
        <v>410.4666666666667</v>
      </c>
      <c r="K135" s="317">
        <v>424.03333333333342</v>
      </c>
      <c r="L135" s="304">
        <v>396.9</v>
      </c>
      <c r="M135" s="304">
        <v>375.65</v>
      </c>
      <c r="N135" s="319">
        <v>24643200</v>
      </c>
      <c r="O135" s="320">
        <v>2.4162780839338704E-2</v>
      </c>
    </row>
    <row r="136" spans="1:15" ht="15">
      <c r="A136" s="277">
        <v>126</v>
      </c>
      <c r="B136" s="389" t="s">
        <v>107</v>
      </c>
      <c r="C136" s="277" t="s">
        <v>187</v>
      </c>
      <c r="D136" s="316">
        <v>2768.15</v>
      </c>
      <c r="E136" s="316">
        <v>2763.3666666666668</v>
      </c>
      <c r="F136" s="317">
        <v>2746.8833333333337</v>
      </c>
      <c r="G136" s="317">
        <v>2725.6166666666668</v>
      </c>
      <c r="H136" s="317">
        <v>2709.1333333333337</v>
      </c>
      <c r="I136" s="317">
        <v>2784.6333333333337</v>
      </c>
      <c r="J136" s="317">
        <v>2801.1166666666672</v>
      </c>
      <c r="K136" s="317">
        <v>2822.3833333333337</v>
      </c>
      <c r="L136" s="304">
        <v>2779.85</v>
      </c>
      <c r="M136" s="304">
        <v>2742.1</v>
      </c>
      <c r="N136" s="319">
        <v>7735200</v>
      </c>
      <c r="O136" s="320">
        <v>-4.1771963728259254E-2</v>
      </c>
    </row>
    <row r="137" spans="1:15" ht="15">
      <c r="A137" s="277">
        <v>127</v>
      </c>
      <c r="B137" s="389" t="s">
        <v>107</v>
      </c>
      <c r="C137" s="277" t="s">
        <v>188</v>
      </c>
      <c r="D137" s="316">
        <v>824.2</v>
      </c>
      <c r="E137" s="316">
        <v>817.58333333333337</v>
      </c>
      <c r="F137" s="317">
        <v>806.06666666666672</v>
      </c>
      <c r="G137" s="317">
        <v>787.93333333333339</v>
      </c>
      <c r="H137" s="317">
        <v>776.41666666666674</v>
      </c>
      <c r="I137" s="317">
        <v>835.7166666666667</v>
      </c>
      <c r="J137" s="317">
        <v>847.23333333333335</v>
      </c>
      <c r="K137" s="317">
        <v>865.36666666666667</v>
      </c>
      <c r="L137" s="304">
        <v>829.1</v>
      </c>
      <c r="M137" s="304">
        <v>799.45</v>
      </c>
      <c r="N137" s="319">
        <v>11978400</v>
      </c>
      <c r="O137" s="320">
        <v>3.2160804020100503E-3</v>
      </c>
    </row>
    <row r="138" spans="1:15" ht="15">
      <c r="A138" s="277">
        <v>128</v>
      </c>
      <c r="B138" s="389" t="s">
        <v>50</v>
      </c>
      <c r="C138" s="277" t="s">
        <v>189</v>
      </c>
      <c r="D138" s="316">
        <v>1227.1500000000001</v>
      </c>
      <c r="E138" s="316">
        <v>1229.0166666666667</v>
      </c>
      <c r="F138" s="317">
        <v>1214.7833333333333</v>
      </c>
      <c r="G138" s="317">
        <v>1202.4166666666667</v>
      </c>
      <c r="H138" s="317">
        <v>1188.1833333333334</v>
      </c>
      <c r="I138" s="317">
        <v>1241.3833333333332</v>
      </c>
      <c r="J138" s="317">
        <v>1255.6166666666663</v>
      </c>
      <c r="K138" s="317">
        <v>1267.9833333333331</v>
      </c>
      <c r="L138" s="304">
        <v>1243.25</v>
      </c>
      <c r="M138" s="304">
        <v>1216.6500000000001</v>
      </c>
      <c r="N138" s="319">
        <v>5510250</v>
      </c>
      <c r="O138" s="320">
        <v>-1.766304347826087E-3</v>
      </c>
    </row>
    <row r="139" spans="1:15" ht="15">
      <c r="A139" s="277">
        <v>129</v>
      </c>
      <c r="B139" s="389" t="s">
        <v>52</v>
      </c>
      <c r="C139" s="277" t="s">
        <v>190</v>
      </c>
      <c r="D139" s="316">
        <v>2749.55</v>
      </c>
      <c r="E139" s="316">
        <v>2735.5666666666671</v>
      </c>
      <c r="F139" s="317">
        <v>2707.3333333333339</v>
      </c>
      <c r="G139" s="317">
        <v>2665.1166666666668</v>
      </c>
      <c r="H139" s="317">
        <v>2636.8833333333337</v>
      </c>
      <c r="I139" s="317">
        <v>2777.7833333333342</v>
      </c>
      <c r="J139" s="317">
        <v>2806.0166666666669</v>
      </c>
      <c r="K139" s="317">
        <v>2848.2333333333345</v>
      </c>
      <c r="L139" s="304">
        <v>2763.8</v>
      </c>
      <c r="M139" s="304">
        <v>2693.35</v>
      </c>
      <c r="N139" s="319">
        <v>965000</v>
      </c>
      <c r="O139" s="320">
        <v>6.8660022148394242E-2</v>
      </c>
    </row>
    <row r="140" spans="1:15" ht="15">
      <c r="A140" s="277">
        <v>130</v>
      </c>
      <c r="B140" s="389" t="s">
        <v>42</v>
      </c>
      <c r="C140" s="277" t="s">
        <v>191</v>
      </c>
      <c r="D140" s="316">
        <v>303.64999999999998</v>
      </c>
      <c r="E140" s="316">
        <v>301.23333333333335</v>
      </c>
      <c r="F140" s="317">
        <v>297.86666666666667</v>
      </c>
      <c r="G140" s="317">
        <v>292.08333333333331</v>
      </c>
      <c r="H140" s="317">
        <v>288.71666666666664</v>
      </c>
      <c r="I140" s="317">
        <v>307.01666666666671</v>
      </c>
      <c r="J140" s="317">
        <v>310.38333333333338</v>
      </c>
      <c r="K140" s="317">
        <v>316.16666666666674</v>
      </c>
      <c r="L140" s="304">
        <v>304.60000000000002</v>
      </c>
      <c r="M140" s="304">
        <v>295.45</v>
      </c>
      <c r="N140" s="319">
        <v>2943000</v>
      </c>
      <c r="O140" s="320">
        <v>-1.407035175879397E-2</v>
      </c>
    </row>
    <row r="141" spans="1:15" ht="15">
      <c r="A141" s="277">
        <v>131</v>
      </c>
      <c r="B141" s="389" t="s">
        <v>44</v>
      </c>
      <c r="C141" s="277" t="s">
        <v>192</v>
      </c>
      <c r="D141" s="316">
        <v>464.65</v>
      </c>
      <c r="E141" s="316">
        <v>462.95</v>
      </c>
      <c r="F141" s="317">
        <v>458.7</v>
      </c>
      <c r="G141" s="317">
        <v>452.75</v>
      </c>
      <c r="H141" s="317">
        <v>448.5</v>
      </c>
      <c r="I141" s="317">
        <v>468.9</v>
      </c>
      <c r="J141" s="317">
        <v>473.15</v>
      </c>
      <c r="K141" s="317">
        <v>479.09999999999997</v>
      </c>
      <c r="L141" s="304">
        <v>467.2</v>
      </c>
      <c r="M141" s="304">
        <v>457</v>
      </c>
      <c r="N141" s="319">
        <v>5430600</v>
      </c>
      <c r="O141" s="320">
        <v>-2.7331995987963893E-2</v>
      </c>
    </row>
    <row r="142" spans="1:15" ht="15">
      <c r="A142" s="277">
        <v>132</v>
      </c>
      <c r="B142" s="389" t="s">
        <v>50</v>
      </c>
      <c r="C142" s="277" t="s">
        <v>193</v>
      </c>
      <c r="D142" s="316">
        <v>975.6</v>
      </c>
      <c r="E142" s="316">
        <v>971.86666666666667</v>
      </c>
      <c r="F142" s="317">
        <v>962.23333333333335</v>
      </c>
      <c r="G142" s="317">
        <v>948.86666666666667</v>
      </c>
      <c r="H142" s="317">
        <v>939.23333333333335</v>
      </c>
      <c r="I142" s="317">
        <v>985.23333333333335</v>
      </c>
      <c r="J142" s="317">
        <v>994.86666666666679</v>
      </c>
      <c r="K142" s="317">
        <v>1008.2333333333333</v>
      </c>
      <c r="L142" s="304">
        <v>981.5</v>
      </c>
      <c r="M142" s="304">
        <v>958.5</v>
      </c>
      <c r="N142" s="319">
        <v>1227800</v>
      </c>
      <c r="O142" s="320">
        <v>1.7133066818960593E-3</v>
      </c>
    </row>
    <row r="143" spans="1:15" ht="15">
      <c r="A143" s="277">
        <v>133</v>
      </c>
      <c r="B143" s="389" t="s">
        <v>37</v>
      </c>
      <c r="C143" s="277" t="s">
        <v>195</v>
      </c>
      <c r="D143" s="316">
        <v>4496.8</v>
      </c>
      <c r="E143" s="316">
        <v>4463.2833333333328</v>
      </c>
      <c r="F143" s="317">
        <v>4416.5666666666657</v>
      </c>
      <c r="G143" s="317">
        <v>4336.333333333333</v>
      </c>
      <c r="H143" s="317">
        <v>4289.6166666666659</v>
      </c>
      <c r="I143" s="317">
        <v>4543.5166666666655</v>
      </c>
      <c r="J143" s="317">
        <v>4590.2333333333327</v>
      </c>
      <c r="K143" s="317">
        <v>4670.4666666666653</v>
      </c>
      <c r="L143" s="304">
        <v>4510</v>
      </c>
      <c r="M143" s="304">
        <v>4383.05</v>
      </c>
      <c r="N143" s="319">
        <v>1926600</v>
      </c>
      <c r="O143" s="320">
        <v>3.9603960396039604E-3</v>
      </c>
    </row>
    <row r="144" spans="1:15" ht="15">
      <c r="A144" s="277">
        <v>134</v>
      </c>
      <c r="B144" s="389" t="s">
        <v>180</v>
      </c>
      <c r="C144" s="277" t="s">
        <v>197</v>
      </c>
      <c r="D144" s="316">
        <v>468.6</v>
      </c>
      <c r="E144" s="316">
        <v>472.7833333333333</v>
      </c>
      <c r="F144" s="317">
        <v>454.46666666666658</v>
      </c>
      <c r="G144" s="317">
        <v>440.33333333333326</v>
      </c>
      <c r="H144" s="317">
        <v>422.01666666666654</v>
      </c>
      <c r="I144" s="317">
        <v>486.91666666666663</v>
      </c>
      <c r="J144" s="317">
        <v>505.23333333333335</v>
      </c>
      <c r="K144" s="317">
        <v>519.36666666666667</v>
      </c>
      <c r="L144" s="304">
        <v>491.1</v>
      </c>
      <c r="M144" s="304">
        <v>458.65</v>
      </c>
      <c r="N144" s="319">
        <v>13509600</v>
      </c>
      <c r="O144" s="320">
        <v>0.54413075780089148</v>
      </c>
    </row>
    <row r="145" spans="1:15" ht="15">
      <c r="A145" s="277">
        <v>135</v>
      </c>
      <c r="B145" s="389" t="s">
        <v>113</v>
      </c>
      <c r="C145" s="277" t="s">
        <v>198</v>
      </c>
      <c r="D145" s="316">
        <v>95.25</v>
      </c>
      <c r="E145" s="316">
        <v>96.116666666666674</v>
      </c>
      <c r="F145" s="317">
        <v>93.883333333333354</v>
      </c>
      <c r="G145" s="317">
        <v>92.51666666666668</v>
      </c>
      <c r="H145" s="317">
        <v>90.28333333333336</v>
      </c>
      <c r="I145" s="317">
        <v>97.483333333333348</v>
      </c>
      <c r="J145" s="317">
        <v>99.716666666666669</v>
      </c>
      <c r="K145" s="317">
        <v>101.08333333333334</v>
      </c>
      <c r="L145" s="304">
        <v>98.35</v>
      </c>
      <c r="M145" s="304">
        <v>94.75</v>
      </c>
      <c r="N145" s="319">
        <v>80668200</v>
      </c>
      <c r="O145" s="320">
        <v>5.7375050792360827E-2</v>
      </c>
    </row>
    <row r="146" spans="1:15" ht="15">
      <c r="A146" s="277">
        <v>136</v>
      </c>
      <c r="B146" s="389" t="s">
        <v>64</v>
      </c>
      <c r="C146" s="277" t="s">
        <v>199</v>
      </c>
      <c r="D146" s="316">
        <v>700.25</v>
      </c>
      <c r="E146" s="316">
        <v>695.44999999999993</v>
      </c>
      <c r="F146" s="317">
        <v>687.29999999999984</v>
      </c>
      <c r="G146" s="317">
        <v>674.34999999999991</v>
      </c>
      <c r="H146" s="317">
        <v>666.19999999999982</v>
      </c>
      <c r="I146" s="317">
        <v>708.39999999999986</v>
      </c>
      <c r="J146" s="317">
        <v>716.55</v>
      </c>
      <c r="K146" s="317">
        <v>729.49999999999989</v>
      </c>
      <c r="L146" s="304">
        <v>703.6</v>
      </c>
      <c r="M146" s="304">
        <v>682.5</v>
      </c>
      <c r="N146" s="319">
        <v>2371000</v>
      </c>
      <c r="O146" s="320">
        <v>8.6120018323408154E-2</v>
      </c>
    </row>
    <row r="147" spans="1:15" ht="15">
      <c r="A147" s="277">
        <v>137</v>
      </c>
      <c r="B147" s="389" t="s">
        <v>107</v>
      </c>
      <c r="C147" s="277" t="s">
        <v>200</v>
      </c>
      <c r="D147" s="316">
        <v>340.7</v>
      </c>
      <c r="E147" s="316">
        <v>343</v>
      </c>
      <c r="F147" s="317">
        <v>337.4</v>
      </c>
      <c r="G147" s="317">
        <v>334.09999999999997</v>
      </c>
      <c r="H147" s="317">
        <v>328.49999999999994</v>
      </c>
      <c r="I147" s="317">
        <v>346.3</v>
      </c>
      <c r="J147" s="317">
        <v>351.90000000000003</v>
      </c>
      <c r="K147" s="317">
        <v>355.20000000000005</v>
      </c>
      <c r="L147" s="304">
        <v>348.6</v>
      </c>
      <c r="M147" s="304">
        <v>339.7</v>
      </c>
      <c r="N147" s="319">
        <v>31232000</v>
      </c>
      <c r="O147" s="320">
        <v>-5.907516805866775E-3</v>
      </c>
    </row>
    <row r="148" spans="1:15" ht="15">
      <c r="A148" s="277">
        <v>138</v>
      </c>
      <c r="B148" s="389" t="s">
        <v>89</v>
      </c>
      <c r="C148" s="277" t="s">
        <v>202</v>
      </c>
      <c r="D148" s="316">
        <v>176.35</v>
      </c>
      <c r="E148" s="316">
        <v>177.86666666666665</v>
      </c>
      <c r="F148" s="317">
        <v>172.5333333333333</v>
      </c>
      <c r="G148" s="317">
        <v>168.71666666666667</v>
      </c>
      <c r="H148" s="317">
        <v>163.38333333333333</v>
      </c>
      <c r="I148" s="317">
        <v>181.68333333333328</v>
      </c>
      <c r="J148" s="317">
        <v>187.01666666666659</v>
      </c>
      <c r="K148" s="317">
        <v>190.83333333333326</v>
      </c>
      <c r="L148" s="304">
        <v>183.2</v>
      </c>
      <c r="M148" s="304">
        <v>174.05</v>
      </c>
      <c r="N148" s="319">
        <v>35559000</v>
      </c>
      <c r="O148" s="320">
        <v>8.7730568046251262E-2</v>
      </c>
    </row>
    <row r="149" spans="1:15">
      <c r="A149" s="277">
        <v>139</v>
      </c>
      <c r="B149" s="296"/>
      <c r="C149" s="296"/>
      <c r="D149" s="292"/>
      <c r="E149" s="292"/>
      <c r="F149" s="291"/>
      <c r="G149" s="291"/>
      <c r="H149" s="291"/>
      <c r="I149" s="291"/>
      <c r="J149" s="291"/>
      <c r="K149" s="291"/>
      <c r="L149" s="291"/>
      <c r="M149" s="291"/>
    </row>
    <row r="150" spans="1:15">
      <c r="A150" s="277">
        <v>140</v>
      </c>
      <c r="B150" s="296"/>
    </row>
    <row r="151" spans="1:15">
      <c r="A151" s="277">
        <v>141</v>
      </c>
      <c r="B151" s="296"/>
      <c r="C151" s="292"/>
      <c r="D151" s="292"/>
      <c r="E151" s="292"/>
      <c r="F151" s="291"/>
      <c r="G151" s="291"/>
      <c r="H151" s="291"/>
      <c r="I151" s="291"/>
      <c r="J151" s="291"/>
      <c r="K151" s="291"/>
      <c r="L151" s="291"/>
      <c r="M151" s="291"/>
    </row>
    <row r="152" spans="1:15">
      <c r="A152" s="277">
        <v>142</v>
      </c>
      <c r="B152" s="296"/>
      <c r="C152" s="292"/>
      <c r="D152" s="292"/>
      <c r="E152" s="292"/>
      <c r="F152" s="291"/>
      <c r="G152" s="291"/>
      <c r="H152" s="291"/>
      <c r="I152" s="291"/>
      <c r="J152" s="291"/>
      <c r="K152" s="291"/>
      <c r="L152" s="291"/>
      <c r="M152" s="291"/>
    </row>
    <row r="153" spans="1:15">
      <c r="A153" s="277">
        <v>143</v>
      </c>
      <c r="B153" s="296"/>
      <c r="C153" s="292"/>
      <c r="D153" s="292"/>
      <c r="E153" s="292"/>
      <c r="F153" s="291"/>
      <c r="G153" s="291"/>
      <c r="H153" s="291"/>
      <c r="I153" s="291"/>
      <c r="J153" s="291"/>
      <c r="K153" s="291"/>
      <c r="L153" s="291"/>
      <c r="M153" s="291"/>
    </row>
    <row r="154" spans="1:15">
      <c r="A154" s="277">
        <v>144</v>
      </c>
      <c r="C154" s="292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300"/>
      <c r="C155" s="292"/>
      <c r="D155" s="292"/>
      <c r="E155" s="292"/>
      <c r="F155" s="291"/>
      <c r="G155" s="291"/>
      <c r="H155" s="291"/>
      <c r="I155" s="291"/>
      <c r="J155" s="291"/>
      <c r="K155" s="291"/>
      <c r="L155" s="291"/>
      <c r="M155" s="291"/>
    </row>
    <row r="156" spans="1:15">
      <c r="A156" s="277">
        <v>146</v>
      </c>
      <c r="B156" s="321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B157" s="321"/>
      <c r="D157" s="321"/>
      <c r="E157" s="321"/>
      <c r="F157" s="323"/>
      <c r="G157" s="323"/>
      <c r="H157" s="291"/>
      <c r="I157" s="323"/>
      <c r="J157" s="323"/>
      <c r="K157" s="323"/>
      <c r="L157" s="323"/>
      <c r="M157" s="323"/>
    </row>
    <row r="158" spans="1:15">
      <c r="A158" s="277"/>
      <c r="B158" s="321"/>
      <c r="D158" s="321"/>
      <c r="E158" s="321"/>
      <c r="F158" s="323"/>
      <c r="G158" s="323"/>
      <c r="H158" s="323"/>
      <c r="I158" s="323"/>
      <c r="J158" s="323"/>
      <c r="K158" s="323"/>
      <c r="L158" s="323"/>
      <c r="M158" s="323"/>
    </row>
    <row r="159" spans="1:15">
      <c r="A159" s="277"/>
      <c r="B159" s="322"/>
      <c r="D159" s="322"/>
      <c r="E159" s="322"/>
      <c r="F159" s="323"/>
      <c r="G159" s="323"/>
      <c r="H159" s="323"/>
      <c r="I159" s="323"/>
      <c r="J159" s="323"/>
      <c r="K159" s="323"/>
      <c r="L159" s="323"/>
      <c r="M159" s="323"/>
    </row>
    <row r="160" spans="1:15">
      <c r="A160" s="277"/>
      <c r="B160" s="322"/>
      <c r="D160" s="322"/>
      <c r="E160" s="322"/>
      <c r="F160" s="323"/>
      <c r="G160" s="323"/>
      <c r="H160" s="323"/>
      <c r="I160" s="323"/>
      <c r="J160" s="323"/>
      <c r="K160" s="323"/>
      <c r="L160" s="323"/>
      <c r="M160" s="323"/>
    </row>
    <row r="161" spans="1:13">
      <c r="A161" s="277"/>
      <c r="B161" s="322"/>
      <c r="D161" s="322"/>
      <c r="E161" s="322"/>
      <c r="F161" s="323"/>
      <c r="G161" s="323"/>
      <c r="H161" s="323"/>
      <c r="I161" s="323"/>
      <c r="J161" s="323"/>
      <c r="K161" s="323"/>
      <c r="L161" s="323"/>
      <c r="M161" s="323"/>
    </row>
    <row r="162" spans="1:13">
      <c r="A162" s="277"/>
      <c r="B162" s="322"/>
      <c r="D162" s="322"/>
      <c r="E162" s="322"/>
      <c r="F162" s="323"/>
      <c r="G162" s="323"/>
      <c r="H162" s="323"/>
      <c r="I162" s="323"/>
      <c r="J162" s="323"/>
      <c r="K162" s="323"/>
      <c r="L162" s="323"/>
      <c r="M162" s="323"/>
    </row>
    <row r="163" spans="1:13">
      <c r="A163" s="277"/>
      <c r="B163" s="322"/>
      <c r="D163" s="322"/>
      <c r="E163" s="322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H165" s="323"/>
    </row>
    <row r="166" spans="1:13">
      <c r="A166" s="277"/>
    </row>
    <row r="167" spans="1:13">
      <c r="A167" s="290"/>
    </row>
    <row r="168" spans="1:13">
      <c r="A168" s="290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E24" sqref="E24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44123</v>
      </c>
    </row>
    <row r="7" spans="1:15">
      <c r="A7"/>
    </row>
    <row r="8" spans="1:15" ht="28.5" customHeight="1">
      <c r="A8" s="536" t="s">
        <v>16</v>
      </c>
      <c r="B8" s="537" t="s">
        <v>18</v>
      </c>
      <c r="C8" s="535" t="s">
        <v>19</v>
      </c>
      <c r="D8" s="535" t="s">
        <v>20</v>
      </c>
      <c r="E8" s="535" t="s">
        <v>21</v>
      </c>
      <c r="F8" s="535"/>
      <c r="G8" s="535"/>
      <c r="H8" s="535" t="s">
        <v>22</v>
      </c>
      <c r="I8" s="535"/>
      <c r="J8" s="535"/>
      <c r="K8" s="274"/>
      <c r="L8" s="282"/>
      <c r="M8" s="282"/>
    </row>
    <row r="9" spans="1:15" ht="36" customHeight="1">
      <c r="A9" s="531"/>
      <c r="B9" s="533"/>
      <c r="C9" s="538" t="s">
        <v>23</v>
      </c>
      <c r="D9" s="538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11762.45</v>
      </c>
      <c r="D10" s="303">
        <v>11740.016666666668</v>
      </c>
      <c r="E10" s="303">
        <v>11690.283333333336</v>
      </c>
      <c r="F10" s="303">
        <v>11618.116666666669</v>
      </c>
      <c r="G10" s="303">
        <v>11568.383333333337</v>
      </c>
      <c r="H10" s="303">
        <v>11812.183333333336</v>
      </c>
      <c r="I10" s="303">
        <v>11861.91666666667</v>
      </c>
      <c r="J10" s="303">
        <v>11934.083333333336</v>
      </c>
      <c r="K10" s="302">
        <v>11789.75</v>
      </c>
      <c r="L10" s="302">
        <v>11667.85</v>
      </c>
      <c r="M10" s="307"/>
    </row>
    <row r="11" spans="1:15">
      <c r="A11" s="301">
        <v>2</v>
      </c>
      <c r="B11" s="277" t="s">
        <v>220</v>
      </c>
      <c r="C11" s="304">
        <v>23533.25</v>
      </c>
      <c r="D11" s="279">
        <v>23442.799999999999</v>
      </c>
      <c r="E11" s="279">
        <v>23239.399999999998</v>
      </c>
      <c r="F11" s="279">
        <v>22945.55</v>
      </c>
      <c r="G11" s="279">
        <v>22742.149999999998</v>
      </c>
      <c r="H11" s="279">
        <v>23736.649999999998</v>
      </c>
      <c r="I11" s="279">
        <v>23940.05</v>
      </c>
      <c r="J11" s="279">
        <v>24233.899999999998</v>
      </c>
      <c r="K11" s="304">
        <v>23646.2</v>
      </c>
      <c r="L11" s="304">
        <v>23148.95</v>
      </c>
      <c r="M11" s="307"/>
    </row>
    <row r="12" spans="1:15">
      <c r="A12" s="301">
        <v>3</v>
      </c>
      <c r="B12" s="285" t="s">
        <v>221</v>
      </c>
      <c r="C12" s="304">
        <v>1277.25</v>
      </c>
      <c r="D12" s="279">
        <v>1271.3666666666666</v>
      </c>
      <c r="E12" s="279">
        <v>1261.7333333333331</v>
      </c>
      <c r="F12" s="279">
        <v>1246.2166666666665</v>
      </c>
      <c r="G12" s="279">
        <v>1236.583333333333</v>
      </c>
      <c r="H12" s="279">
        <v>1286.8833333333332</v>
      </c>
      <c r="I12" s="279">
        <v>1296.5166666666669</v>
      </c>
      <c r="J12" s="279">
        <v>1312.0333333333333</v>
      </c>
      <c r="K12" s="304">
        <v>1281</v>
      </c>
      <c r="L12" s="304">
        <v>1255.8499999999999</v>
      </c>
      <c r="M12" s="307"/>
    </row>
    <row r="13" spans="1:15">
      <c r="A13" s="301">
        <v>4</v>
      </c>
      <c r="B13" s="277" t="s">
        <v>222</v>
      </c>
      <c r="C13" s="304">
        <v>3075.65</v>
      </c>
      <c r="D13" s="279">
        <v>3068.7999999999997</v>
      </c>
      <c r="E13" s="279">
        <v>3054.9999999999995</v>
      </c>
      <c r="F13" s="279">
        <v>3034.35</v>
      </c>
      <c r="G13" s="279">
        <v>3020.5499999999997</v>
      </c>
      <c r="H13" s="279">
        <v>3089.4499999999994</v>
      </c>
      <c r="I13" s="279">
        <v>3103.2499999999995</v>
      </c>
      <c r="J13" s="279">
        <v>3123.8999999999992</v>
      </c>
      <c r="K13" s="304">
        <v>3082.6</v>
      </c>
      <c r="L13" s="304">
        <v>3048.15</v>
      </c>
      <c r="M13" s="307"/>
    </row>
    <row r="14" spans="1:15">
      <c r="A14" s="301">
        <v>5</v>
      </c>
      <c r="B14" s="277" t="s">
        <v>223</v>
      </c>
      <c r="C14" s="304">
        <v>21538.15</v>
      </c>
      <c r="D14" s="279">
        <v>21564.833333333332</v>
      </c>
      <c r="E14" s="279">
        <v>21220.866666666665</v>
      </c>
      <c r="F14" s="279">
        <v>20903.583333333332</v>
      </c>
      <c r="G14" s="279">
        <v>20559.616666666665</v>
      </c>
      <c r="H14" s="279">
        <v>21882.116666666665</v>
      </c>
      <c r="I14" s="279">
        <v>22226.083333333332</v>
      </c>
      <c r="J14" s="279">
        <v>22543.366666666665</v>
      </c>
      <c r="K14" s="304">
        <v>21908.799999999999</v>
      </c>
      <c r="L14" s="304">
        <v>21247.55</v>
      </c>
      <c r="M14" s="307"/>
    </row>
    <row r="15" spans="1:15">
      <c r="A15" s="301">
        <v>6</v>
      </c>
      <c r="B15" s="277" t="s">
        <v>224</v>
      </c>
      <c r="C15" s="304">
        <v>2188.8000000000002</v>
      </c>
      <c r="D15" s="279">
        <v>2177.2833333333333</v>
      </c>
      <c r="E15" s="279">
        <v>2161.6166666666668</v>
      </c>
      <c r="F15" s="279">
        <v>2134.4333333333334</v>
      </c>
      <c r="G15" s="279">
        <v>2118.7666666666669</v>
      </c>
      <c r="H15" s="279">
        <v>2204.4666666666667</v>
      </c>
      <c r="I15" s="279">
        <v>2220.1333333333337</v>
      </c>
      <c r="J15" s="279">
        <v>2247.3166666666666</v>
      </c>
      <c r="K15" s="304">
        <v>2192.9499999999998</v>
      </c>
      <c r="L15" s="304">
        <v>2150.1</v>
      </c>
      <c r="M15" s="307"/>
    </row>
    <row r="16" spans="1:15">
      <c r="A16" s="301">
        <v>7</v>
      </c>
      <c r="B16" s="277" t="s">
        <v>225</v>
      </c>
      <c r="C16" s="304">
        <v>4613.55</v>
      </c>
      <c r="D16" s="279">
        <v>4591.083333333333</v>
      </c>
      <c r="E16" s="279">
        <v>4563.4166666666661</v>
      </c>
      <c r="F16" s="279">
        <v>4513.2833333333328</v>
      </c>
      <c r="G16" s="279">
        <v>4485.6166666666659</v>
      </c>
      <c r="H16" s="279">
        <v>4641.2166666666662</v>
      </c>
      <c r="I16" s="279">
        <v>4668.8833333333323</v>
      </c>
      <c r="J16" s="279">
        <v>4719.0166666666664</v>
      </c>
      <c r="K16" s="304">
        <v>4618.75</v>
      </c>
      <c r="L16" s="304">
        <v>4540.95</v>
      </c>
      <c r="M16" s="307"/>
    </row>
    <row r="17" spans="1:13">
      <c r="A17" s="301">
        <v>8</v>
      </c>
      <c r="B17" s="277" t="s">
        <v>802</v>
      </c>
      <c r="C17" s="277">
        <v>998.75</v>
      </c>
      <c r="D17" s="279">
        <v>988.9</v>
      </c>
      <c r="E17" s="279">
        <v>976.3</v>
      </c>
      <c r="F17" s="279">
        <v>953.85</v>
      </c>
      <c r="G17" s="279">
        <v>941.25</v>
      </c>
      <c r="H17" s="279">
        <v>1011.3499999999999</v>
      </c>
      <c r="I17" s="279">
        <v>1023.95</v>
      </c>
      <c r="J17" s="279">
        <v>1046.3999999999999</v>
      </c>
      <c r="K17" s="277">
        <v>1001.5</v>
      </c>
      <c r="L17" s="277">
        <v>966.45</v>
      </c>
      <c r="M17" s="277">
        <v>1.8388899999999999</v>
      </c>
    </row>
    <row r="18" spans="1:13">
      <c r="A18" s="301">
        <v>9</v>
      </c>
      <c r="B18" s="277" t="s">
        <v>295</v>
      </c>
      <c r="C18" s="277">
        <v>16031.45</v>
      </c>
      <c r="D18" s="279">
        <v>16038.116666666667</v>
      </c>
      <c r="E18" s="279">
        <v>15895.433333333334</v>
      </c>
      <c r="F18" s="279">
        <v>15759.416666666668</v>
      </c>
      <c r="G18" s="279">
        <v>15616.733333333335</v>
      </c>
      <c r="H18" s="279">
        <v>16174.133333333333</v>
      </c>
      <c r="I18" s="279">
        <v>16316.816666666664</v>
      </c>
      <c r="J18" s="279">
        <v>16452.833333333332</v>
      </c>
      <c r="K18" s="277">
        <v>16180.8</v>
      </c>
      <c r="L18" s="277">
        <v>15902.1</v>
      </c>
      <c r="M18" s="277">
        <v>4.6710000000000002E-2</v>
      </c>
    </row>
    <row r="19" spans="1:13">
      <c r="A19" s="301">
        <v>10</v>
      </c>
      <c r="B19" s="277" t="s">
        <v>227</v>
      </c>
      <c r="C19" s="277">
        <v>60.55</v>
      </c>
      <c r="D19" s="279">
        <v>60.633333333333333</v>
      </c>
      <c r="E19" s="279">
        <v>59.766666666666666</v>
      </c>
      <c r="F19" s="279">
        <v>58.983333333333334</v>
      </c>
      <c r="G19" s="279">
        <v>58.116666666666667</v>
      </c>
      <c r="H19" s="279">
        <v>61.416666666666664</v>
      </c>
      <c r="I19" s="279">
        <v>62.283333333333324</v>
      </c>
      <c r="J19" s="279">
        <v>63.066666666666663</v>
      </c>
      <c r="K19" s="277">
        <v>61.5</v>
      </c>
      <c r="L19" s="277">
        <v>59.85</v>
      </c>
      <c r="M19" s="277">
        <v>8.3606099999999994</v>
      </c>
    </row>
    <row r="20" spans="1:13">
      <c r="A20" s="301">
        <v>11</v>
      </c>
      <c r="B20" s="277" t="s">
        <v>228</v>
      </c>
      <c r="C20" s="277">
        <v>137.4</v>
      </c>
      <c r="D20" s="279">
        <v>135.79999999999998</v>
      </c>
      <c r="E20" s="279">
        <v>133.59999999999997</v>
      </c>
      <c r="F20" s="279">
        <v>129.79999999999998</v>
      </c>
      <c r="G20" s="279">
        <v>127.59999999999997</v>
      </c>
      <c r="H20" s="279">
        <v>139.59999999999997</v>
      </c>
      <c r="I20" s="279">
        <v>141.79999999999995</v>
      </c>
      <c r="J20" s="279">
        <v>145.59999999999997</v>
      </c>
      <c r="K20" s="277">
        <v>138</v>
      </c>
      <c r="L20" s="277">
        <v>132</v>
      </c>
      <c r="M20" s="277">
        <v>35.74071</v>
      </c>
    </row>
    <row r="21" spans="1:13">
      <c r="A21" s="301">
        <v>12</v>
      </c>
      <c r="B21" s="277" t="s">
        <v>38</v>
      </c>
      <c r="C21" s="277">
        <v>1561.15</v>
      </c>
      <c r="D21" s="279">
        <v>1546.5166666666667</v>
      </c>
      <c r="E21" s="279">
        <v>1527.0333333333333</v>
      </c>
      <c r="F21" s="279">
        <v>1492.9166666666667</v>
      </c>
      <c r="G21" s="279">
        <v>1473.4333333333334</v>
      </c>
      <c r="H21" s="279">
        <v>1580.6333333333332</v>
      </c>
      <c r="I21" s="279">
        <v>1600.1166666666663</v>
      </c>
      <c r="J21" s="279">
        <v>1634.2333333333331</v>
      </c>
      <c r="K21" s="277">
        <v>1566</v>
      </c>
      <c r="L21" s="277">
        <v>1512.4</v>
      </c>
      <c r="M21" s="277">
        <v>13.641299999999999</v>
      </c>
    </row>
    <row r="22" spans="1:13">
      <c r="A22" s="301">
        <v>13</v>
      </c>
      <c r="B22" s="277" t="s">
        <v>296</v>
      </c>
      <c r="C22" s="277">
        <v>184.65</v>
      </c>
      <c r="D22" s="279">
        <v>183.9</v>
      </c>
      <c r="E22" s="279">
        <v>181.85000000000002</v>
      </c>
      <c r="F22" s="279">
        <v>179.05</v>
      </c>
      <c r="G22" s="279">
        <v>177.00000000000003</v>
      </c>
      <c r="H22" s="279">
        <v>186.70000000000002</v>
      </c>
      <c r="I22" s="279">
        <v>188.75000000000003</v>
      </c>
      <c r="J22" s="279">
        <v>191.55</v>
      </c>
      <c r="K22" s="277">
        <v>185.95</v>
      </c>
      <c r="L22" s="277">
        <v>181.1</v>
      </c>
      <c r="M22" s="277">
        <v>6.1860999999999997</v>
      </c>
    </row>
    <row r="23" spans="1:13">
      <c r="A23" s="301">
        <v>14</v>
      </c>
      <c r="B23" s="277" t="s">
        <v>41</v>
      </c>
      <c r="C23" s="277">
        <v>349.95</v>
      </c>
      <c r="D23" s="279">
        <v>348.88333333333338</v>
      </c>
      <c r="E23" s="279">
        <v>343.01666666666677</v>
      </c>
      <c r="F23" s="279">
        <v>336.08333333333337</v>
      </c>
      <c r="G23" s="279">
        <v>330.21666666666675</v>
      </c>
      <c r="H23" s="279">
        <v>355.81666666666678</v>
      </c>
      <c r="I23" s="279">
        <v>361.68333333333345</v>
      </c>
      <c r="J23" s="279">
        <v>368.61666666666679</v>
      </c>
      <c r="K23" s="277">
        <v>354.75</v>
      </c>
      <c r="L23" s="277">
        <v>341.95</v>
      </c>
      <c r="M23" s="277">
        <v>26.350809999999999</v>
      </c>
    </row>
    <row r="24" spans="1:13">
      <c r="A24" s="301">
        <v>15</v>
      </c>
      <c r="B24" s="277" t="s">
        <v>43</v>
      </c>
      <c r="C24" s="277">
        <v>36</v>
      </c>
      <c r="D24" s="279">
        <v>36.083333333333336</v>
      </c>
      <c r="E24" s="279">
        <v>35.81666666666667</v>
      </c>
      <c r="F24" s="279">
        <v>35.633333333333333</v>
      </c>
      <c r="G24" s="279">
        <v>35.366666666666667</v>
      </c>
      <c r="H24" s="279">
        <v>36.266666666666673</v>
      </c>
      <c r="I24" s="279">
        <v>36.533333333333339</v>
      </c>
      <c r="J24" s="279">
        <v>36.716666666666676</v>
      </c>
      <c r="K24" s="277">
        <v>36.35</v>
      </c>
      <c r="L24" s="277">
        <v>35.9</v>
      </c>
      <c r="M24" s="277">
        <v>4.40489</v>
      </c>
    </row>
    <row r="25" spans="1:13">
      <c r="A25" s="301">
        <v>16</v>
      </c>
      <c r="B25" s="277" t="s">
        <v>298</v>
      </c>
      <c r="C25" s="277">
        <v>290.35000000000002</v>
      </c>
      <c r="D25" s="279">
        <v>289.63333333333333</v>
      </c>
      <c r="E25" s="279">
        <v>286.56666666666666</v>
      </c>
      <c r="F25" s="279">
        <v>282.78333333333336</v>
      </c>
      <c r="G25" s="279">
        <v>279.7166666666667</v>
      </c>
      <c r="H25" s="279">
        <v>293.41666666666663</v>
      </c>
      <c r="I25" s="279">
        <v>296.48333333333323</v>
      </c>
      <c r="J25" s="279">
        <v>300.26666666666659</v>
      </c>
      <c r="K25" s="277">
        <v>292.7</v>
      </c>
      <c r="L25" s="277">
        <v>285.85000000000002</v>
      </c>
      <c r="M25" s="277">
        <v>2.1379199999999998</v>
      </c>
    </row>
    <row r="26" spans="1:13">
      <c r="A26" s="301">
        <v>17</v>
      </c>
      <c r="B26" s="277" t="s">
        <v>229</v>
      </c>
      <c r="C26" s="277">
        <v>1541.05</v>
      </c>
      <c r="D26" s="279">
        <v>1542.8666666666668</v>
      </c>
      <c r="E26" s="279">
        <v>1524.2833333333335</v>
      </c>
      <c r="F26" s="279">
        <v>1507.5166666666667</v>
      </c>
      <c r="G26" s="279">
        <v>1488.9333333333334</v>
      </c>
      <c r="H26" s="279">
        <v>1559.6333333333337</v>
      </c>
      <c r="I26" s="279">
        <v>1578.2166666666667</v>
      </c>
      <c r="J26" s="279">
        <v>1594.9833333333338</v>
      </c>
      <c r="K26" s="277">
        <v>1561.45</v>
      </c>
      <c r="L26" s="277">
        <v>1526.1</v>
      </c>
      <c r="M26" s="277">
        <v>0.69059999999999999</v>
      </c>
    </row>
    <row r="27" spans="1:13">
      <c r="A27" s="301">
        <v>18</v>
      </c>
      <c r="B27" s="277" t="s">
        <v>230</v>
      </c>
      <c r="C27" s="277">
        <v>2650.55</v>
      </c>
      <c r="D27" s="279">
        <v>2654.4</v>
      </c>
      <c r="E27" s="279">
        <v>2626.15</v>
      </c>
      <c r="F27" s="279">
        <v>2601.75</v>
      </c>
      <c r="G27" s="279">
        <v>2573.5</v>
      </c>
      <c r="H27" s="279">
        <v>2678.8</v>
      </c>
      <c r="I27" s="279">
        <v>2707.05</v>
      </c>
      <c r="J27" s="279">
        <v>2731.4500000000003</v>
      </c>
      <c r="K27" s="277">
        <v>2682.65</v>
      </c>
      <c r="L27" s="277">
        <v>2630</v>
      </c>
      <c r="M27" s="277">
        <v>0.62746999999999997</v>
      </c>
    </row>
    <row r="28" spans="1:13">
      <c r="A28" s="301">
        <v>19</v>
      </c>
      <c r="B28" s="277" t="s">
        <v>45</v>
      </c>
      <c r="C28" s="277">
        <v>722.7</v>
      </c>
      <c r="D28" s="279">
        <v>720.44999999999993</v>
      </c>
      <c r="E28" s="279">
        <v>712.39999999999986</v>
      </c>
      <c r="F28" s="279">
        <v>702.09999999999991</v>
      </c>
      <c r="G28" s="279">
        <v>694.04999999999984</v>
      </c>
      <c r="H28" s="279">
        <v>730.74999999999989</v>
      </c>
      <c r="I28" s="279">
        <v>738.79999999999984</v>
      </c>
      <c r="J28" s="279">
        <v>749.09999999999991</v>
      </c>
      <c r="K28" s="277">
        <v>728.5</v>
      </c>
      <c r="L28" s="277">
        <v>710.15</v>
      </c>
      <c r="M28" s="277">
        <v>10.04393</v>
      </c>
    </row>
    <row r="29" spans="1:13">
      <c r="A29" s="301">
        <v>20</v>
      </c>
      <c r="B29" s="277" t="s">
        <v>46</v>
      </c>
      <c r="C29" s="277">
        <v>248</v>
      </c>
      <c r="D29" s="279">
        <v>245.71666666666667</v>
      </c>
      <c r="E29" s="279">
        <v>242.43333333333334</v>
      </c>
      <c r="F29" s="279">
        <v>236.86666666666667</v>
      </c>
      <c r="G29" s="279">
        <v>233.58333333333334</v>
      </c>
      <c r="H29" s="279">
        <v>251.28333333333333</v>
      </c>
      <c r="I29" s="279">
        <v>254.56666666666669</v>
      </c>
      <c r="J29" s="279">
        <v>260.13333333333333</v>
      </c>
      <c r="K29" s="277">
        <v>249</v>
      </c>
      <c r="L29" s="277">
        <v>240.15</v>
      </c>
      <c r="M29" s="277">
        <v>125.91434</v>
      </c>
    </row>
    <row r="30" spans="1:13">
      <c r="A30" s="301">
        <v>21</v>
      </c>
      <c r="B30" s="277" t="s">
        <v>47</v>
      </c>
      <c r="C30" s="277">
        <v>2210.5500000000002</v>
      </c>
      <c r="D30" s="279">
        <v>2201.5166666666669</v>
      </c>
      <c r="E30" s="279">
        <v>2184.0333333333338</v>
      </c>
      <c r="F30" s="279">
        <v>2157.5166666666669</v>
      </c>
      <c r="G30" s="279">
        <v>2140.0333333333338</v>
      </c>
      <c r="H30" s="279">
        <v>2228.0333333333338</v>
      </c>
      <c r="I30" s="279">
        <v>2245.5166666666664</v>
      </c>
      <c r="J30" s="279">
        <v>2272.0333333333338</v>
      </c>
      <c r="K30" s="277">
        <v>2219</v>
      </c>
      <c r="L30" s="277">
        <v>2175</v>
      </c>
      <c r="M30" s="277">
        <v>10.3611</v>
      </c>
    </row>
    <row r="31" spans="1:13">
      <c r="A31" s="301">
        <v>22</v>
      </c>
      <c r="B31" s="277" t="s">
        <v>48</v>
      </c>
      <c r="C31" s="277">
        <v>128.19999999999999</v>
      </c>
      <c r="D31" s="279">
        <v>126.95</v>
      </c>
      <c r="E31" s="279">
        <v>125.35</v>
      </c>
      <c r="F31" s="279">
        <v>122.49999999999999</v>
      </c>
      <c r="G31" s="279">
        <v>120.89999999999998</v>
      </c>
      <c r="H31" s="279">
        <v>129.80000000000001</v>
      </c>
      <c r="I31" s="279">
        <v>131.4</v>
      </c>
      <c r="J31" s="279">
        <v>134.25000000000003</v>
      </c>
      <c r="K31" s="277">
        <v>128.55000000000001</v>
      </c>
      <c r="L31" s="277">
        <v>124.1</v>
      </c>
      <c r="M31" s="277">
        <v>33.70308</v>
      </c>
    </row>
    <row r="32" spans="1:13">
      <c r="A32" s="301">
        <v>23</v>
      </c>
      <c r="B32" s="277" t="s">
        <v>49</v>
      </c>
      <c r="C32" s="277">
        <v>75</v>
      </c>
      <c r="D32" s="279">
        <v>74.600000000000009</v>
      </c>
      <c r="E32" s="279">
        <v>73.550000000000011</v>
      </c>
      <c r="F32" s="279">
        <v>72.100000000000009</v>
      </c>
      <c r="G32" s="279">
        <v>71.050000000000011</v>
      </c>
      <c r="H32" s="279">
        <v>76.050000000000011</v>
      </c>
      <c r="I32" s="279">
        <v>77.099999999999994</v>
      </c>
      <c r="J32" s="279">
        <v>78.550000000000011</v>
      </c>
      <c r="K32" s="277">
        <v>75.650000000000006</v>
      </c>
      <c r="L32" s="277">
        <v>73.150000000000006</v>
      </c>
      <c r="M32" s="277">
        <v>469.71075000000002</v>
      </c>
    </row>
    <row r="33" spans="1:13">
      <c r="A33" s="301">
        <v>24</v>
      </c>
      <c r="B33" s="277" t="s">
        <v>51</v>
      </c>
      <c r="C33" s="277">
        <v>2061.1999999999998</v>
      </c>
      <c r="D33" s="279">
        <v>2068.9166666666665</v>
      </c>
      <c r="E33" s="279">
        <v>2047.833333333333</v>
      </c>
      <c r="F33" s="279">
        <v>2034.4666666666667</v>
      </c>
      <c r="G33" s="279">
        <v>2013.3833333333332</v>
      </c>
      <c r="H33" s="279">
        <v>2082.2833333333328</v>
      </c>
      <c r="I33" s="279">
        <v>2103.3666666666659</v>
      </c>
      <c r="J33" s="279">
        <v>2116.7333333333327</v>
      </c>
      <c r="K33" s="277">
        <v>2090</v>
      </c>
      <c r="L33" s="277">
        <v>2055.5500000000002</v>
      </c>
      <c r="M33" s="277">
        <v>20.17718</v>
      </c>
    </row>
    <row r="34" spans="1:13">
      <c r="A34" s="301">
        <v>25</v>
      </c>
      <c r="B34" s="277" t="s">
        <v>226</v>
      </c>
      <c r="C34" s="277">
        <v>731.8</v>
      </c>
      <c r="D34" s="279">
        <v>730.5333333333333</v>
      </c>
      <c r="E34" s="279">
        <v>722.31666666666661</v>
      </c>
      <c r="F34" s="279">
        <v>712.83333333333326</v>
      </c>
      <c r="G34" s="279">
        <v>704.61666666666656</v>
      </c>
      <c r="H34" s="279">
        <v>740.01666666666665</v>
      </c>
      <c r="I34" s="279">
        <v>748.23333333333335</v>
      </c>
      <c r="J34" s="279">
        <v>757.7166666666667</v>
      </c>
      <c r="K34" s="277">
        <v>738.75</v>
      </c>
      <c r="L34" s="277">
        <v>721.05</v>
      </c>
      <c r="M34" s="277">
        <v>1.9459</v>
      </c>
    </row>
    <row r="35" spans="1:13">
      <c r="A35" s="301">
        <v>26</v>
      </c>
      <c r="B35" s="277" t="s">
        <v>53</v>
      </c>
      <c r="C35" s="277">
        <v>806.25</v>
      </c>
      <c r="D35" s="279">
        <v>802.41666666666663</v>
      </c>
      <c r="E35" s="279">
        <v>789.33333333333326</v>
      </c>
      <c r="F35" s="279">
        <v>772.41666666666663</v>
      </c>
      <c r="G35" s="279">
        <v>759.33333333333326</v>
      </c>
      <c r="H35" s="279">
        <v>819.33333333333326</v>
      </c>
      <c r="I35" s="279">
        <v>832.41666666666652</v>
      </c>
      <c r="J35" s="279">
        <v>849.33333333333326</v>
      </c>
      <c r="K35" s="277">
        <v>815.5</v>
      </c>
      <c r="L35" s="277">
        <v>785.5</v>
      </c>
      <c r="M35" s="277">
        <v>26.087350000000001</v>
      </c>
    </row>
    <row r="36" spans="1:13">
      <c r="A36" s="301">
        <v>27</v>
      </c>
      <c r="B36" s="277" t="s">
        <v>55</v>
      </c>
      <c r="C36" s="277">
        <v>472.4</v>
      </c>
      <c r="D36" s="279">
        <v>470.3</v>
      </c>
      <c r="E36" s="279">
        <v>465.1</v>
      </c>
      <c r="F36" s="279">
        <v>457.8</v>
      </c>
      <c r="G36" s="279">
        <v>452.6</v>
      </c>
      <c r="H36" s="279">
        <v>477.6</v>
      </c>
      <c r="I36" s="279">
        <v>482.79999999999995</v>
      </c>
      <c r="J36" s="279">
        <v>490.1</v>
      </c>
      <c r="K36" s="277">
        <v>475.5</v>
      </c>
      <c r="L36" s="277">
        <v>463</v>
      </c>
      <c r="M36" s="277">
        <v>162.88158000000001</v>
      </c>
    </row>
    <row r="37" spans="1:13">
      <c r="A37" s="301">
        <v>28</v>
      </c>
      <c r="B37" s="277" t="s">
        <v>56</v>
      </c>
      <c r="C37" s="277">
        <v>3044.75</v>
      </c>
      <c r="D37" s="279">
        <v>3055.25</v>
      </c>
      <c r="E37" s="279">
        <v>3018.5</v>
      </c>
      <c r="F37" s="279">
        <v>2992.25</v>
      </c>
      <c r="G37" s="279">
        <v>2955.5</v>
      </c>
      <c r="H37" s="279">
        <v>3081.5</v>
      </c>
      <c r="I37" s="279">
        <v>3118.25</v>
      </c>
      <c r="J37" s="279">
        <v>3144.5</v>
      </c>
      <c r="K37" s="277">
        <v>3092</v>
      </c>
      <c r="L37" s="277">
        <v>3029</v>
      </c>
      <c r="M37" s="277">
        <v>5.4879300000000004</v>
      </c>
    </row>
    <row r="38" spans="1:13">
      <c r="A38" s="301">
        <v>29</v>
      </c>
      <c r="B38" s="277" t="s">
        <v>58</v>
      </c>
      <c r="C38" s="277">
        <v>5952.3</v>
      </c>
      <c r="D38" s="279">
        <v>5932.7666666666664</v>
      </c>
      <c r="E38" s="279">
        <v>5885.5333333333328</v>
      </c>
      <c r="F38" s="279">
        <v>5818.7666666666664</v>
      </c>
      <c r="G38" s="279">
        <v>5771.5333333333328</v>
      </c>
      <c r="H38" s="279">
        <v>5999.5333333333328</v>
      </c>
      <c r="I38" s="279">
        <v>6046.7666666666664</v>
      </c>
      <c r="J38" s="279">
        <v>6113.5333333333328</v>
      </c>
      <c r="K38" s="277">
        <v>5980</v>
      </c>
      <c r="L38" s="277">
        <v>5866</v>
      </c>
      <c r="M38" s="277">
        <v>4.7624700000000004</v>
      </c>
    </row>
    <row r="39" spans="1:13">
      <c r="A39" s="301">
        <v>30</v>
      </c>
      <c r="B39" s="277" t="s">
        <v>232</v>
      </c>
      <c r="C39" s="277">
        <v>2354.0500000000002</v>
      </c>
      <c r="D39" s="279">
        <v>2365.5833333333335</v>
      </c>
      <c r="E39" s="279">
        <v>2333.4666666666672</v>
      </c>
      <c r="F39" s="279">
        <v>2312.8833333333337</v>
      </c>
      <c r="G39" s="279">
        <v>2280.7666666666673</v>
      </c>
      <c r="H39" s="279">
        <v>2386.166666666667</v>
      </c>
      <c r="I39" s="279">
        <v>2418.2833333333328</v>
      </c>
      <c r="J39" s="279">
        <v>2438.8666666666668</v>
      </c>
      <c r="K39" s="277">
        <v>2397.6999999999998</v>
      </c>
      <c r="L39" s="277">
        <v>2345</v>
      </c>
      <c r="M39" s="277">
        <v>0.70672000000000001</v>
      </c>
    </row>
    <row r="40" spans="1:13">
      <c r="A40" s="301">
        <v>31</v>
      </c>
      <c r="B40" s="277" t="s">
        <v>59</v>
      </c>
      <c r="C40" s="277">
        <v>3231.35</v>
      </c>
      <c r="D40" s="279">
        <v>3223.6333333333332</v>
      </c>
      <c r="E40" s="279">
        <v>3177.8166666666666</v>
      </c>
      <c r="F40" s="279">
        <v>3124.2833333333333</v>
      </c>
      <c r="G40" s="279">
        <v>3078.4666666666667</v>
      </c>
      <c r="H40" s="279">
        <v>3277.1666666666665</v>
      </c>
      <c r="I40" s="279">
        <v>3322.9833333333331</v>
      </c>
      <c r="J40" s="279">
        <v>3376.5166666666664</v>
      </c>
      <c r="K40" s="277">
        <v>3269.45</v>
      </c>
      <c r="L40" s="277">
        <v>3170.1</v>
      </c>
      <c r="M40" s="277">
        <v>50.762509999999999</v>
      </c>
    </row>
    <row r="41" spans="1:13">
      <c r="A41" s="301">
        <v>32</v>
      </c>
      <c r="B41" s="277" t="s">
        <v>60</v>
      </c>
      <c r="C41" s="277">
        <v>1381.9</v>
      </c>
      <c r="D41" s="279">
        <v>1372</v>
      </c>
      <c r="E41" s="279">
        <v>1355</v>
      </c>
      <c r="F41" s="279">
        <v>1328.1</v>
      </c>
      <c r="G41" s="279">
        <v>1311.1</v>
      </c>
      <c r="H41" s="279">
        <v>1398.9</v>
      </c>
      <c r="I41" s="279">
        <v>1415.9</v>
      </c>
      <c r="J41" s="279">
        <v>1442.8000000000002</v>
      </c>
      <c r="K41" s="277">
        <v>1389</v>
      </c>
      <c r="L41" s="277">
        <v>1345.1</v>
      </c>
      <c r="M41" s="277">
        <v>6.3184199999999997</v>
      </c>
    </row>
    <row r="42" spans="1:13">
      <c r="A42" s="301">
        <v>33</v>
      </c>
      <c r="B42" s="277" t="s">
        <v>233</v>
      </c>
      <c r="C42" s="277">
        <v>313</v>
      </c>
      <c r="D42" s="279">
        <v>310.33333333333331</v>
      </c>
      <c r="E42" s="279">
        <v>306.66666666666663</v>
      </c>
      <c r="F42" s="279">
        <v>300.33333333333331</v>
      </c>
      <c r="G42" s="279">
        <v>296.66666666666663</v>
      </c>
      <c r="H42" s="279">
        <v>316.66666666666663</v>
      </c>
      <c r="I42" s="279">
        <v>320.33333333333326</v>
      </c>
      <c r="J42" s="279">
        <v>326.66666666666663</v>
      </c>
      <c r="K42" s="277">
        <v>314</v>
      </c>
      <c r="L42" s="277">
        <v>304</v>
      </c>
      <c r="M42" s="277">
        <v>84.943719999999999</v>
      </c>
    </row>
    <row r="43" spans="1:13">
      <c r="A43" s="301">
        <v>34</v>
      </c>
      <c r="B43" s="277" t="s">
        <v>61</v>
      </c>
      <c r="C43" s="277">
        <v>40.299999999999997</v>
      </c>
      <c r="D43" s="279">
        <v>40.433333333333337</v>
      </c>
      <c r="E43" s="279">
        <v>39.766666666666673</v>
      </c>
      <c r="F43" s="279">
        <v>39.233333333333334</v>
      </c>
      <c r="G43" s="279">
        <v>38.56666666666667</v>
      </c>
      <c r="H43" s="279">
        <v>40.966666666666676</v>
      </c>
      <c r="I43" s="279">
        <v>41.633333333333333</v>
      </c>
      <c r="J43" s="279">
        <v>42.166666666666679</v>
      </c>
      <c r="K43" s="277">
        <v>41.1</v>
      </c>
      <c r="L43" s="277">
        <v>39.9</v>
      </c>
      <c r="M43" s="277">
        <v>183.06969000000001</v>
      </c>
    </row>
    <row r="44" spans="1:13">
      <c r="A44" s="301">
        <v>35</v>
      </c>
      <c r="B44" s="277" t="s">
        <v>62</v>
      </c>
      <c r="C44" s="277">
        <v>39.4</v>
      </c>
      <c r="D44" s="279">
        <v>39.616666666666667</v>
      </c>
      <c r="E44" s="279">
        <v>38.983333333333334</v>
      </c>
      <c r="F44" s="279">
        <v>38.56666666666667</v>
      </c>
      <c r="G44" s="279">
        <v>37.933333333333337</v>
      </c>
      <c r="H44" s="279">
        <v>40.033333333333331</v>
      </c>
      <c r="I44" s="279">
        <v>40.666666666666671</v>
      </c>
      <c r="J44" s="279">
        <v>41.083333333333329</v>
      </c>
      <c r="K44" s="277">
        <v>40.25</v>
      </c>
      <c r="L44" s="277">
        <v>39.200000000000003</v>
      </c>
      <c r="M44" s="277">
        <v>20.719280000000001</v>
      </c>
    </row>
    <row r="45" spans="1:13">
      <c r="A45" s="301">
        <v>36</v>
      </c>
      <c r="B45" s="277" t="s">
        <v>63</v>
      </c>
      <c r="C45" s="277">
        <v>1372.45</v>
      </c>
      <c r="D45" s="279">
        <v>1367.5833333333333</v>
      </c>
      <c r="E45" s="279">
        <v>1355.1666666666665</v>
      </c>
      <c r="F45" s="279">
        <v>1337.8833333333332</v>
      </c>
      <c r="G45" s="279">
        <v>1325.4666666666665</v>
      </c>
      <c r="H45" s="279">
        <v>1384.8666666666666</v>
      </c>
      <c r="I45" s="279">
        <v>1397.2833333333331</v>
      </c>
      <c r="J45" s="279">
        <v>1414.5666666666666</v>
      </c>
      <c r="K45" s="277">
        <v>1380</v>
      </c>
      <c r="L45" s="277">
        <v>1350.3</v>
      </c>
      <c r="M45" s="277">
        <v>4.9079899999999999</v>
      </c>
    </row>
    <row r="46" spans="1:13">
      <c r="A46" s="301">
        <v>37</v>
      </c>
      <c r="B46" s="277" t="s">
        <v>234</v>
      </c>
      <c r="C46" s="277">
        <v>1227.0999999999999</v>
      </c>
      <c r="D46" s="279">
        <v>1233.8833333333332</v>
      </c>
      <c r="E46" s="279">
        <v>1208.7666666666664</v>
      </c>
      <c r="F46" s="279">
        <v>1190.4333333333332</v>
      </c>
      <c r="G46" s="279">
        <v>1165.3166666666664</v>
      </c>
      <c r="H46" s="279">
        <v>1252.2166666666665</v>
      </c>
      <c r="I46" s="279">
        <v>1277.3333333333333</v>
      </c>
      <c r="J46" s="279">
        <v>1295.6666666666665</v>
      </c>
      <c r="K46" s="277">
        <v>1259</v>
      </c>
      <c r="L46" s="277">
        <v>1215.55</v>
      </c>
      <c r="M46" s="277">
        <v>0.57028999999999996</v>
      </c>
    </row>
    <row r="47" spans="1:13">
      <c r="A47" s="301">
        <v>38</v>
      </c>
      <c r="B47" s="277" t="s">
        <v>65</v>
      </c>
      <c r="C47" s="277">
        <v>91</v>
      </c>
      <c r="D47" s="279">
        <v>90.016666666666666</v>
      </c>
      <c r="E47" s="279">
        <v>88.683333333333337</v>
      </c>
      <c r="F47" s="279">
        <v>86.366666666666674</v>
      </c>
      <c r="G47" s="279">
        <v>85.033333333333346</v>
      </c>
      <c r="H47" s="279">
        <v>92.333333333333329</v>
      </c>
      <c r="I47" s="279">
        <v>93.666666666666671</v>
      </c>
      <c r="J47" s="279">
        <v>95.98333333333332</v>
      </c>
      <c r="K47" s="277">
        <v>91.35</v>
      </c>
      <c r="L47" s="277">
        <v>87.7</v>
      </c>
      <c r="M47" s="277">
        <v>72.669309999999996</v>
      </c>
    </row>
    <row r="48" spans="1:13">
      <c r="A48" s="301">
        <v>39</v>
      </c>
      <c r="B48" s="277" t="s">
        <v>66</v>
      </c>
      <c r="C48" s="277">
        <v>603.4</v>
      </c>
      <c r="D48" s="279">
        <v>602.41666666666663</v>
      </c>
      <c r="E48" s="279">
        <v>596.43333333333328</v>
      </c>
      <c r="F48" s="279">
        <v>589.4666666666667</v>
      </c>
      <c r="G48" s="279">
        <v>583.48333333333335</v>
      </c>
      <c r="H48" s="279">
        <v>609.38333333333321</v>
      </c>
      <c r="I48" s="279">
        <v>615.36666666666656</v>
      </c>
      <c r="J48" s="279">
        <v>622.33333333333314</v>
      </c>
      <c r="K48" s="277">
        <v>608.4</v>
      </c>
      <c r="L48" s="277">
        <v>595.45000000000005</v>
      </c>
      <c r="M48" s="277">
        <v>9.0734100000000009</v>
      </c>
    </row>
    <row r="49" spans="1:13">
      <c r="A49" s="301">
        <v>40</v>
      </c>
      <c r="B49" s="277" t="s">
        <v>67</v>
      </c>
      <c r="C49" s="277">
        <v>452.5</v>
      </c>
      <c r="D49" s="279">
        <v>452.45</v>
      </c>
      <c r="E49" s="279">
        <v>446.15</v>
      </c>
      <c r="F49" s="279">
        <v>439.8</v>
      </c>
      <c r="G49" s="279">
        <v>433.5</v>
      </c>
      <c r="H49" s="279">
        <v>458.79999999999995</v>
      </c>
      <c r="I49" s="279">
        <v>465.1</v>
      </c>
      <c r="J49" s="279">
        <v>471.44999999999993</v>
      </c>
      <c r="K49" s="277">
        <v>458.75</v>
      </c>
      <c r="L49" s="277">
        <v>446.1</v>
      </c>
      <c r="M49" s="277">
        <v>19.253509999999999</v>
      </c>
    </row>
    <row r="50" spans="1:13">
      <c r="A50" s="301">
        <v>41</v>
      </c>
      <c r="B50" s="277" t="s">
        <v>69</v>
      </c>
      <c r="C50" s="277">
        <v>401.65</v>
      </c>
      <c r="D50" s="279">
        <v>402.43333333333339</v>
      </c>
      <c r="E50" s="279">
        <v>397.56666666666678</v>
      </c>
      <c r="F50" s="279">
        <v>393.48333333333341</v>
      </c>
      <c r="G50" s="279">
        <v>388.61666666666679</v>
      </c>
      <c r="H50" s="279">
        <v>406.51666666666677</v>
      </c>
      <c r="I50" s="279">
        <v>411.38333333333333</v>
      </c>
      <c r="J50" s="279">
        <v>415.46666666666675</v>
      </c>
      <c r="K50" s="277">
        <v>407.3</v>
      </c>
      <c r="L50" s="277">
        <v>398.35</v>
      </c>
      <c r="M50" s="277">
        <v>233.47957</v>
      </c>
    </row>
    <row r="51" spans="1:13">
      <c r="A51" s="301">
        <v>42</v>
      </c>
      <c r="B51" s="277" t="s">
        <v>70</v>
      </c>
      <c r="C51" s="277">
        <v>27.2</v>
      </c>
      <c r="D51" s="279">
        <v>27.133333333333336</v>
      </c>
      <c r="E51" s="279">
        <v>26.816666666666674</v>
      </c>
      <c r="F51" s="279">
        <v>26.433333333333337</v>
      </c>
      <c r="G51" s="279">
        <v>26.116666666666674</v>
      </c>
      <c r="H51" s="279">
        <v>27.516666666666673</v>
      </c>
      <c r="I51" s="279">
        <v>27.833333333333336</v>
      </c>
      <c r="J51" s="279">
        <v>28.216666666666672</v>
      </c>
      <c r="K51" s="277">
        <v>27.45</v>
      </c>
      <c r="L51" s="277">
        <v>26.75</v>
      </c>
      <c r="M51" s="277">
        <v>158.12970000000001</v>
      </c>
    </row>
    <row r="52" spans="1:13">
      <c r="A52" s="301">
        <v>43</v>
      </c>
      <c r="B52" s="277" t="s">
        <v>71</v>
      </c>
      <c r="C52" s="277">
        <v>447.9</v>
      </c>
      <c r="D52" s="279">
        <v>443.81666666666666</v>
      </c>
      <c r="E52" s="279">
        <v>438.13333333333333</v>
      </c>
      <c r="F52" s="279">
        <v>428.36666666666667</v>
      </c>
      <c r="G52" s="279">
        <v>422.68333333333334</v>
      </c>
      <c r="H52" s="279">
        <v>453.58333333333331</v>
      </c>
      <c r="I52" s="279">
        <v>459.26666666666659</v>
      </c>
      <c r="J52" s="279">
        <v>469.0333333333333</v>
      </c>
      <c r="K52" s="277">
        <v>449.5</v>
      </c>
      <c r="L52" s="277">
        <v>434.05</v>
      </c>
      <c r="M52" s="277">
        <v>45.027949999999997</v>
      </c>
    </row>
    <row r="53" spans="1:13">
      <c r="A53" s="301">
        <v>44</v>
      </c>
      <c r="B53" s="277" t="s">
        <v>72</v>
      </c>
      <c r="C53" s="277">
        <v>11959.1</v>
      </c>
      <c r="D53" s="279">
        <v>11931.416666666666</v>
      </c>
      <c r="E53" s="279">
        <v>11787.733333333332</v>
      </c>
      <c r="F53" s="279">
        <v>11616.366666666665</v>
      </c>
      <c r="G53" s="279">
        <v>11472.683333333331</v>
      </c>
      <c r="H53" s="279">
        <v>12102.783333333333</v>
      </c>
      <c r="I53" s="279">
        <v>12246.466666666667</v>
      </c>
      <c r="J53" s="279">
        <v>12417.833333333334</v>
      </c>
      <c r="K53" s="277">
        <v>12075.1</v>
      </c>
      <c r="L53" s="277">
        <v>11760.05</v>
      </c>
      <c r="M53" s="277">
        <v>0.38590000000000002</v>
      </c>
    </row>
    <row r="54" spans="1:13">
      <c r="A54" s="301">
        <v>45</v>
      </c>
      <c r="B54" s="277" t="s">
        <v>74</v>
      </c>
      <c r="C54" s="277">
        <v>339.95</v>
      </c>
      <c r="D54" s="279">
        <v>336.95</v>
      </c>
      <c r="E54" s="279">
        <v>330.5</v>
      </c>
      <c r="F54" s="279">
        <v>321.05</v>
      </c>
      <c r="G54" s="279">
        <v>314.60000000000002</v>
      </c>
      <c r="H54" s="279">
        <v>346.4</v>
      </c>
      <c r="I54" s="279">
        <v>352.84999999999991</v>
      </c>
      <c r="J54" s="279">
        <v>362.29999999999995</v>
      </c>
      <c r="K54" s="277">
        <v>343.4</v>
      </c>
      <c r="L54" s="277">
        <v>327.5</v>
      </c>
      <c r="M54" s="277">
        <v>134.53184999999999</v>
      </c>
    </row>
    <row r="55" spans="1:13">
      <c r="A55" s="301">
        <v>46</v>
      </c>
      <c r="B55" s="277" t="s">
        <v>75</v>
      </c>
      <c r="C55" s="277">
        <v>3747.2</v>
      </c>
      <c r="D55" s="279">
        <v>3749.15</v>
      </c>
      <c r="E55" s="279">
        <v>3719.3</v>
      </c>
      <c r="F55" s="279">
        <v>3691.4</v>
      </c>
      <c r="G55" s="279">
        <v>3661.55</v>
      </c>
      <c r="H55" s="279">
        <v>3777.05</v>
      </c>
      <c r="I55" s="279">
        <v>3806.8999999999996</v>
      </c>
      <c r="J55" s="279">
        <v>3834.8</v>
      </c>
      <c r="K55" s="277">
        <v>3779</v>
      </c>
      <c r="L55" s="277">
        <v>3721.25</v>
      </c>
      <c r="M55" s="277">
        <v>2.6396700000000002</v>
      </c>
    </row>
    <row r="56" spans="1:13">
      <c r="A56" s="301">
        <v>47</v>
      </c>
      <c r="B56" s="277" t="s">
        <v>76</v>
      </c>
      <c r="C56" s="277">
        <v>430.4</v>
      </c>
      <c r="D56" s="279">
        <v>424.63333333333327</v>
      </c>
      <c r="E56" s="279">
        <v>417.06666666666655</v>
      </c>
      <c r="F56" s="279">
        <v>403.73333333333329</v>
      </c>
      <c r="G56" s="279">
        <v>396.16666666666657</v>
      </c>
      <c r="H56" s="279">
        <v>437.96666666666653</v>
      </c>
      <c r="I56" s="279">
        <v>445.53333333333325</v>
      </c>
      <c r="J56" s="279">
        <v>458.8666666666665</v>
      </c>
      <c r="K56" s="277">
        <v>432.2</v>
      </c>
      <c r="L56" s="277">
        <v>411.3</v>
      </c>
      <c r="M56" s="277">
        <v>69.730339999999998</v>
      </c>
    </row>
    <row r="57" spans="1:13">
      <c r="A57" s="301">
        <v>48</v>
      </c>
      <c r="B57" s="277" t="s">
        <v>77</v>
      </c>
      <c r="C57" s="277">
        <v>87.85</v>
      </c>
      <c r="D57" s="279">
        <v>87.866666666666674</v>
      </c>
      <c r="E57" s="279">
        <v>87.033333333333346</v>
      </c>
      <c r="F57" s="279">
        <v>86.216666666666669</v>
      </c>
      <c r="G57" s="279">
        <v>85.38333333333334</v>
      </c>
      <c r="H57" s="279">
        <v>88.683333333333351</v>
      </c>
      <c r="I57" s="279">
        <v>89.516666666666666</v>
      </c>
      <c r="J57" s="279">
        <v>90.333333333333357</v>
      </c>
      <c r="K57" s="277">
        <v>88.7</v>
      </c>
      <c r="L57" s="277">
        <v>87.05</v>
      </c>
      <c r="M57" s="277">
        <v>33.386749999999999</v>
      </c>
    </row>
    <row r="58" spans="1:13">
      <c r="A58" s="301">
        <v>49</v>
      </c>
      <c r="B58" s="277" t="s">
        <v>78</v>
      </c>
      <c r="C58" s="277">
        <v>107.05</v>
      </c>
      <c r="D58" s="279">
        <v>106.35000000000001</v>
      </c>
      <c r="E58" s="279">
        <v>105.45000000000002</v>
      </c>
      <c r="F58" s="279">
        <v>103.85000000000001</v>
      </c>
      <c r="G58" s="279">
        <v>102.95000000000002</v>
      </c>
      <c r="H58" s="279">
        <v>107.95000000000002</v>
      </c>
      <c r="I58" s="279">
        <v>108.85000000000002</v>
      </c>
      <c r="J58" s="279">
        <v>110.45000000000002</v>
      </c>
      <c r="K58" s="277">
        <v>107.25</v>
      </c>
      <c r="L58" s="277">
        <v>104.75</v>
      </c>
      <c r="M58" s="277">
        <v>6.1725899999999996</v>
      </c>
    </row>
    <row r="59" spans="1:13">
      <c r="A59" s="301">
        <v>50</v>
      </c>
      <c r="B59" s="277" t="s">
        <v>81</v>
      </c>
      <c r="C59" s="277">
        <v>577.25</v>
      </c>
      <c r="D59" s="279">
        <v>576.08333333333337</v>
      </c>
      <c r="E59" s="279">
        <v>570.16666666666674</v>
      </c>
      <c r="F59" s="279">
        <v>563.08333333333337</v>
      </c>
      <c r="G59" s="279">
        <v>557.16666666666674</v>
      </c>
      <c r="H59" s="279">
        <v>583.16666666666674</v>
      </c>
      <c r="I59" s="279">
        <v>589.08333333333348</v>
      </c>
      <c r="J59" s="279">
        <v>596.16666666666674</v>
      </c>
      <c r="K59" s="277">
        <v>582</v>
      </c>
      <c r="L59" s="277">
        <v>569</v>
      </c>
      <c r="M59" s="277">
        <v>0.74221999999999999</v>
      </c>
    </row>
    <row r="60" spans="1:13">
      <c r="A60" s="301">
        <v>51</v>
      </c>
      <c r="B60" s="277" t="s">
        <v>82</v>
      </c>
      <c r="C60" s="277">
        <v>237.25</v>
      </c>
      <c r="D60" s="279">
        <v>237.04999999999998</v>
      </c>
      <c r="E60" s="279">
        <v>233.19999999999996</v>
      </c>
      <c r="F60" s="279">
        <v>229.14999999999998</v>
      </c>
      <c r="G60" s="279">
        <v>225.29999999999995</v>
      </c>
      <c r="H60" s="279">
        <v>241.09999999999997</v>
      </c>
      <c r="I60" s="279">
        <v>244.95</v>
      </c>
      <c r="J60" s="279">
        <v>248.99999999999997</v>
      </c>
      <c r="K60" s="277">
        <v>240.9</v>
      </c>
      <c r="L60" s="277">
        <v>233</v>
      </c>
      <c r="M60" s="277">
        <v>53.193849999999998</v>
      </c>
    </row>
    <row r="61" spans="1:13">
      <c r="A61" s="301">
        <v>52</v>
      </c>
      <c r="B61" s="277" t="s">
        <v>83</v>
      </c>
      <c r="C61" s="277">
        <v>782.35</v>
      </c>
      <c r="D61" s="279">
        <v>776.08333333333337</v>
      </c>
      <c r="E61" s="279">
        <v>764.66666666666674</v>
      </c>
      <c r="F61" s="279">
        <v>746.98333333333335</v>
      </c>
      <c r="G61" s="279">
        <v>735.56666666666672</v>
      </c>
      <c r="H61" s="279">
        <v>793.76666666666677</v>
      </c>
      <c r="I61" s="279">
        <v>805.18333333333351</v>
      </c>
      <c r="J61" s="279">
        <v>822.86666666666679</v>
      </c>
      <c r="K61" s="277">
        <v>787.5</v>
      </c>
      <c r="L61" s="277">
        <v>758.4</v>
      </c>
      <c r="M61" s="277">
        <v>90.990480000000005</v>
      </c>
    </row>
    <row r="62" spans="1:13">
      <c r="A62" s="301">
        <v>53</v>
      </c>
      <c r="B62" s="277" t="s">
        <v>84</v>
      </c>
      <c r="C62" s="277">
        <v>111.35</v>
      </c>
      <c r="D62" s="279">
        <v>111.23333333333333</v>
      </c>
      <c r="E62" s="279">
        <v>109.71666666666667</v>
      </c>
      <c r="F62" s="279">
        <v>108.08333333333333</v>
      </c>
      <c r="G62" s="279">
        <v>106.56666666666666</v>
      </c>
      <c r="H62" s="279">
        <v>112.86666666666667</v>
      </c>
      <c r="I62" s="279">
        <v>114.38333333333335</v>
      </c>
      <c r="J62" s="279">
        <v>116.01666666666668</v>
      </c>
      <c r="K62" s="277">
        <v>112.75</v>
      </c>
      <c r="L62" s="277">
        <v>109.6</v>
      </c>
      <c r="M62" s="277">
        <v>122.3107</v>
      </c>
    </row>
    <row r="63" spans="1:13">
      <c r="A63" s="301">
        <v>54</v>
      </c>
      <c r="B63" s="277" t="s">
        <v>3634</v>
      </c>
      <c r="C63" s="277">
        <v>2577.1999999999998</v>
      </c>
      <c r="D63" s="279">
        <v>2547.4833333333331</v>
      </c>
      <c r="E63" s="279">
        <v>2496.9666666666662</v>
      </c>
      <c r="F63" s="279">
        <v>2416.7333333333331</v>
      </c>
      <c r="G63" s="279">
        <v>2366.2166666666662</v>
      </c>
      <c r="H63" s="279">
        <v>2627.7166666666662</v>
      </c>
      <c r="I63" s="279">
        <v>2678.2333333333336</v>
      </c>
      <c r="J63" s="279">
        <v>2758.4666666666662</v>
      </c>
      <c r="K63" s="277">
        <v>2598</v>
      </c>
      <c r="L63" s="277">
        <v>2467.25</v>
      </c>
      <c r="M63" s="277">
        <v>10.66656</v>
      </c>
    </row>
    <row r="64" spans="1:13">
      <c r="A64" s="301">
        <v>55</v>
      </c>
      <c r="B64" s="277" t="s">
        <v>85</v>
      </c>
      <c r="C64" s="277">
        <v>1439.3</v>
      </c>
      <c r="D64" s="279">
        <v>1435.8499999999997</v>
      </c>
      <c r="E64" s="279">
        <v>1424.5499999999993</v>
      </c>
      <c r="F64" s="279">
        <v>1409.7999999999995</v>
      </c>
      <c r="G64" s="279">
        <v>1398.4999999999991</v>
      </c>
      <c r="H64" s="279">
        <v>1450.5999999999995</v>
      </c>
      <c r="I64" s="279">
        <v>1461.9</v>
      </c>
      <c r="J64" s="279">
        <v>1476.6499999999996</v>
      </c>
      <c r="K64" s="277">
        <v>1447.15</v>
      </c>
      <c r="L64" s="277">
        <v>1421.1</v>
      </c>
      <c r="M64" s="277">
        <v>3.85128</v>
      </c>
    </row>
    <row r="65" spans="1:13">
      <c r="A65" s="301">
        <v>56</v>
      </c>
      <c r="B65" s="277" t="s">
        <v>86</v>
      </c>
      <c r="C65" s="277">
        <v>370.85</v>
      </c>
      <c r="D65" s="279">
        <v>367.75</v>
      </c>
      <c r="E65" s="279">
        <v>363.6</v>
      </c>
      <c r="F65" s="279">
        <v>356.35</v>
      </c>
      <c r="G65" s="279">
        <v>352.20000000000005</v>
      </c>
      <c r="H65" s="279">
        <v>375</v>
      </c>
      <c r="I65" s="279">
        <v>379.15</v>
      </c>
      <c r="J65" s="279">
        <v>386.4</v>
      </c>
      <c r="K65" s="277">
        <v>371.9</v>
      </c>
      <c r="L65" s="277">
        <v>360.5</v>
      </c>
      <c r="M65" s="277">
        <v>17.111239999999999</v>
      </c>
    </row>
    <row r="66" spans="1:13">
      <c r="A66" s="301">
        <v>57</v>
      </c>
      <c r="B66" s="277" t="s">
        <v>236</v>
      </c>
      <c r="C66" s="277">
        <v>704.4</v>
      </c>
      <c r="D66" s="279">
        <v>707.51666666666677</v>
      </c>
      <c r="E66" s="279">
        <v>697.93333333333351</v>
      </c>
      <c r="F66" s="279">
        <v>691.4666666666667</v>
      </c>
      <c r="G66" s="279">
        <v>681.88333333333344</v>
      </c>
      <c r="H66" s="279">
        <v>713.98333333333358</v>
      </c>
      <c r="I66" s="279">
        <v>723.56666666666683</v>
      </c>
      <c r="J66" s="279">
        <v>730.03333333333364</v>
      </c>
      <c r="K66" s="277">
        <v>717.1</v>
      </c>
      <c r="L66" s="277">
        <v>701.05</v>
      </c>
      <c r="M66" s="277">
        <v>2.6485599999999998</v>
      </c>
    </row>
    <row r="67" spans="1:13">
      <c r="A67" s="301">
        <v>58</v>
      </c>
      <c r="B67" s="277" t="s">
        <v>237</v>
      </c>
      <c r="C67" s="277">
        <v>281.05</v>
      </c>
      <c r="D67" s="279">
        <v>280.7</v>
      </c>
      <c r="E67" s="279">
        <v>278.39999999999998</v>
      </c>
      <c r="F67" s="279">
        <v>275.75</v>
      </c>
      <c r="G67" s="279">
        <v>273.45</v>
      </c>
      <c r="H67" s="279">
        <v>283.34999999999997</v>
      </c>
      <c r="I67" s="279">
        <v>285.65000000000003</v>
      </c>
      <c r="J67" s="279">
        <v>288.29999999999995</v>
      </c>
      <c r="K67" s="277">
        <v>283</v>
      </c>
      <c r="L67" s="277">
        <v>278.05</v>
      </c>
      <c r="M67" s="277">
        <v>3.6551499999999999</v>
      </c>
    </row>
    <row r="68" spans="1:13">
      <c r="A68" s="301">
        <v>59</v>
      </c>
      <c r="B68" s="277" t="s">
        <v>235</v>
      </c>
      <c r="C68" s="277">
        <v>143.65</v>
      </c>
      <c r="D68" s="279">
        <v>142.70000000000002</v>
      </c>
      <c r="E68" s="279">
        <v>141.00000000000003</v>
      </c>
      <c r="F68" s="279">
        <v>138.35000000000002</v>
      </c>
      <c r="G68" s="279">
        <v>136.65000000000003</v>
      </c>
      <c r="H68" s="279">
        <v>145.35000000000002</v>
      </c>
      <c r="I68" s="279">
        <v>147.05000000000001</v>
      </c>
      <c r="J68" s="279">
        <v>149.70000000000002</v>
      </c>
      <c r="K68" s="277">
        <v>144.4</v>
      </c>
      <c r="L68" s="277">
        <v>140.05000000000001</v>
      </c>
      <c r="M68" s="277">
        <v>9.6415400000000009</v>
      </c>
    </row>
    <row r="69" spans="1:13">
      <c r="A69" s="301">
        <v>60</v>
      </c>
      <c r="B69" s="277" t="s">
        <v>87</v>
      </c>
      <c r="C69" s="277">
        <v>462</v>
      </c>
      <c r="D69" s="279">
        <v>456.40000000000003</v>
      </c>
      <c r="E69" s="279">
        <v>449.15000000000009</v>
      </c>
      <c r="F69" s="279">
        <v>436.30000000000007</v>
      </c>
      <c r="G69" s="279">
        <v>429.05000000000013</v>
      </c>
      <c r="H69" s="279">
        <v>469.25000000000006</v>
      </c>
      <c r="I69" s="279">
        <v>476.49999999999994</v>
      </c>
      <c r="J69" s="279">
        <v>489.35</v>
      </c>
      <c r="K69" s="277">
        <v>463.65</v>
      </c>
      <c r="L69" s="277">
        <v>443.55</v>
      </c>
      <c r="M69" s="277">
        <v>11.01187</v>
      </c>
    </row>
    <row r="70" spans="1:13">
      <c r="A70" s="301">
        <v>61</v>
      </c>
      <c r="B70" s="277" t="s">
        <v>88</v>
      </c>
      <c r="C70" s="277">
        <v>511.7</v>
      </c>
      <c r="D70" s="279">
        <v>515.61666666666667</v>
      </c>
      <c r="E70" s="279">
        <v>506.88333333333333</v>
      </c>
      <c r="F70" s="279">
        <v>502.06666666666666</v>
      </c>
      <c r="G70" s="279">
        <v>493.33333333333331</v>
      </c>
      <c r="H70" s="279">
        <v>520.43333333333339</v>
      </c>
      <c r="I70" s="279">
        <v>529.16666666666674</v>
      </c>
      <c r="J70" s="279">
        <v>533.98333333333335</v>
      </c>
      <c r="K70" s="277">
        <v>524.35</v>
      </c>
      <c r="L70" s="277">
        <v>510.8</v>
      </c>
      <c r="M70" s="277">
        <v>25.317769999999999</v>
      </c>
    </row>
    <row r="71" spans="1:13">
      <c r="A71" s="301">
        <v>62</v>
      </c>
      <c r="B71" s="277" t="s">
        <v>238</v>
      </c>
      <c r="C71" s="277">
        <v>789.6</v>
      </c>
      <c r="D71" s="279">
        <v>784.5333333333333</v>
      </c>
      <c r="E71" s="279">
        <v>775.06666666666661</v>
      </c>
      <c r="F71" s="279">
        <v>760.5333333333333</v>
      </c>
      <c r="G71" s="279">
        <v>751.06666666666661</v>
      </c>
      <c r="H71" s="279">
        <v>799.06666666666661</v>
      </c>
      <c r="I71" s="279">
        <v>808.5333333333333</v>
      </c>
      <c r="J71" s="279">
        <v>823.06666666666661</v>
      </c>
      <c r="K71" s="277">
        <v>794</v>
      </c>
      <c r="L71" s="277">
        <v>770</v>
      </c>
      <c r="M71" s="277">
        <v>6.1978400000000002</v>
      </c>
    </row>
    <row r="72" spans="1:13">
      <c r="A72" s="301">
        <v>63</v>
      </c>
      <c r="B72" s="277" t="s">
        <v>91</v>
      </c>
      <c r="C72" s="277">
        <v>3222.7</v>
      </c>
      <c r="D72" s="279">
        <v>3190.1666666666665</v>
      </c>
      <c r="E72" s="279">
        <v>3147.4333333333329</v>
      </c>
      <c r="F72" s="279">
        <v>3072.1666666666665</v>
      </c>
      <c r="G72" s="279">
        <v>3029.4333333333329</v>
      </c>
      <c r="H72" s="279">
        <v>3265.4333333333329</v>
      </c>
      <c r="I72" s="279">
        <v>3308.1666666666665</v>
      </c>
      <c r="J72" s="279">
        <v>3383.4333333333329</v>
      </c>
      <c r="K72" s="277">
        <v>3232.9</v>
      </c>
      <c r="L72" s="277">
        <v>3114.9</v>
      </c>
      <c r="M72" s="277">
        <v>16.645</v>
      </c>
    </row>
    <row r="73" spans="1:13">
      <c r="A73" s="301">
        <v>64</v>
      </c>
      <c r="B73" s="277" t="s">
        <v>93</v>
      </c>
      <c r="C73" s="277">
        <v>162.55000000000001</v>
      </c>
      <c r="D73" s="279">
        <v>160.18333333333334</v>
      </c>
      <c r="E73" s="279">
        <v>156.11666666666667</v>
      </c>
      <c r="F73" s="279">
        <v>149.68333333333334</v>
      </c>
      <c r="G73" s="279">
        <v>145.61666666666667</v>
      </c>
      <c r="H73" s="279">
        <v>166.61666666666667</v>
      </c>
      <c r="I73" s="279">
        <v>170.68333333333334</v>
      </c>
      <c r="J73" s="279">
        <v>177.11666666666667</v>
      </c>
      <c r="K73" s="277">
        <v>164.25</v>
      </c>
      <c r="L73" s="277">
        <v>153.75</v>
      </c>
      <c r="M73" s="277">
        <v>123.49164</v>
      </c>
    </row>
    <row r="74" spans="1:13">
      <c r="A74" s="301">
        <v>65</v>
      </c>
      <c r="B74" s="277" t="s">
        <v>231</v>
      </c>
      <c r="C74" s="277">
        <v>1984.2</v>
      </c>
      <c r="D74" s="279">
        <v>1984.3999999999999</v>
      </c>
      <c r="E74" s="279">
        <v>1969.7999999999997</v>
      </c>
      <c r="F74" s="279">
        <v>1955.3999999999999</v>
      </c>
      <c r="G74" s="279">
        <v>1940.7999999999997</v>
      </c>
      <c r="H74" s="279">
        <v>1998.7999999999997</v>
      </c>
      <c r="I74" s="279">
        <v>2013.3999999999996</v>
      </c>
      <c r="J74" s="279">
        <v>2027.7999999999997</v>
      </c>
      <c r="K74" s="277">
        <v>1999</v>
      </c>
      <c r="L74" s="277">
        <v>1970</v>
      </c>
      <c r="M74" s="277">
        <v>6.14032</v>
      </c>
    </row>
    <row r="75" spans="1:13">
      <c r="A75" s="301">
        <v>66</v>
      </c>
      <c r="B75" s="277" t="s">
        <v>94</v>
      </c>
      <c r="C75" s="277">
        <v>5080.55</v>
      </c>
      <c r="D75" s="279">
        <v>5075.1833333333334</v>
      </c>
      <c r="E75" s="279">
        <v>5025.3666666666668</v>
      </c>
      <c r="F75" s="279">
        <v>4970.1833333333334</v>
      </c>
      <c r="G75" s="279">
        <v>4920.3666666666668</v>
      </c>
      <c r="H75" s="279">
        <v>5130.3666666666668</v>
      </c>
      <c r="I75" s="279">
        <v>5180.1833333333343</v>
      </c>
      <c r="J75" s="279">
        <v>5235.3666666666668</v>
      </c>
      <c r="K75" s="277">
        <v>5125</v>
      </c>
      <c r="L75" s="277">
        <v>5020</v>
      </c>
      <c r="M75" s="277">
        <v>20.23115</v>
      </c>
    </row>
    <row r="76" spans="1:13">
      <c r="A76" s="301">
        <v>67</v>
      </c>
      <c r="B76" s="277" t="s">
        <v>239</v>
      </c>
      <c r="C76" s="277">
        <v>57</v>
      </c>
      <c r="D76" s="279">
        <v>57.133333333333333</v>
      </c>
      <c r="E76" s="279">
        <v>56.266666666666666</v>
      </c>
      <c r="F76" s="279">
        <v>55.533333333333331</v>
      </c>
      <c r="G76" s="279">
        <v>54.666666666666664</v>
      </c>
      <c r="H76" s="279">
        <v>57.866666666666667</v>
      </c>
      <c r="I76" s="279">
        <v>58.733333333333327</v>
      </c>
      <c r="J76" s="279">
        <v>59.466666666666669</v>
      </c>
      <c r="K76" s="277">
        <v>58</v>
      </c>
      <c r="L76" s="277">
        <v>56.4</v>
      </c>
      <c r="M76" s="277">
        <v>2.9785400000000002</v>
      </c>
    </row>
    <row r="77" spans="1:13">
      <c r="A77" s="301">
        <v>68</v>
      </c>
      <c r="B77" s="277" t="s">
        <v>95</v>
      </c>
      <c r="C77" s="277">
        <v>2269.9</v>
      </c>
      <c r="D77" s="279">
        <v>2266.2999999999997</v>
      </c>
      <c r="E77" s="279">
        <v>2247.5999999999995</v>
      </c>
      <c r="F77" s="279">
        <v>2225.2999999999997</v>
      </c>
      <c r="G77" s="279">
        <v>2206.5999999999995</v>
      </c>
      <c r="H77" s="279">
        <v>2288.5999999999995</v>
      </c>
      <c r="I77" s="279">
        <v>2307.2999999999993</v>
      </c>
      <c r="J77" s="279">
        <v>2329.5999999999995</v>
      </c>
      <c r="K77" s="277">
        <v>2285</v>
      </c>
      <c r="L77" s="277">
        <v>2244</v>
      </c>
      <c r="M77" s="277">
        <v>8.1600099999999998</v>
      </c>
    </row>
    <row r="78" spans="1:13">
      <c r="A78" s="301">
        <v>69</v>
      </c>
      <c r="B78" s="277" t="s">
        <v>240</v>
      </c>
      <c r="C78" s="277">
        <v>347.45</v>
      </c>
      <c r="D78" s="279">
        <v>345.90000000000003</v>
      </c>
      <c r="E78" s="279">
        <v>341.80000000000007</v>
      </c>
      <c r="F78" s="279">
        <v>336.15000000000003</v>
      </c>
      <c r="G78" s="279">
        <v>332.05000000000007</v>
      </c>
      <c r="H78" s="279">
        <v>351.55000000000007</v>
      </c>
      <c r="I78" s="279">
        <v>355.65000000000009</v>
      </c>
      <c r="J78" s="279">
        <v>361.30000000000007</v>
      </c>
      <c r="K78" s="277">
        <v>350</v>
      </c>
      <c r="L78" s="277">
        <v>340.25</v>
      </c>
      <c r="M78" s="277">
        <v>1.0401</v>
      </c>
    </row>
    <row r="79" spans="1:13">
      <c r="A79" s="301">
        <v>70</v>
      </c>
      <c r="B79" s="277" t="s">
        <v>241</v>
      </c>
      <c r="C79" s="277">
        <v>1084.75</v>
      </c>
      <c r="D79" s="279">
        <v>1091.2666666666667</v>
      </c>
      <c r="E79" s="279">
        <v>1073.5833333333333</v>
      </c>
      <c r="F79" s="279">
        <v>1062.4166666666665</v>
      </c>
      <c r="G79" s="279">
        <v>1044.7333333333331</v>
      </c>
      <c r="H79" s="279">
        <v>1102.4333333333334</v>
      </c>
      <c r="I79" s="279">
        <v>1120.1166666666668</v>
      </c>
      <c r="J79" s="279">
        <v>1131.2833333333335</v>
      </c>
      <c r="K79" s="277">
        <v>1108.95</v>
      </c>
      <c r="L79" s="277">
        <v>1080.0999999999999</v>
      </c>
      <c r="M79" s="277">
        <v>0.19744</v>
      </c>
    </row>
    <row r="80" spans="1:13">
      <c r="A80" s="301">
        <v>71</v>
      </c>
      <c r="B80" s="277" t="s">
        <v>97</v>
      </c>
      <c r="C80" s="277">
        <v>1167.5999999999999</v>
      </c>
      <c r="D80" s="279">
        <v>1183.7833333333331</v>
      </c>
      <c r="E80" s="279">
        <v>1140.0166666666662</v>
      </c>
      <c r="F80" s="279">
        <v>1112.4333333333332</v>
      </c>
      <c r="G80" s="279">
        <v>1068.6666666666663</v>
      </c>
      <c r="H80" s="279">
        <v>1211.3666666666661</v>
      </c>
      <c r="I80" s="279">
        <v>1255.133333333333</v>
      </c>
      <c r="J80" s="279">
        <v>1282.716666666666</v>
      </c>
      <c r="K80" s="277">
        <v>1227.55</v>
      </c>
      <c r="L80" s="277">
        <v>1156.2</v>
      </c>
      <c r="M80" s="277">
        <v>13.9092</v>
      </c>
    </row>
    <row r="81" spans="1:13">
      <c r="A81" s="301">
        <v>72</v>
      </c>
      <c r="B81" s="277" t="s">
        <v>98</v>
      </c>
      <c r="C81" s="277">
        <v>159.80000000000001</v>
      </c>
      <c r="D81" s="279">
        <v>158.83333333333334</v>
      </c>
      <c r="E81" s="279">
        <v>157.4666666666667</v>
      </c>
      <c r="F81" s="279">
        <v>155.13333333333335</v>
      </c>
      <c r="G81" s="279">
        <v>153.76666666666671</v>
      </c>
      <c r="H81" s="279">
        <v>161.16666666666669</v>
      </c>
      <c r="I81" s="279">
        <v>162.5333333333333</v>
      </c>
      <c r="J81" s="279">
        <v>164.86666666666667</v>
      </c>
      <c r="K81" s="277">
        <v>160.19999999999999</v>
      </c>
      <c r="L81" s="277">
        <v>156.5</v>
      </c>
      <c r="M81" s="277">
        <v>13.749510000000001</v>
      </c>
    </row>
    <row r="82" spans="1:13">
      <c r="A82" s="301">
        <v>73</v>
      </c>
      <c r="B82" s="277" t="s">
        <v>99</v>
      </c>
      <c r="C82" s="277">
        <v>52.2</v>
      </c>
      <c r="D82" s="279">
        <v>52.366666666666667</v>
      </c>
      <c r="E82" s="279">
        <v>51.233333333333334</v>
      </c>
      <c r="F82" s="279">
        <v>50.266666666666666</v>
      </c>
      <c r="G82" s="279">
        <v>49.133333333333333</v>
      </c>
      <c r="H82" s="279">
        <v>53.333333333333336</v>
      </c>
      <c r="I82" s="279">
        <v>54.466666666666676</v>
      </c>
      <c r="J82" s="279">
        <v>55.433333333333337</v>
      </c>
      <c r="K82" s="277">
        <v>53.5</v>
      </c>
      <c r="L82" s="277">
        <v>51.4</v>
      </c>
      <c r="M82" s="277">
        <v>441.88830000000002</v>
      </c>
    </row>
    <row r="83" spans="1:13">
      <c r="A83" s="301">
        <v>74</v>
      </c>
      <c r="B83" s="277" t="s">
        <v>370</v>
      </c>
      <c r="C83" s="277">
        <v>127.05</v>
      </c>
      <c r="D83" s="279">
        <v>127.01666666666667</v>
      </c>
      <c r="E83" s="279">
        <v>125.53333333333333</v>
      </c>
      <c r="F83" s="279">
        <v>124.01666666666667</v>
      </c>
      <c r="G83" s="279">
        <v>122.53333333333333</v>
      </c>
      <c r="H83" s="279">
        <v>128.53333333333333</v>
      </c>
      <c r="I83" s="279">
        <v>130.01666666666665</v>
      </c>
      <c r="J83" s="279">
        <v>131.53333333333333</v>
      </c>
      <c r="K83" s="277">
        <v>128.5</v>
      </c>
      <c r="L83" s="277">
        <v>125.5</v>
      </c>
      <c r="M83" s="277">
        <v>14.96402</v>
      </c>
    </row>
    <row r="84" spans="1:13">
      <c r="A84" s="301">
        <v>75</v>
      </c>
      <c r="B84" s="277" t="s">
        <v>244</v>
      </c>
      <c r="C84" s="277">
        <v>73.650000000000006</v>
      </c>
      <c r="D84" s="279">
        <v>74.266666666666666</v>
      </c>
      <c r="E84" s="279">
        <v>72.883333333333326</v>
      </c>
      <c r="F84" s="279">
        <v>72.11666666666666</v>
      </c>
      <c r="G84" s="279">
        <v>70.73333333333332</v>
      </c>
      <c r="H84" s="279">
        <v>75.033333333333331</v>
      </c>
      <c r="I84" s="279">
        <v>76.416666666666686</v>
      </c>
      <c r="J84" s="279">
        <v>77.183333333333337</v>
      </c>
      <c r="K84" s="277">
        <v>75.650000000000006</v>
      </c>
      <c r="L84" s="277">
        <v>73.5</v>
      </c>
      <c r="M84" s="277">
        <v>14.28702</v>
      </c>
    </row>
    <row r="85" spans="1:13">
      <c r="A85" s="301">
        <v>76</v>
      </c>
      <c r="B85" s="277" t="s">
        <v>100</v>
      </c>
      <c r="C85" s="277">
        <v>84</v>
      </c>
      <c r="D85" s="279">
        <v>83.533333333333331</v>
      </c>
      <c r="E85" s="279">
        <v>82.86666666666666</v>
      </c>
      <c r="F85" s="279">
        <v>81.733333333333334</v>
      </c>
      <c r="G85" s="279">
        <v>81.066666666666663</v>
      </c>
      <c r="H85" s="279">
        <v>84.666666666666657</v>
      </c>
      <c r="I85" s="279">
        <v>85.333333333333343</v>
      </c>
      <c r="J85" s="279">
        <v>86.466666666666654</v>
      </c>
      <c r="K85" s="277">
        <v>84.2</v>
      </c>
      <c r="L85" s="277">
        <v>82.4</v>
      </c>
      <c r="M85" s="277">
        <v>110.36039</v>
      </c>
    </row>
    <row r="86" spans="1:13">
      <c r="A86" s="301">
        <v>77</v>
      </c>
      <c r="B86" s="277" t="s">
        <v>245</v>
      </c>
      <c r="C86" s="277">
        <v>119.1</v>
      </c>
      <c r="D86" s="279">
        <v>119.60000000000001</v>
      </c>
      <c r="E86" s="279">
        <v>118.00000000000001</v>
      </c>
      <c r="F86" s="279">
        <v>116.9</v>
      </c>
      <c r="G86" s="279">
        <v>115.30000000000001</v>
      </c>
      <c r="H86" s="279">
        <v>120.70000000000002</v>
      </c>
      <c r="I86" s="279">
        <v>122.30000000000001</v>
      </c>
      <c r="J86" s="279">
        <v>123.40000000000002</v>
      </c>
      <c r="K86" s="277">
        <v>121.2</v>
      </c>
      <c r="L86" s="277">
        <v>118.5</v>
      </c>
      <c r="M86" s="277">
        <v>0.65107999999999999</v>
      </c>
    </row>
    <row r="87" spans="1:13">
      <c r="A87" s="301">
        <v>78</v>
      </c>
      <c r="B87" s="277" t="s">
        <v>101</v>
      </c>
      <c r="C87" s="277">
        <v>490.9</v>
      </c>
      <c r="D87" s="279">
        <v>486.7833333333333</v>
      </c>
      <c r="E87" s="279">
        <v>473.11666666666662</v>
      </c>
      <c r="F87" s="279">
        <v>455.33333333333331</v>
      </c>
      <c r="G87" s="279">
        <v>441.66666666666663</v>
      </c>
      <c r="H87" s="279">
        <v>504.56666666666661</v>
      </c>
      <c r="I87" s="279">
        <v>518.23333333333335</v>
      </c>
      <c r="J87" s="279">
        <v>536.01666666666665</v>
      </c>
      <c r="K87" s="277">
        <v>500.45</v>
      </c>
      <c r="L87" s="277">
        <v>469</v>
      </c>
      <c r="M87" s="277">
        <v>51.10313</v>
      </c>
    </row>
    <row r="88" spans="1:13">
      <c r="A88" s="301">
        <v>79</v>
      </c>
      <c r="B88" s="277" t="s">
        <v>103</v>
      </c>
      <c r="C88" s="277">
        <v>23.75</v>
      </c>
      <c r="D88" s="279">
        <v>23.583333333333332</v>
      </c>
      <c r="E88" s="279">
        <v>23.266666666666666</v>
      </c>
      <c r="F88" s="279">
        <v>22.783333333333335</v>
      </c>
      <c r="G88" s="279">
        <v>22.466666666666669</v>
      </c>
      <c r="H88" s="279">
        <v>24.066666666666663</v>
      </c>
      <c r="I88" s="279">
        <v>24.383333333333333</v>
      </c>
      <c r="J88" s="279">
        <v>24.86666666666666</v>
      </c>
      <c r="K88" s="277">
        <v>23.9</v>
      </c>
      <c r="L88" s="277">
        <v>23.1</v>
      </c>
      <c r="M88" s="277">
        <v>52.727069999999998</v>
      </c>
    </row>
    <row r="89" spans="1:13">
      <c r="A89" s="301">
        <v>80</v>
      </c>
      <c r="B89" s="277" t="s">
        <v>246</v>
      </c>
      <c r="C89" s="277">
        <v>526.04999999999995</v>
      </c>
      <c r="D89" s="279">
        <v>523.94999999999993</v>
      </c>
      <c r="E89" s="279">
        <v>516.94999999999982</v>
      </c>
      <c r="F89" s="279">
        <v>507.84999999999991</v>
      </c>
      <c r="G89" s="279">
        <v>500.8499999999998</v>
      </c>
      <c r="H89" s="279">
        <v>533.04999999999984</v>
      </c>
      <c r="I89" s="279">
        <v>540.05000000000007</v>
      </c>
      <c r="J89" s="279">
        <v>549.14999999999986</v>
      </c>
      <c r="K89" s="277">
        <v>530.95000000000005</v>
      </c>
      <c r="L89" s="277">
        <v>514.85</v>
      </c>
      <c r="M89" s="277">
        <v>0.57833000000000001</v>
      </c>
    </row>
    <row r="90" spans="1:13">
      <c r="A90" s="301">
        <v>81</v>
      </c>
      <c r="B90" s="277" t="s">
        <v>104</v>
      </c>
      <c r="C90" s="277">
        <v>677.85</v>
      </c>
      <c r="D90" s="279">
        <v>680.33333333333337</v>
      </c>
      <c r="E90" s="279">
        <v>672.51666666666677</v>
      </c>
      <c r="F90" s="279">
        <v>667.18333333333339</v>
      </c>
      <c r="G90" s="279">
        <v>659.36666666666679</v>
      </c>
      <c r="H90" s="279">
        <v>685.66666666666674</v>
      </c>
      <c r="I90" s="279">
        <v>693.48333333333335</v>
      </c>
      <c r="J90" s="279">
        <v>698.81666666666672</v>
      </c>
      <c r="K90" s="277">
        <v>688.15</v>
      </c>
      <c r="L90" s="277">
        <v>675</v>
      </c>
      <c r="M90" s="277">
        <v>12.922409999999999</v>
      </c>
    </row>
    <row r="91" spans="1:13">
      <c r="A91" s="301">
        <v>82</v>
      </c>
      <c r="B91" s="277" t="s">
        <v>247</v>
      </c>
      <c r="C91" s="277">
        <v>376.2</v>
      </c>
      <c r="D91" s="279">
        <v>378.98333333333335</v>
      </c>
      <c r="E91" s="279">
        <v>370.9666666666667</v>
      </c>
      <c r="F91" s="279">
        <v>365.73333333333335</v>
      </c>
      <c r="G91" s="279">
        <v>357.7166666666667</v>
      </c>
      <c r="H91" s="279">
        <v>384.2166666666667</v>
      </c>
      <c r="I91" s="279">
        <v>392.23333333333335</v>
      </c>
      <c r="J91" s="279">
        <v>397.4666666666667</v>
      </c>
      <c r="K91" s="277">
        <v>387</v>
      </c>
      <c r="L91" s="277">
        <v>373.75</v>
      </c>
      <c r="M91" s="277">
        <v>0.75461999999999996</v>
      </c>
    </row>
    <row r="92" spans="1:13">
      <c r="A92" s="301">
        <v>83</v>
      </c>
      <c r="B92" s="277" t="s">
        <v>248</v>
      </c>
      <c r="C92" s="277">
        <v>865.25</v>
      </c>
      <c r="D92" s="279">
        <v>857.31666666666661</v>
      </c>
      <c r="E92" s="279">
        <v>843.48333333333323</v>
      </c>
      <c r="F92" s="279">
        <v>821.71666666666658</v>
      </c>
      <c r="G92" s="279">
        <v>807.88333333333321</v>
      </c>
      <c r="H92" s="279">
        <v>879.08333333333326</v>
      </c>
      <c r="I92" s="279">
        <v>892.91666666666674</v>
      </c>
      <c r="J92" s="279">
        <v>914.68333333333328</v>
      </c>
      <c r="K92" s="277">
        <v>871.15</v>
      </c>
      <c r="L92" s="277">
        <v>835.55</v>
      </c>
      <c r="M92" s="277">
        <v>7.8588800000000001</v>
      </c>
    </row>
    <row r="93" spans="1:13">
      <c r="A93" s="301">
        <v>84</v>
      </c>
      <c r="B93" s="277" t="s">
        <v>105</v>
      </c>
      <c r="C93" s="277">
        <v>772.7</v>
      </c>
      <c r="D93" s="279">
        <v>766.44999999999993</v>
      </c>
      <c r="E93" s="279">
        <v>756.24999999999989</v>
      </c>
      <c r="F93" s="279">
        <v>739.8</v>
      </c>
      <c r="G93" s="279">
        <v>729.59999999999991</v>
      </c>
      <c r="H93" s="279">
        <v>782.89999999999986</v>
      </c>
      <c r="I93" s="279">
        <v>793.09999999999991</v>
      </c>
      <c r="J93" s="279">
        <v>809.54999999999984</v>
      </c>
      <c r="K93" s="277">
        <v>776.65</v>
      </c>
      <c r="L93" s="277">
        <v>750</v>
      </c>
      <c r="M93" s="277">
        <v>17.650259999999999</v>
      </c>
    </row>
    <row r="94" spans="1:13">
      <c r="A94" s="301">
        <v>85</v>
      </c>
      <c r="B94" s="277" t="s">
        <v>250</v>
      </c>
      <c r="C94" s="277">
        <v>187.35</v>
      </c>
      <c r="D94" s="279">
        <v>185.94999999999996</v>
      </c>
      <c r="E94" s="279">
        <v>182.94999999999993</v>
      </c>
      <c r="F94" s="279">
        <v>178.54999999999998</v>
      </c>
      <c r="G94" s="279">
        <v>175.54999999999995</v>
      </c>
      <c r="H94" s="279">
        <v>190.34999999999991</v>
      </c>
      <c r="I94" s="279">
        <v>193.34999999999997</v>
      </c>
      <c r="J94" s="279">
        <v>197.74999999999989</v>
      </c>
      <c r="K94" s="277">
        <v>188.95</v>
      </c>
      <c r="L94" s="277">
        <v>181.55</v>
      </c>
      <c r="M94" s="277">
        <v>5.7743099999999998</v>
      </c>
    </row>
    <row r="95" spans="1:13">
      <c r="A95" s="301">
        <v>86</v>
      </c>
      <c r="B95" s="277" t="s">
        <v>386</v>
      </c>
      <c r="C95" s="277">
        <v>291.8</v>
      </c>
      <c r="D95" s="279">
        <v>294.15000000000003</v>
      </c>
      <c r="E95" s="279">
        <v>288.50000000000006</v>
      </c>
      <c r="F95" s="279">
        <v>285.20000000000005</v>
      </c>
      <c r="G95" s="279">
        <v>279.55000000000007</v>
      </c>
      <c r="H95" s="279">
        <v>297.45000000000005</v>
      </c>
      <c r="I95" s="279">
        <v>303.10000000000002</v>
      </c>
      <c r="J95" s="279">
        <v>306.40000000000003</v>
      </c>
      <c r="K95" s="277">
        <v>299.8</v>
      </c>
      <c r="L95" s="277">
        <v>290.85000000000002</v>
      </c>
      <c r="M95" s="277">
        <v>1.82683</v>
      </c>
    </row>
    <row r="96" spans="1:13">
      <c r="A96" s="301">
        <v>87</v>
      </c>
      <c r="B96" s="277" t="s">
        <v>106</v>
      </c>
      <c r="C96" s="277">
        <v>697.5</v>
      </c>
      <c r="D96" s="279">
        <v>693.4</v>
      </c>
      <c r="E96" s="279">
        <v>685.8</v>
      </c>
      <c r="F96" s="279">
        <v>674.1</v>
      </c>
      <c r="G96" s="279">
        <v>666.5</v>
      </c>
      <c r="H96" s="279">
        <v>705.09999999999991</v>
      </c>
      <c r="I96" s="279">
        <v>712.7</v>
      </c>
      <c r="J96" s="279">
        <v>724.39999999999986</v>
      </c>
      <c r="K96" s="277">
        <v>701</v>
      </c>
      <c r="L96" s="277">
        <v>681.7</v>
      </c>
      <c r="M96" s="277">
        <v>14.66874</v>
      </c>
    </row>
    <row r="97" spans="1:13">
      <c r="A97" s="301">
        <v>88</v>
      </c>
      <c r="B97" s="277" t="s">
        <v>108</v>
      </c>
      <c r="C97" s="277">
        <v>827.15</v>
      </c>
      <c r="D97" s="279">
        <v>841.58333333333337</v>
      </c>
      <c r="E97" s="279">
        <v>806.16666666666674</v>
      </c>
      <c r="F97" s="279">
        <v>785.18333333333339</v>
      </c>
      <c r="G97" s="279">
        <v>749.76666666666677</v>
      </c>
      <c r="H97" s="279">
        <v>862.56666666666672</v>
      </c>
      <c r="I97" s="279">
        <v>897.98333333333346</v>
      </c>
      <c r="J97" s="279">
        <v>918.9666666666667</v>
      </c>
      <c r="K97" s="277">
        <v>877</v>
      </c>
      <c r="L97" s="277">
        <v>820.6</v>
      </c>
      <c r="M97" s="277">
        <v>289.83265</v>
      </c>
    </row>
    <row r="98" spans="1:13">
      <c r="A98" s="301">
        <v>89</v>
      </c>
      <c r="B98" s="277" t="s">
        <v>109</v>
      </c>
      <c r="C98" s="277">
        <v>1961.7</v>
      </c>
      <c r="D98" s="279">
        <v>1961.5833333333333</v>
      </c>
      <c r="E98" s="279">
        <v>1939.4666666666665</v>
      </c>
      <c r="F98" s="279">
        <v>1917.2333333333331</v>
      </c>
      <c r="G98" s="279">
        <v>1895.1166666666663</v>
      </c>
      <c r="H98" s="279">
        <v>1983.8166666666666</v>
      </c>
      <c r="I98" s="279">
        <v>2005.9333333333334</v>
      </c>
      <c r="J98" s="279">
        <v>2028.1666666666667</v>
      </c>
      <c r="K98" s="277">
        <v>1983.7</v>
      </c>
      <c r="L98" s="277">
        <v>1939.35</v>
      </c>
      <c r="M98" s="277">
        <v>32.38617</v>
      </c>
    </row>
    <row r="99" spans="1:13">
      <c r="A99" s="301">
        <v>90</v>
      </c>
      <c r="B99" s="277" t="s">
        <v>252</v>
      </c>
      <c r="C99" s="277">
        <v>2284.4</v>
      </c>
      <c r="D99" s="279">
        <v>2281.65</v>
      </c>
      <c r="E99" s="279">
        <v>2263.4</v>
      </c>
      <c r="F99" s="279">
        <v>2242.4</v>
      </c>
      <c r="G99" s="279">
        <v>2224.15</v>
      </c>
      <c r="H99" s="279">
        <v>2302.65</v>
      </c>
      <c r="I99" s="279">
        <v>2320.9</v>
      </c>
      <c r="J99" s="279">
        <v>2341.9</v>
      </c>
      <c r="K99" s="277">
        <v>2299.9</v>
      </c>
      <c r="L99" s="277">
        <v>2260.65</v>
      </c>
      <c r="M99" s="277">
        <v>1.16422</v>
      </c>
    </row>
    <row r="100" spans="1:13">
      <c r="A100" s="301">
        <v>91</v>
      </c>
      <c r="B100" s="277" t="s">
        <v>110</v>
      </c>
      <c r="C100" s="277">
        <v>1199.3499999999999</v>
      </c>
      <c r="D100" s="279">
        <v>1191.95</v>
      </c>
      <c r="E100" s="279">
        <v>1180.4000000000001</v>
      </c>
      <c r="F100" s="279">
        <v>1161.45</v>
      </c>
      <c r="G100" s="279">
        <v>1149.9000000000001</v>
      </c>
      <c r="H100" s="279">
        <v>1210.9000000000001</v>
      </c>
      <c r="I100" s="279">
        <v>1222.4499999999998</v>
      </c>
      <c r="J100" s="279">
        <v>1241.4000000000001</v>
      </c>
      <c r="K100" s="277">
        <v>1203.5</v>
      </c>
      <c r="L100" s="277">
        <v>1173</v>
      </c>
      <c r="M100" s="277">
        <v>129.11559</v>
      </c>
    </row>
    <row r="101" spans="1:13">
      <c r="A101" s="301">
        <v>92</v>
      </c>
      <c r="B101" s="277" t="s">
        <v>253</v>
      </c>
      <c r="C101" s="277">
        <v>561.15</v>
      </c>
      <c r="D101" s="279">
        <v>562.30000000000007</v>
      </c>
      <c r="E101" s="279">
        <v>558.35000000000014</v>
      </c>
      <c r="F101" s="279">
        <v>555.55000000000007</v>
      </c>
      <c r="G101" s="279">
        <v>551.60000000000014</v>
      </c>
      <c r="H101" s="279">
        <v>565.10000000000014</v>
      </c>
      <c r="I101" s="279">
        <v>569.05000000000018</v>
      </c>
      <c r="J101" s="279">
        <v>571.85000000000014</v>
      </c>
      <c r="K101" s="277">
        <v>566.25</v>
      </c>
      <c r="L101" s="277">
        <v>559.5</v>
      </c>
      <c r="M101" s="277">
        <v>21.172940000000001</v>
      </c>
    </row>
    <row r="102" spans="1:13">
      <c r="A102" s="301">
        <v>93</v>
      </c>
      <c r="B102" s="277" t="s">
        <v>111</v>
      </c>
      <c r="C102" s="277">
        <v>3346.45</v>
      </c>
      <c r="D102" s="279">
        <v>3347.4500000000003</v>
      </c>
      <c r="E102" s="279">
        <v>3300.0000000000005</v>
      </c>
      <c r="F102" s="279">
        <v>3253.55</v>
      </c>
      <c r="G102" s="279">
        <v>3206.1000000000004</v>
      </c>
      <c r="H102" s="279">
        <v>3393.9000000000005</v>
      </c>
      <c r="I102" s="279">
        <v>3441.3500000000004</v>
      </c>
      <c r="J102" s="279">
        <v>3487.8000000000006</v>
      </c>
      <c r="K102" s="277">
        <v>3394.9</v>
      </c>
      <c r="L102" s="277">
        <v>3301</v>
      </c>
      <c r="M102" s="277">
        <v>14.619109999999999</v>
      </c>
    </row>
    <row r="103" spans="1:13">
      <c r="A103" s="301">
        <v>94</v>
      </c>
      <c r="B103" s="277" t="s">
        <v>112</v>
      </c>
      <c r="C103" s="277">
        <v>467.3</v>
      </c>
      <c r="D103" s="279">
        <v>467.25</v>
      </c>
      <c r="E103" s="279">
        <v>466.7</v>
      </c>
      <c r="F103" s="279">
        <v>466.09999999999997</v>
      </c>
      <c r="G103" s="279">
        <v>465.54999999999995</v>
      </c>
      <c r="H103" s="279">
        <v>467.85</v>
      </c>
      <c r="I103" s="279">
        <v>468.4</v>
      </c>
      <c r="J103" s="279">
        <v>469.00000000000006</v>
      </c>
      <c r="K103" s="277">
        <v>467.8</v>
      </c>
      <c r="L103" s="277">
        <v>466.65</v>
      </c>
      <c r="M103" s="277">
        <v>1.02949</v>
      </c>
    </row>
    <row r="104" spans="1:13">
      <c r="A104" s="301">
        <v>95</v>
      </c>
      <c r="B104" s="277" t="s">
        <v>114</v>
      </c>
      <c r="C104" s="277">
        <v>179.8</v>
      </c>
      <c r="D104" s="279">
        <v>177.56666666666669</v>
      </c>
      <c r="E104" s="279">
        <v>174.58333333333337</v>
      </c>
      <c r="F104" s="279">
        <v>169.36666666666667</v>
      </c>
      <c r="G104" s="279">
        <v>166.38333333333335</v>
      </c>
      <c r="H104" s="279">
        <v>182.78333333333339</v>
      </c>
      <c r="I104" s="279">
        <v>185.76666666666668</v>
      </c>
      <c r="J104" s="279">
        <v>190.98333333333341</v>
      </c>
      <c r="K104" s="277">
        <v>180.55</v>
      </c>
      <c r="L104" s="277">
        <v>172.35</v>
      </c>
      <c r="M104" s="277">
        <v>155.46423999999999</v>
      </c>
    </row>
    <row r="105" spans="1:13">
      <c r="A105" s="301">
        <v>96</v>
      </c>
      <c r="B105" s="277" t="s">
        <v>115</v>
      </c>
      <c r="C105" s="277">
        <v>169.3</v>
      </c>
      <c r="D105" s="279">
        <v>167.51666666666665</v>
      </c>
      <c r="E105" s="279">
        <v>165.18333333333331</v>
      </c>
      <c r="F105" s="279">
        <v>161.06666666666666</v>
      </c>
      <c r="G105" s="279">
        <v>158.73333333333332</v>
      </c>
      <c r="H105" s="279">
        <v>171.6333333333333</v>
      </c>
      <c r="I105" s="279">
        <v>173.96666666666667</v>
      </c>
      <c r="J105" s="279">
        <v>178.08333333333329</v>
      </c>
      <c r="K105" s="277">
        <v>169.85</v>
      </c>
      <c r="L105" s="277">
        <v>163.4</v>
      </c>
      <c r="M105" s="277">
        <v>67.088369999999998</v>
      </c>
    </row>
    <row r="106" spans="1:13">
      <c r="A106" s="301">
        <v>97</v>
      </c>
      <c r="B106" s="277" t="s">
        <v>116</v>
      </c>
      <c r="C106" s="277">
        <v>2150.5500000000002</v>
      </c>
      <c r="D106" s="279">
        <v>2155.5000000000005</v>
      </c>
      <c r="E106" s="279">
        <v>2139.1000000000008</v>
      </c>
      <c r="F106" s="279">
        <v>2127.6500000000005</v>
      </c>
      <c r="G106" s="279">
        <v>2111.2500000000009</v>
      </c>
      <c r="H106" s="279">
        <v>2166.9500000000007</v>
      </c>
      <c r="I106" s="279">
        <v>2183.3500000000004</v>
      </c>
      <c r="J106" s="279">
        <v>2194.8000000000006</v>
      </c>
      <c r="K106" s="277">
        <v>2171.9</v>
      </c>
      <c r="L106" s="277">
        <v>2144.0500000000002</v>
      </c>
      <c r="M106" s="277">
        <v>16.404019999999999</v>
      </c>
    </row>
    <row r="107" spans="1:13">
      <c r="A107" s="301">
        <v>98</v>
      </c>
      <c r="B107" s="277" t="s">
        <v>254</v>
      </c>
      <c r="C107" s="277">
        <v>211.75</v>
      </c>
      <c r="D107" s="279">
        <v>212.4</v>
      </c>
      <c r="E107" s="279">
        <v>208.8</v>
      </c>
      <c r="F107" s="279">
        <v>205.85</v>
      </c>
      <c r="G107" s="279">
        <v>202.25</v>
      </c>
      <c r="H107" s="279">
        <v>215.35000000000002</v>
      </c>
      <c r="I107" s="279">
        <v>218.95</v>
      </c>
      <c r="J107" s="279">
        <v>221.90000000000003</v>
      </c>
      <c r="K107" s="277">
        <v>216</v>
      </c>
      <c r="L107" s="277">
        <v>209.45</v>
      </c>
      <c r="M107" s="277">
        <v>13.97663</v>
      </c>
    </row>
    <row r="108" spans="1:13">
      <c r="A108" s="301">
        <v>99</v>
      </c>
      <c r="B108" s="277" t="s">
        <v>255</v>
      </c>
      <c r="C108" s="277">
        <v>31.2</v>
      </c>
      <c r="D108" s="279">
        <v>31.316666666666663</v>
      </c>
      <c r="E108" s="279">
        <v>30.983333333333327</v>
      </c>
      <c r="F108" s="279">
        <v>30.766666666666666</v>
      </c>
      <c r="G108" s="279">
        <v>30.43333333333333</v>
      </c>
      <c r="H108" s="279">
        <v>31.533333333333324</v>
      </c>
      <c r="I108" s="279">
        <v>31.86666666666666</v>
      </c>
      <c r="J108" s="279">
        <v>32.083333333333321</v>
      </c>
      <c r="K108" s="277">
        <v>31.65</v>
      </c>
      <c r="L108" s="277">
        <v>31.1</v>
      </c>
      <c r="M108" s="277">
        <v>5.2976400000000003</v>
      </c>
    </row>
    <row r="109" spans="1:13">
      <c r="A109" s="301">
        <v>100</v>
      </c>
      <c r="B109" s="277" t="s">
        <v>117</v>
      </c>
      <c r="C109" s="277">
        <v>151.15</v>
      </c>
      <c r="D109" s="279">
        <v>151.38333333333335</v>
      </c>
      <c r="E109" s="279">
        <v>149.06666666666672</v>
      </c>
      <c r="F109" s="279">
        <v>146.98333333333338</v>
      </c>
      <c r="G109" s="279">
        <v>144.66666666666674</v>
      </c>
      <c r="H109" s="279">
        <v>153.4666666666667</v>
      </c>
      <c r="I109" s="279">
        <v>155.78333333333336</v>
      </c>
      <c r="J109" s="279">
        <v>157.86666666666667</v>
      </c>
      <c r="K109" s="277">
        <v>153.69999999999999</v>
      </c>
      <c r="L109" s="277">
        <v>149.30000000000001</v>
      </c>
      <c r="M109" s="277">
        <v>83.946650000000005</v>
      </c>
    </row>
    <row r="110" spans="1:13">
      <c r="A110" s="301">
        <v>101</v>
      </c>
      <c r="B110" s="277" t="s">
        <v>258</v>
      </c>
      <c r="C110" s="277">
        <v>230.5</v>
      </c>
      <c r="D110" s="279">
        <v>227.53333333333333</v>
      </c>
      <c r="E110" s="279">
        <v>219.06666666666666</v>
      </c>
      <c r="F110" s="279">
        <v>207.63333333333333</v>
      </c>
      <c r="G110" s="279">
        <v>199.16666666666666</v>
      </c>
      <c r="H110" s="279">
        <v>238.96666666666667</v>
      </c>
      <c r="I110" s="279">
        <v>247.43333333333331</v>
      </c>
      <c r="J110" s="279">
        <v>258.86666666666667</v>
      </c>
      <c r="K110" s="277">
        <v>236</v>
      </c>
      <c r="L110" s="277">
        <v>216.1</v>
      </c>
      <c r="M110" s="277">
        <v>9.9771900000000002</v>
      </c>
    </row>
    <row r="111" spans="1:13">
      <c r="A111" s="301">
        <v>102</v>
      </c>
      <c r="B111" s="277" t="s">
        <v>118</v>
      </c>
      <c r="C111" s="277">
        <v>396.1</v>
      </c>
      <c r="D111" s="279">
        <v>395.9666666666667</v>
      </c>
      <c r="E111" s="279">
        <v>390.63333333333338</v>
      </c>
      <c r="F111" s="279">
        <v>385.16666666666669</v>
      </c>
      <c r="G111" s="279">
        <v>379.83333333333337</v>
      </c>
      <c r="H111" s="279">
        <v>401.43333333333339</v>
      </c>
      <c r="I111" s="279">
        <v>406.76666666666665</v>
      </c>
      <c r="J111" s="279">
        <v>412.23333333333341</v>
      </c>
      <c r="K111" s="277">
        <v>401.3</v>
      </c>
      <c r="L111" s="277">
        <v>390.5</v>
      </c>
      <c r="M111" s="277">
        <v>253.39476999999999</v>
      </c>
    </row>
    <row r="112" spans="1:13">
      <c r="A112" s="301">
        <v>103</v>
      </c>
      <c r="B112" s="277" t="s">
        <v>256</v>
      </c>
      <c r="C112" s="277">
        <v>1238.95</v>
      </c>
      <c r="D112" s="279">
        <v>1241</v>
      </c>
      <c r="E112" s="279">
        <v>1226</v>
      </c>
      <c r="F112" s="279">
        <v>1213.05</v>
      </c>
      <c r="G112" s="279">
        <v>1198.05</v>
      </c>
      <c r="H112" s="279">
        <v>1253.95</v>
      </c>
      <c r="I112" s="279">
        <v>1268.95</v>
      </c>
      <c r="J112" s="279">
        <v>1281.9000000000001</v>
      </c>
      <c r="K112" s="277">
        <v>1256</v>
      </c>
      <c r="L112" s="277">
        <v>1228.05</v>
      </c>
      <c r="M112" s="277">
        <v>2.09565</v>
      </c>
    </row>
    <row r="113" spans="1:13">
      <c r="A113" s="301">
        <v>104</v>
      </c>
      <c r="B113" s="277" t="s">
        <v>119</v>
      </c>
      <c r="C113" s="277">
        <v>414.75</v>
      </c>
      <c r="D113" s="279">
        <v>417</v>
      </c>
      <c r="E113" s="279">
        <v>410</v>
      </c>
      <c r="F113" s="279">
        <v>405.25</v>
      </c>
      <c r="G113" s="279">
        <v>398.25</v>
      </c>
      <c r="H113" s="279">
        <v>421.75</v>
      </c>
      <c r="I113" s="279">
        <v>428.75</v>
      </c>
      <c r="J113" s="279">
        <v>433.5</v>
      </c>
      <c r="K113" s="277">
        <v>424</v>
      </c>
      <c r="L113" s="277">
        <v>412.25</v>
      </c>
      <c r="M113" s="277">
        <v>8.7559699999999996</v>
      </c>
    </row>
    <row r="114" spans="1:13">
      <c r="A114" s="301">
        <v>105</v>
      </c>
      <c r="B114" s="277" t="s">
        <v>257</v>
      </c>
      <c r="C114" s="277">
        <v>38.9</v>
      </c>
      <c r="D114" s="279">
        <v>38.049999999999997</v>
      </c>
      <c r="E114" s="279">
        <v>36.399999999999991</v>
      </c>
      <c r="F114" s="279">
        <v>33.899999999999991</v>
      </c>
      <c r="G114" s="279">
        <v>32.249999999999986</v>
      </c>
      <c r="H114" s="279">
        <v>40.549999999999997</v>
      </c>
      <c r="I114" s="279">
        <v>42.2</v>
      </c>
      <c r="J114" s="279">
        <v>44.7</v>
      </c>
      <c r="K114" s="277">
        <v>39.700000000000003</v>
      </c>
      <c r="L114" s="277">
        <v>35.549999999999997</v>
      </c>
      <c r="M114" s="277">
        <v>120.31061</v>
      </c>
    </row>
    <row r="115" spans="1:13">
      <c r="A115" s="301">
        <v>106</v>
      </c>
      <c r="B115" s="277" t="s">
        <v>120</v>
      </c>
      <c r="C115" s="277">
        <v>8.0500000000000007</v>
      </c>
      <c r="D115" s="279">
        <v>8.1</v>
      </c>
      <c r="E115" s="279">
        <v>7.8999999999999986</v>
      </c>
      <c r="F115" s="279">
        <v>7.7499999999999991</v>
      </c>
      <c r="G115" s="279">
        <v>7.549999999999998</v>
      </c>
      <c r="H115" s="279">
        <v>8.25</v>
      </c>
      <c r="I115" s="279">
        <v>8.4499999999999993</v>
      </c>
      <c r="J115" s="279">
        <v>8.6</v>
      </c>
      <c r="K115" s="277">
        <v>8.3000000000000007</v>
      </c>
      <c r="L115" s="277">
        <v>7.95</v>
      </c>
      <c r="M115" s="277">
        <v>1227.1678099999999</v>
      </c>
    </row>
    <row r="116" spans="1:13">
      <c r="A116" s="301">
        <v>107</v>
      </c>
      <c r="B116" s="277" t="s">
        <v>121</v>
      </c>
      <c r="C116" s="277">
        <v>30.7</v>
      </c>
      <c r="D116" s="279">
        <v>30.483333333333331</v>
      </c>
      <c r="E116" s="279">
        <v>30.11666666666666</v>
      </c>
      <c r="F116" s="279">
        <v>29.533333333333328</v>
      </c>
      <c r="G116" s="279">
        <v>29.166666666666657</v>
      </c>
      <c r="H116" s="279">
        <v>31.066666666666663</v>
      </c>
      <c r="I116" s="279">
        <v>31.43333333333333</v>
      </c>
      <c r="J116" s="279">
        <v>32.016666666666666</v>
      </c>
      <c r="K116" s="277">
        <v>30.85</v>
      </c>
      <c r="L116" s="277">
        <v>29.9</v>
      </c>
      <c r="M116" s="277">
        <v>236.81817000000001</v>
      </c>
    </row>
    <row r="117" spans="1:13">
      <c r="A117" s="301">
        <v>108</v>
      </c>
      <c r="B117" s="277" t="s">
        <v>122</v>
      </c>
      <c r="C117" s="277">
        <v>376.95</v>
      </c>
      <c r="D117" s="279">
        <v>377.4666666666667</v>
      </c>
      <c r="E117" s="279">
        <v>371.13333333333338</v>
      </c>
      <c r="F117" s="279">
        <v>365.31666666666666</v>
      </c>
      <c r="G117" s="279">
        <v>358.98333333333335</v>
      </c>
      <c r="H117" s="279">
        <v>383.28333333333342</v>
      </c>
      <c r="I117" s="279">
        <v>389.61666666666667</v>
      </c>
      <c r="J117" s="279">
        <v>395.43333333333345</v>
      </c>
      <c r="K117" s="277">
        <v>383.8</v>
      </c>
      <c r="L117" s="277">
        <v>371.65</v>
      </c>
      <c r="M117" s="277">
        <v>24.365559999999999</v>
      </c>
    </row>
    <row r="118" spans="1:13">
      <c r="A118" s="301">
        <v>109</v>
      </c>
      <c r="B118" s="277" t="s">
        <v>260</v>
      </c>
      <c r="C118" s="277">
        <v>97.15</v>
      </c>
      <c r="D118" s="279">
        <v>96.350000000000009</v>
      </c>
      <c r="E118" s="279">
        <v>94.200000000000017</v>
      </c>
      <c r="F118" s="279">
        <v>91.250000000000014</v>
      </c>
      <c r="G118" s="279">
        <v>89.100000000000023</v>
      </c>
      <c r="H118" s="279">
        <v>99.300000000000011</v>
      </c>
      <c r="I118" s="279">
        <v>101.45000000000002</v>
      </c>
      <c r="J118" s="279">
        <v>104.4</v>
      </c>
      <c r="K118" s="277">
        <v>98.5</v>
      </c>
      <c r="L118" s="277">
        <v>93.4</v>
      </c>
      <c r="M118" s="277">
        <v>13.904109999999999</v>
      </c>
    </row>
    <row r="119" spans="1:13">
      <c r="A119" s="301">
        <v>110</v>
      </c>
      <c r="B119" s="277" t="s">
        <v>123</v>
      </c>
      <c r="C119" s="277">
        <v>1329.65</v>
      </c>
      <c r="D119" s="279">
        <v>1326.2166666666667</v>
      </c>
      <c r="E119" s="279">
        <v>1312.4333333333334</v>
      </c>
      <c r="F119" s="279">
        <v>1295.2166666666667</v>
      </c>
      <c r="G119" s="279">
        <v>1281.4333333333334</v>
      </c>
      <c r="H119" s="279">
        <v>1343.4333333333334</v>
      </c>
      <c r="I119" s="279">
        <v>1357.2166666666667</v>
      </c>
      <c r="J119" s="279">
        <v>1374.4333333333334</v>
      </c>
      <c r="K119" s="277">
        <v>1340</v>
      </c>
      <c r="L119" s="277">
        <v>1309</v>
      </c>
      <c r="M119" s="277">
        <v>7.9874400000000003</v>
      </c>
    </row>
    <row r="120" spans="1:13">
      <c r="A120" s="301">
        <v>111</v>
      </c>
      <c r="B120" s="277" t="s">
        <v>124</v>
      </c>
      <c r="C120" s="277">
        <v>608.29999999999995</v>
      </c>
      <c r="D120" s="279">
        <v>607.86666666666667</v>
      </c>
      <c r="E120" s="279">
        <v>601.83333333333337</v>
      </c>
      <c r="F120" s="279">
        <v>595.36666666666667</v>
      </c>
      <c r="G120" s="279">
        <v>589.33333333333337</v>
      </c>
      <c r="H120" s="279">
        <v>614.33333333333337</v>
      </c>
      <c r="I120" s="279">
        <v>620.36666666666667</v>
      </c>
      <c r="J120" s="279">
        <v>626.83333333333337</v>
      </c>
      <c r="K120" s="277">
        <v>613.9</v>
      </c>
      <c r="L120" s="277">
        <v>601.4</v>
      </c>
      <c r="M120" s="277">
        <v>115.70365</v>
      </c>
    </row>
    <row r="121" spans="1:13">
      <c r="A121" s="301">
        <v>112</v>
      </c>
      <c r="B121" s="277" t="s">
        <v>125</v>
      </c>
      <c r="C121" s="277">
        <v>182.55</v>
      </c>
      <c r="D121" s="279">
        <v>181.73333333333335</v>
      </c>
      <c r="E121" s="279">
        <v>179.01666666666671</v>
      </c>
      <c r="F121" s="279">
        <v>175.48333333333335</v>
      </c>
      <c r="G121" s="279">
        <v>172.76666666666671</v>
      </c>
      <c r="H121" s="279">
        <v>185.26666666666671</v>
      </c>
      <c r="I121" s="279">
        <v>187.98333333333335</v>
      </c>
      <c r="J121" s="279">
        <v>191.51666666666671</v>
      </c>
      <c r="K121" s="277">
        <v>184.45</v>
      </c>
      <c r="L121" s="277">
        <v>178.2</v>
      </c>
      <c r="M121" s="277">
        <v>54.038710000000002</v>
      </c>
    </row>
    <row r="122" spans="1:13">
      <c r="A122" s="301">
        <v>113</v>
      </c>
      <c r="B122" s="277" t="s">
        <v>126</v>
      </c>
      <c r="C122" s="277">
        <v>1127.5</v>
      </c>
      <c r="D122" s="279">
        <v>1120.1166666666666</v>
      </c>
      <c r="E122" s="279">
        <v>1104.2833333333331</v>
      </c>
      <c r="F122" s="279">
        <v>1081.0666666666666</v>
      </c>
      <c r="G122" s="279">
        <v>1065.2333333333331</v>
      </c>
      <c r="H122" s="279">
        <v>1143.333333333333</v>
      </c>
      <c r="I122" s="279">
        <v>1159.1666666666665</v>
      </c>
      <c r="J122" s="279">
        <v>1182.383333333333</v>
      </c>
      <c r="K122" s="277">
        <v>1135.95</v>
      </c>
      <c r="L122" s="277">
        <v>1096.9000000000001</v>
      </c>
      <c r="M122" s="277">
        <v>183.66132999999999</v>
      </c>
    </row>
    <row r="123" spans="1:13">
      <c r="A123" s="301">
        <v>114</v>
      </c>
      <c r="B123" s="277" t="s">
        <v>127</v>
      </c>
      <c r="C123" s="277">
        <v>74.2</v>
      </c>
      <c r="D123" s="279">
        <v>74.416666666666671</v>
      </c>
      <c r="E123" s="279">
        <v>73.63333333333334</v>
      </c>
      <c r="F123" s="279">
        <v>73.066666666666663</v>
      </c>
      <c r="G123" s="279">
        <v>72.283333333333331</v>
      </c>
      <c r="H123" s="279">
        <v>74.983333333333348</v>
      </c>
      <c r="I123" s="279">
        <v>75.76666666666668</v>
      </c>
      <c r="J123" s="279">
        <v>76.333333333333357</v>
      </c>
      <c r="K123" s="277">
        <v>75.2</v>
      </c>
      <c r="L123" s="277">
        <v>73.849999999999994</v>
      </c>
      <c r="M123" s="277">
        <v>232.27741</v>
      </c>
    </row>
    <row r="124" spans="1:13">
      <c r="A124" s="301">
        <v>115</v>
      </c>
      <c r="B124" s="277" t="s">
        <v>262</v>
      </c>
      <c r="C124" s="277">
        <v>2111.25</v>
      </c>
      <c r="D124" s="279">
        <v>2105.2999999999997</v>
      </c>
      <c r="E124" s="279">
        <v>2076.9499999999994</v>
      </c>
      <c r="F124" s="279">
        <v>2042.6499999999996</v>
      </c>
      <c r="G124" s="279">
        <v>2014.2999999999993</v>
      </c>
      <c r="H124" s="279">
        <v>2139.5999999999995</v>
      </c>
      <c r="I124" s="279">
        <v>2167.9499999999998</v>
      </c>
      <c r="J124" s="279">
        <v>2202.2499999999995</v>
      </c>
      <c r="K124" s="277">
        <v>2133.65</v>
      </c>
      <c r="L124" s="277">
        <v>2071</v>
      </c>
      <c r="M124" s="277">
        <v>1.3910899999999999</v>
      </c>
    </row>
    <row r="125" spans="1:13">
      <c r="A125" s="301">
        <v>116</v>
      </c>
      <c r="B125" s="277" t="s">
        <v>2931</v>
      </c>
      <c r="C125" s="277">
        <v>1328.1</v>
      </c>
      <c r="D125" s="279">
        <v>1331.0333333333333</v>
      </c>
      <c r="E125" s="279">
        <v>1322.0666666666666</v>
      </c>
      <c r="F125" s="279">
        <v>1316.0333333333333</v>
      </c>
      <c r="G125" s="279">
        <v>1307.0666666666666</v>
      </c>
      <c r="H125" s="279">
        <v>1337.0666666666666</v>
      </c>
      <c r="I125" s="279">
        <v>1346.0333333333333</v>
      </c>
      <c r="J125" s="279">
        <v>1352.0666666666666</v>
      </c>
      <c r="K125" s="277">
        <v>1340</v>
      </c>
      <c r="L125" s="277">
        <v>1325</v>
      </c>
      <c r="M125" s="277">
        <v>1.4160900000000001</v>
      </c>
    </row>
    <row r="126" spans="1:13">
      <c r="A126" s="301">
        <v>117</v>
      </c>
      <c r="B126" s="277" t="s">
        <v>128</v>
      </c>
      <c r="C126" s="277">
        <v>165.7</v>
      </c>
      <c r="D126" s="279">
        <v>165.43333333333334</v>
      </c>
      <c r="E126" s="279">
        <v>164.06666666666666</v>
      </c>
      <c r="F126" s="279">
        <v>162.43333333333334</v>
      </c>
      <c r="G126" s="279">
        <v>161.06666666666666</v>
      </c>
      <c r="H126" s="279">
        <v>167.06666666666666</v>
      </c>
      <c r="I126" s="279">
        <v>168.43333333333334</v>
      </c>
      <c r="J126" s="279">
        <v>170.06666666666666</v>
      </c>
      <c r="K126" s="277">
        <v>166.8</v>
      </c>
      <c r="L126" s="277">
        <v>163.80000000000001</v>
      </c>
      <c r="M126" s="277">
        <v>202.27113</v>
      </c>
    </row>
    <row r="127" spans="1:13">
      <c r="A127" s="301">
        <v>118</v>
      </c>
      <c r="B127" s="277" t="s">
        <v>129</v>
      </c>
      <c r="C127" s="277">
        <v>193.7</v>
      </c>
      <c r="D127" s="279">
        <v>189.16666666666666</v>
      </c>
      <c r="E127" s="279">
        <v>183.5333333333333</v>
      </c>
      <c r="F127" s="279">
        <v>173.36666666666665</v>
      </c>
      <c r="G127" s="279">
        <v>167.73333333333329</v>
      </c>
      <c r="H127" s="279">
        <v>199.33333333333331</v>
      </c>
      <c r="I127" s="279">
        <v>204.9666666666667</v>
      </c>
      <c r="J127" s="279">
        <v>215.13333333333333</v>
      </c>
      <c r="K127" s="277">
        <v>194.8</v>
      </c>
      <c r="L127" s="277">
        <v>179</v>
      </c>
      <c r="M127" s="277">
        <v>108.70513</v>
      </c>
    </row>
    <row r="128" spans="1:13">
      <c r="A128" s="301">
        <v>119</v>
      </c>
      <c r="B128" s="277" t="s">
        <v>263</v>
      </c>
      <c r="C128" s="277">
        <v>63.8</v>
      </c>
      <c r="D128" s="279">
        <v>63.18333333333333</v>
      </c>
      <c r="E128" s="279">
        <v>61.966666666666654</v>
      </c>
      <c r="F128" s="279">
        <v>60.133333333333326</v>
      </c>
      <c r="G128" s="279">
        <v>58.91666666666665</v>
      </c>
      <c r="H128" s="279">
        <v>65.016666666666652</v>
      </c>
      <c r="I128" s="279">
        <v>66.233333333333348</v>
      </c>
      <c r="J128" s="279">
        <v>68.066666666666663</v>
      </c>
      <c r="K128" s="277">
        <v>64.400000000000006</v>
      </c>
      <c r="L128" s="277">
        <v>61.35</v>
      </c>
      <c r="M128" s="277">
        <v>16.627600000000001</v>
      </c>
    </row>
    <row r="129" spans="1:13">
      <c r="A129" s="301">
        <v>120</v>
      </c>
      <c r="B129" s="277" t="s">
        <v>130</v>
      </c>
      <c r="C129" s="277">
        <v>311.05</v>
      </c>
      <c r="D129" s="279">
        <v>304.75</v>
      </c>
      <c r="E129" s="279">
        <v>297.05</v>
      </c>
      <c r="F129" s="279">
        <v>283.05</v>
      </c>
      <c r="G129" s="279">
        <v>275.35000000000002</v>
      </c>
      <c r="H129" s="279">
        <v>318.75</v>
      </c>
      <c r="I129" s="279">
        <v>326.45000000000005</v>
      </c>
      <c r="J129" s="279">
        <v>340.45</v>
      </c>
      <c r="K129" s="277">
        <v>312.45</v>
      </c>
      <c r="L129" s="277">
        <v>290.75</v>
      </c>
      <c r="M129" s="277">
        <v>198.77383</v>
      </c>
    </row>
    <row r="130" spans="1:13">
      <c r="A130" s="301">
        <v>121</v>
      </c>
      <c r="B130" s="277" t="s">
        <v>264</v>
      </c>
      <c r="C130" s="277">
        <v>690.85</v>
      </c>
      <c r="D130" s="279">
        <v>691.08333333333337</v>
      </c>
      <c r="E130" s="279">
        <v>682.31666666666672</v>
      </c>
      <c r="F130" s="279">
        <v>673.7833333333333</v>
      </c>
      <c r="G130" s="279">
        <v>665.01666666666665</v>
      </c>
      <c r="H130" s="279">
        <v>699.61666666666679</v>
      </c>
      <c r="I130" s="279">
        <v>708.38333333333344</v>
      </c>
      <c r="J130" s="279">
        <v>716.91666666666686</v>
      </c>
      <c r="K130" s="277">
        <v>699.85</v>
      </c>
      <c r="L130" s="277">
        <v>682.55</v>
      </c>
      <c r="M130" s="277">
        <v>1.66459</v>
      </c>
    </row>
    <row r="131" spans="1:13">
      <c r="A131" s="301">
        <v>122</v>
      </c>
      <c r="B131" s="277" t="s">
        <v>131</v>
      </c>
      <c r="C131" s="277">
        <v>2318.75</v>
      </c>
      <c r="D131" s="279">
        <v>2303.5833333333335</v>
      </c>
      <c r="E131" s="279">
        <v>2282.166666666667</v>
      </c>
      <c r="F131" s="279">
        <v>2245.5833333333335</v>
      </c>
      <c r="G131" s="279">
        <v>2224.166666666667</v>
      </c>
      <c r="H131" s="279">
        <v>2340.166666666667</v>
      </c>
      <c r="I131" s="279">
        <v>2361.5833333333339</v>
      </c>
      <c r="J131" s="279">
        <v>2398.166666666667</v>
      </c>
      <c r="K131" s="277">
        <v>2325</v>
      </c>
      <c r="L131" s="277">
        <v>2267</v>
      </c>
      <c r="M131" s="277">
        <v>4.9537899999999997</v>
      </c>
    </row>
    <row r="132" spans="1:13">
      <c r="A132" s="301">
        <v>123</v>
      </c>
      <c r="B132" s="277" t="s">
        <v>133</v>
      </c>
      <c r="C132" s="277">
        <v>1336.55</v>
      </c>
      <c r="D132" s="279">
        <v>1329.45</v>
      </c>
      <c r="E132" s="279">
        <v>1315.6000000000001</v>
      </c>
      <c r="F132" s="279">
        <v>1294.6500000000001</v>
      </c>
      <c r="G132" s="279">
        <v>1280.8000000000002</v>
      </c>
      <c r="H132" s="279">
        <v>1350.4</v>
      </c>
      <c r="I132" s="279">
        <v>1364.25</v>
      </c>
      <c r="J132" s="279">
        <v>1385.2</v>
      </c>
      <c r="K132" s="277">
        <v>1343.3</v>
      </c>
      <c r="L132" s="277">
        <v>1308.5</v>
      </c>
      <c r="M132" s="277">
        <v>23.580539999999999</v>
      </c>
    </row>
    <row r="133" spans="1:13">
      <c r="A133" s="301">
        <v>124</v>
      </c>
      <c r="B133" s="277" t="s">
        <v>134</v>
      </c>
      <c r="C133" s="277">
        <v>61.15</v>
      </c>
      <c r="D133" s="279">
        <v>61.050000000000004</v>
      </c>
      <c r="E133" s="279">
        <v>60.600000000000009</v>
      </c>
      <c r="F133" s="279">
        <v>60.050000000000004</v>
      </c>
      <c r="G133" s="279">
        <v>59.600000000000009</v>
      </c>
      <c r="H133" s="279">
        <v>61.600000000000009</v>
      </c>
      <c r="I133" s="279">
        <v>62.050000000000011</v>
      </c>
      <c r="J133" s="279">
        <v>62.600000000000009</v>
      </c>
      <c r="K133" s="277">
        <v>61.5</v>
      </c>
      <c r="L133" s="277">
        <v>60.5</v>
      </c>
      <c r="M133" s="277">
        <v>57.090989999999998</v>
      </c>
    </row>
    <row r="134" spans="1:13">
      <c r="A134" s="301">
        <v>125</v>
      </c>
      <c r="B134" s="277" t="s">
        <v>358</v>
      </c>
      <c r="C134" s="277">
        <v>2066.4499999999998</v>
      </c>
      <c r="D134" s="279">
        <v>2053.8333333333335</v>
      </c>
      <c r="E134" s="279">
        <v>2024.666666666667</v>
      </c>
      <c r="F134" s="279">
        <v>1982.8833333333334</v>
      </c>
      <c r="G134" s="279">
        <v>1953.7166666666669</v>
      </c>
      <c r="H134" s="279">
        <v>2095.6166666666668</v>
      </c>
      <c r="I134" s="279">
        <v>2124.7833333333338</v>
      </c>
      <c r="J134" s="279">
        <v>2166.5666666666671</v>
      </c>
      <c r="K134" s="277">
        <v>2083</v>
      </c>
      <c r="L134" s="277">
        <v>2012.05</v>
      </c>
      <c r="M134" s="277">
        <v>1.9116899999999999</v>
      </c>
    </row>
    <row r="135" spans="1:13">
      <c r="A135" s="301">
        <v>126</v>
      </c>
      <c r="B135" s="277" t="s">
        <v>135</v>
      </c>
      <c r="C135" s="277">
        <v>285.45</v>
      </c>
      <c r="D135" s="279">
        <v>283.83333333333331</v>
      </c>
      <c r="E135" s="279">
        <v>281.31666666666661</v>
      </c>
      <c r="F135" s="279">
        <v>277.18333333333328</v>
      </c>
      <c r="G135" s="279">
        <v>274.66666666666657</v>
      </c>
      <c r="H135" s="279">
        <v>287.96666666666664</v>
      </c>
      <c r="I135" s="279">
        <v>290.48333333333341</v>
      </c>
      <c r="J135" s="279">
        <v>294.61666666666667</v>
      </c>
      <c r="K135" s="277">
        <v>286.35000000000002</v>
      </c>
      <c r="L135" s="277">
        <v>279.7</v>
      </c>
      <c r="M135" s="277">
        <v>41.833089999999999</v>
      </c>
    </row>
    <row r="136" spans="1:13">
      <c r="A136" s="301">
        <v>127</v>
      </c>
      <c r="B136" s="277" t="s">
        <v>136</v>
      </c>
      <c r="C136" s="277">
        <v>894.1</v>
      </c>
      <c r="D136" s="279">
        <v>895.69999999999993</v>
      </c>
      <c r="E136" s="279">
        <v>887.89999999999986</v>
      </c>
      <c r="F136" s="279">
        <v>881.69999999999993</v>
      </c>
      <c r="G136" s="279">
        <v>873.89999999999986</v>
      </c>
      <c r="H136" s="279">
        <v>901.89999999999986</v>
      </c>
      <c r="I136" s="279">
        <v>909.69999999999982</v>
      </c>
      <c r="J136" s="279">
        <v>915.89999999999986</v>
      </c>
      <c r="K136" s="277">
        <v>903.5</v>
      </c>
      <c r="L136" s="277">
        <v>889.5</v>
      </c>
      <c r="M136" s="277">
        <v>23.734649999999998</v>
      </c>
    </row>
    <row r="137" spans="1:13">
      <c r="A137" s="301">
        <v>128</v>
      </c>
      <c r="B137" s="277" t="s">
        <v>266</v>
      </c>
      <c r="C137" s="277">
        <v>3075.15</v>
      </c>
      <c r="D137" s="279">
        <v>3154.9166666666665</v>
      </c>
      <c r="E137" s="279">
        <v>2945.333333333333</v>
      </c>
      <c r="F137" s="279">
        <v>2815.5166666666664</v>
      </c>
      <c r="G137" s="279">
        <v>2605.9333333333329</v>
      </c>
      <c r="H137" s="279">
        <v>3284.7333333333331</v>
      </c>
      <c r="I137" s="279">
        <v>3494.3166666666662</v>
      </c>
      <c r="J137" s="279">
        <v>3624.1333333333332</v>
      </c>
      <c r="K137" s="277">
        <v>3364.5</v>
      </c>
      <c r="L137" s="277">
        <v>3025.1</v>
      </c>
      <c r="M137" s="277">
        <v>7.9604299999999997</v>
      </c>
    </row>
    <row r="138" spans="1:13">
      <c r="A138" s="301">
        <v>129</v>
      </c>
      <c r="B138" s="277" t="s">
        <v>265</v>
      </c>
      <c r="C138" s="277">
        <v>1727.95</v>
      </c>
      <c r="D138" s="279">
        <v>1732.8333333333333</v>
      </c>
      <c r="E138" s="279">
        <v>1700.7166666666665</v>
      </c>
      <c r="F138" s="279">
        <v>1673.4833333333331</v>
      </c>
      <c r="G138" s="279">
        <v>1641.3666666666663</v>
      </c>
      <c r="H138" s="279">
        <v>1760.0666666666666</v>
      </c>
      <c r="I138" s="279">
        <v>1792.1833333333334</v>
      </c>
      <c r="J138" s="279">
        <v>1819.4166666666667</v>
      </c>
      <c r="K138" s="277">
        <v>1764.95</v>
      </c>
      <c r="L138" s="277">
        <v>1705.6</v>
      </c>
      <c r="M138" s="277">
        <v>2.0511400000000002</v>
      </c>
    </row>
    <row r="139" spans="1:13">
      <c r="A139" s="301">
        <v>130</v>
      </c>
      <c r="B139" s="277" t="s">
        <v>137</v>
      </c>
      <c r="C139" s="277">
        <v>1040.4000000000001</v>
      </c>
      <c r="D139" s="279">
        <v>1028.1000000000001</v>
      </c>
      <c r="E139" s="279">
        <v>1010.3000000000002</v>
      </c>
      <c r="F139" s="279">
        <v>980.2</v>
      </c>
      <c r="G139" s="279">
        <v>962.40000000000009</v>
      </c>
      <c r="H139" s="279">
        <v>1058.2000000000003</v>
      </c>
      <c r="I139" s="279">
        <v>1076</v>
      </c>
      <c r="J139" s="279">
        <v>1106.1000000000004</v>
      </c>
      <c r="K139" s="277">
        <v>1045.9000000000001</v>
      </c>
      <c r="L139" s="277">
        <v>998</v>
      </c>
      <c r="M139" s="277">
        <v>44.371490000000001</v>
      </c>
    </row>
    <row r="140" spans="1:13">
      <c r="A140" s="301">
        <v>131</v>
      </c>
      <c r="B140" s="277" t="s">
        <v>138</v>
      </c>
      <c r="C140" s="277">
        <v>606.65</v>
      </c>
      <c r="D140" s="279">
        <v>610.88333333333333</v>
      </c>
      <c r="E140" s="279">
        <v>597.81666666666661</v>
      </c>
      <c r="F140" s="279">
        <v>588.98333333333323</v>
      </c>
      <c r="G140" s="279">
        <v>575.91666666666652</v>
      </c>
      <c r="H140" s="279">
        <v>619.7166666666667</v>
      </c>
      <c r="I140" s="279">
        <v>632.78333333333353</v>
      </c>
      <c r="J140" s="279">
        <v>641.61666666666679</v>
      </c>
      <c r="K140" s="277">
        <v>623.95000000000005</v>
      </c>
      <c r="L140" s="277">
        <v>602.04999999999995</v>
      </c>
      <c r="M140" s="277">
        <v>42.749139999999997</v>
      </c>
    </row>
    <row r="141" spans="1:13">
      <c r="A141" s="301">
        <v>132</v>
      </c>
      <c r="B141" s="277" t="s">
        <v>139</v>
      </c>
      <c r="C141" s="277">
        <v>125.5</v>
      </c>
      <c r="D141" s="279">
        <v>125.66666666666667</v>
      </c>
      <c r="E141" s="279">
        <v>124.03333333333335</v>
      </c>
      <c r="F141" s="279">
        <v>122.56666666666668</v>
      </c>
      <c r="G141" s="279">
        <v>120.93333333333335</v>
      </c>
      <c r="H141" s="279">
        <v>127.13333333333334</v>
      </c>
      <c r="I141" s="279">
        <v>128.76666666666665</v>
      </c>
      <c r="J141" s="279">
        <v>130.23333333333335</v>
      </c>
      <c r="K141" s="277">
        <v>127.3</v>
      </c>
      <c r="L141" s="277">
        <v>124.2</v>
      </c>
      <c r="M141" s="277">
        <v>38.667670000000001</v>
      </c>
    </row>
    <row r="142" spans="1:13">
      <c r="A142" s="301">
        <v>133</v>
      </c>
      <c r="B142" s="277" t="s">
        <v>140</v>
      </c>
      <c r="C142" s="277">
        <v>162.75</v>
      </c>
      <c r="D142" s="279">
        <v>161.94999999999999</v>
      </c>
      <c r="E142" s="279">
        <v>159.49999999999997</v>
      </c>
      <c r="F142" s="279">
        <v>156.24999999999997</v>
      </c>
      <c r="G142" s="279">
        <v>153.79999999999995</v>
      </c>
      <c r="H142" s="279">
        <v>165.2</v>
      </c>
      <c r="I142" s="279">
        <v>167.65000000000003</v>
      </c>
      <c r="J142" s="279">
        <v>170.9</v>
      </c>
      <c r="K142" s="277">
        <v>164.4</v>
      </c>
      <c r="L142" s="277">
        <v>158.69999999999999</v>
      </c>
      <c r="M142" s="277">
        <v>46.52599</v>
      </c>
    </row>
    <row r="143" spans="1:13">
      <c r="A143" s="301">
        <v>134</v>
      </c>
      <c r="B143" s="277" t="s">
        <v>141</v>
      </c>
      <c r="C143" s="277">
        <v>362.5</v>
      </c>
      <c r="D143" s="279">
        <v>361.90000000000003</v>
      </c>
      <c r="E143" s="279">
        <v>359.10000000000008</v>
      </c>
      <c r="F143" s="279">
        <v>355.70000000000005</v>
      </c>
      <c r="G143" s="279">
        <v>352.90000000000009</v>
      </c>
      <c r="H143" s="279">
        <v>365.30000000000007</v>
      </c>
      <c r="I143" s="279">
        <v>368.1</v>
      </c>
      <c r="J143" s="279">
        <v>371.50000000000006</v>
      </c>
      <c r="K143" s="277">
        <v>364.7</v>
      </c>
      <c r="L143" s="277">
        <v>358.5</v>
      </c>
      <c r="M143" s="277">
        <v>25.17914</v>
      </c>
    </row>
    <row r="144" spans="1:13">
      <c r="A144" s="301">
        <v>135</v>
      </c>
      <c r="B144" s="277" t="s">
        <v>142</v>
      </c>
      <c r="C144" s="277">
        <v>6894.9</v>
      </c>
      <c r="D144" s="279">
        <v>6912.6333333333341</v>
      </c>
      <c r="E144" s="279">
        <v>6845.2666666666682</v>
      </c>
      <c r="F144" s="279">
        <v>6795.6333333333341</v>
      </c>
      <c r="G144" s="279">
        <v>6728.2666666666682</v>
      </c>
      <c r="H144" s="279">
        <v>6962.2666666666682</v>
      </c>
      <c r="I144" s="279">
        <v>7029.633333333335</v>
      </c>
      <c r="J144" s="279">
        <v>7079.2666666666682</v>
      </c>
      <c r="K144" s="277">
        <v>6980</v>
      </c>
      <c r="L144" s="277">
        <v>6863</v>
      </c>
      <c r="M144" s="277">
        <v>6.5791399999999998</v>
      </c>
    </row>
    <row r="145" spans="1:13">
      <c r="A145" s="301">
        <v>136</v>
      </c>
      <c r="B145" s="277" t="s">
        <v>143</v>
      </c>
      <c r="C145" s="277">
        <v>510.05</v>
      </c>
      <c r="D145" s="279">
        <v>507.91666666666669</v>
      </c>
      <c r="E145" s="279">
        <v>502.93333333333339</v>
      </c>
      <c r="F145" s="279">
        <v>495.81666666666672</v>
      </c>
      <c r="G145" s="279">
        <v>490.83333333333343</v>
      </c>
      <c r="H145" s="279">
        <v>515.0333333333333</v>
      </c>
      <c r="I145" s="279">
        <v>520.01666666666665</v>
      </c>
      <c r="J145" s="279">
        <v>527.13333333333333</v>
      </c>
      <c r="K145" s="277">
        <v>512.9</v>
      </c>
      <c r="L145" s="277">
        <v>500.8</v>
      </c>
      <c r="M145" s="277">
        <v>11.445600000000001</v>
      </c>
    </row>
    <row r="146" spans="1:13">
      <c r="A146" s="301">
        <v>137</v>
      </c>
      <c r="B146" s="277" t="s">
        <v>144</v>
      </c>
      <c r="C146" s="277">
        <v>579.5</v>
      </c>
      <c r="D146" s="279">
        <v>583.19999999999993</v>
      </c>
      <c r="E146" s="279">
        <v>573.69999999999982</v>
      </c>
      <c r="F146" s="279">
        <v>567.89999999999986</v>
      </c>
      <c r="G146" s="279">
        <v>558.39999999999975</v>
      </c>
      <c r="H146" s="279">
        <v>588.99999999999989</v>
      </c>
      <c r="I146" s="279">
        <v>598.50000000000011</v>
      </c>
      <c r="J146" s="279">
        <v>604.29999999999995</v>
      </c>
      <c r="K146" s="277">
        <v>592.70000000000005</v>
      </c>
      <c r="L146" s="277">
        <v>577.4</v>
      </c>
      <c r="M146" s="277">
        <v>4.2593399999999999</v>
      </c>
    </row>
    <row r="147" spans="1:13">
      <c r="A147" s="301">
        <v>138</v>
      </c>
      <c r="B147" s="277" t="s">
        <v>145</v>
      </c>
      <c r="C147" s="277">
        <v>820.85</v>
      </c>
      <c r="D147" s="279">
        <v>817.94999999999993</v>
      </c>
      <c r="E147" s="279">
        <v>799.99999999999989</v>
      </c>
      <c r="F147" s="279">
        <v>779.15</v>
      </c>
      <c r="G147" s="279">
        <v>761.19999999999993</v>
      </c>
      <c r="H147" s="279">
        <v>838.79999999999984</v>
      </c>
      <c r="I147" s="279">
        <v>856.74999999999989</v>
      </c>
      <c r="J147" s="279">
        <v>877.5999999999998</v>
      </c>
      <c r="K147" s="277">
        <v>835.9</v>
      </c>
      <c r="L147" s="277">
        <v>797.1</v>
      </c>
      <c r="M147" s="277">
        <v>15.94477</v>
      </c>
    </row>
    <row r="148" spans="1:13">
      <c r="A148" s="301">
        <v>139</v>
      </c>
      <c r="B148" s="277" t="s">
        <v>146</v>
      </c>
      <c r="C148" s="277">
        <v>1329.15</v>
      </c>
      <c r="D148" s="279">
        <v>1345.0500000000002</v>
      </c>
      <c r="E148" s="279">
        <v>1246.4000000000003</v>
      </c>
      <c r="F148" s="279">
        <v>1163.6500000000001</v>
      </c>
      <c r="G148" s="279">
        <v>1065.0000000000002</v>
      </c>
      <c r="H148" s="279">
        <v>1427.8000000000004</v>
      </c>
      <c r="I148" s="279">
        <v>1526.45</v>
      </c>
      <c r="J148" s="279">
        <v>1609.2000000000005</v>
      </c>
      <c r="K148" s="277">
        <v>1443.7</v>
      </c>
      <c r="L148" s="277">
        <v>1262.3</v>
      </c>
      <c r="M148" s="277">
        <v>90.494799999999998</v>
      </c>
    </row>
    <row r="149" spans="1:13">
      <c r="A149" s="301">
        <v>140</v>
      </c>
      <c r="B149" s="277" t="s">
        <v>147</v>
      </c>
      <c r="C149" s="277">
        <v>106.25</v>
      </c>
      <c r="D149" s="279">
        <v>106.28333333333335</v>
      </c>
      <c r="E149" s="279">
        <v>104.86666666666669</v>
      </c>
      <c r="F149" s="279">
        <v>103.48333333333335</v>
      </c>
      <c r="G149" s="279">
        <v>102.06666666666669</v>
      </c>
      <c r="H149" s="279">
        <v>107.66666666666669</v>
      </c>
      <c r="I149" s="279">
        <v>109.08333333333334</v>
      </c>
      <c r="J149" s="279">
        <v>110.46666666666668</v>
      </c>
      <c r="K149" s="277">
        <v>107.7</v>
      </c>
      <c r="L149" s="277">
        <v>104.9</v>
      </c>
      <c r="M149" s="277">
        <v>123.53814</v>
      </c>
    </row>
    <row r="150" spans="1:13">
      <c r="A150" s="301">
        <v>141</v>
      </c>
      <c r="B150" s="277" t="s">
        <v>268</v>
      </c>
      <c r="C150" s="277">
        <v>1340.75</v>
      </c>
      <c r="D150" s="279">
        <v>1349.9166666666667</v>
      </c>
      <c r="E150" s="279">
        <v>1290.8333333333335</v>
      </c>
      <c r="F150" s="279">
        <v>1240.9166666666667</v>
      </c>
      <c r="G150" s="279">
        <v>1181.8333333333335</v>
      </c>
      <c r="H150" s="279">
        <v>1399.8333333333335</v>
      </c>
      <c r="I150" s="279">
        <v>1458.916666666667</v>
      </c>
      <c r="J150" s="279">
        <v>1508.8333333333335</v>
      </c>
      <c r="K150" s="277">
        <v>1409</v>
      </c>
      <c r="L150" s="277">
        <v>1300</v>
      </c>
      <c r="M150" s="277">
        <v>8.7865400000000005</v>
      </c>
    </row>
    <row r="151" spans="1:13">
      <c r="A151" s="301">
        <v>142</v>
      </c>
      <c r="B151" s="277" t="s">
        <v>148</v>
      </c>
      <c r="C151" s="277">
        <v>58013.1</v>
      </c>
      <c r="D151" s="279">
        <v>58251.1</v>
      </c>
      <c r="E151" s="279">
        <v>57622.049999999996</v>
      </c>
      <c r="F151" s="279">
        <v>57231</v>
      </c>
      <c r="G151" s="279">
        <v>56601.95</v>
      </c>
      <c r="H151" s="279">
        <v>58642.149999999994</v>
      </c>
      <c r="I151" s="279">
        <v>59271.199999999997</v>
      </c>
      <c r="J151" s="279">
        <v>59662.249999999993</v>
      </c>
      <c r="K151" s="277">
        <v>58880.15</v>
      </c>
      <c r="L151" s="277">
        <v>57860.05</v>
      </c>
      <c r="M151" s="277">
        <v>7.2620000000000004E-2</v>
      </c>
    </row>
    <row r="152" spans="1:13">
      <c r="A152" s="301">
        <v>143</v>
      </c>
      <c r="B152" s="277" t="s">
        <v>267</v>
      </c>
      <c r="C152" s="277">
        <v>25.6</v>
      </c>
      <c r="D152" s="279">
        <v>25.533333333333331</v>
      </c>
      <c r="E152" s="279">
        <v>25.366666666666664</v>
      </c>
      <c r="F152" s="279">
        <v>25.133333333333333</v>
      </c>
      <c r="G152" s="279">
        <v>24.966666666666665</v>
      </c>
      <c r="H152" s="279">
        <v>25.766666666666662</v>
      </c>
      <c r="I152" s="279">
        <v>25.933333333333334</v>
      </c>
      <c r="J152" s="279">
        <v>26.166666666666661</v>
      </c>
      <c r="K152" s="277">
        <v>25.7</v>
      </c>
      <c r="L152" s="277">
        <v>25.3</v>
      </c>
      <c r="M152" s="277">
        <v>2.20824</v>
      </c>
    </row>
    <row r="153" spans="1:13">
      <c r="A153" s="301">
        <v>144</v>
      </c>
      <c r="B153" s="277" t="s">
        <v>149</v>
      </c>
      <c r="C153" s="277">
        <v>1185.05</v>
      </c>
      <c r="D153" s="279">
        <v>1176.8666666666666</v>
      </c>
      <c r="E153" s="279">
        <v>1149.0333333333331</v>
      </c>
      <c r="F153" s="279">
        <v>1113.0166666666664</v>
      </c>
      <c r="G153" s="279">
        <v>1085.1833333333329</v>
      </c>
      <c r="H153" s="279">
        <v>1212.8833333333332</v>
      </c>
      <c r="I153" s="279">
        <v>1240.7166666666667</v>
      </c>
      <c r="J153" s="279">
        <v>1276.7333333333333</v>
      </c>
      <c r="K153" s="277">
        <v>1204.7</v>
      </c>
      <c r="L153" s="277">
        <v>1140.8499999999999</v>
      </c>
      <c r="M153" s="277">
        <v>28.718959999999999</v>
      </c>
    </row>
    <row r="154" spans="1:13">
      <c r="A154" s="301">
        <v>145</v>
      </c>
      <c r="B154" s="277" t="s">
        <v>3161</v>
      </c>
      <c r="C154" s="277">
        <v>271.89999999999998</v>
      </c>
      <c r="D154" s="279">
        <v>271.2833333333333</v>
      </c>
      <c r="E154" s="279">
        <v>267.66666666666663</v>
      </c>
      <c r="F154" s="279">
        <v>263.43333333333334</v>
      </c>
      <c r="G154" s="279">
        <v>259.81666666666666</v>
      </c>
      <c r="H154" s="279">
        <v>275.51666666666659</v>
      </c>
      <c r="I154" s="279">
        <v>279.13333333333327</v>
      </c>
      <c r="J154" s="279">
        <v>283.36666666666656</v>
      </c>
      <c r="K154" s="277">
        <v>274.89999999999998</v>
      </c>
      <c r="L154" s="277">
        <v>267.05</v>
      </c>
      <c r="M154" s="277">
        <v>3.7366100000000002</v>
      </c>
    </row>
    <row r="155" spans="1:13">
      <c r="A155" s="301">
        <v>146</v>
      </c>
      <c r="B155" s="277" t="s">
        <v>269</v>
      </c>
      <c r="C155" s="277">
        <v>890.65</v>
      </c>
      <c r="D155" s="279">
        <v>886.18333333333339</v>
      </c>
      <c r="E155" s="279">
        <v>876.46666666666681</v>
      </c>
      <c r="F155" s="279">
        <v>862.28333333333342</v>
      </c>
      <c r="G155" s="279">
        <v>852.56666666666683</v>
      </c>
      <c r="H155" s="279">
        <v>900.36666666666679</v>
      </c>
      <c r="I155" s="279">
        <v>910.08333333333348</v>
      </c>
      <c r="J155" s="279">
        <v>924.26666666666677</v>
      </c>
      <c r="K155" s="277">
        <v>895.9</v>
      </c>
      <c r="L155" s="277">
        <v>872</v>
      </c>
      <c r="M155" s="277">
        <v>3.5505200000000001</v>
      </c>
    </row>
    <row r="156" spans="1:13">
      <c r="A156" s="301">
        <v>147</v>
      </c>
      <c r="B156" s="277" t="s">
        <v>150</v>
      </c>
      <c r="C156" s="277">
        <v>30.6</v>
      </c>
      <c r="D156" s="279">
        <v>30.333333333333332</v>
      </c>
      <c r="E156" s="279">
        <v>29.816666666666663</v>
      </c>
      <c r="F156" s="279">
        <v>29.033333333333331</v>
      </c>
      <c r="G156" s="279">
        <v>28.516666666666662</v>
      </c>
      <c r="H156" s="279">
        <v>31.116666666666664</v>
      </c>
      <c r="I156" s="279">
        <v>31.633333333333336</v>
      </c>
      <c r="J156" s="279">
        <v>32.416666666666664</v>
      </c>
      <c r="K156" s="277">
        <v>30.85</v>
      </c>
      <c r="L156" s="277">
        <v>29.55</v>
      </c>
      <c r="M156" s="277">
        <v>88.729110000000006</v>
      </c>
    </row>
    <row r="157" spans="1:13">
      <c r="A157" s="301">
        <v>148</v>
      </c>
      <c r="B157" s="277" t="s">
        <v>261</v>
      </c>
      <c r="C157" s="277">
        <v>3600.3</v>
      </c>
      <c r="D157" s="279">
        <v>3605.6666666666665</v>
      </c>
      <c r="E157" s="279">
        <v>3551.3833333333332</v>
      </c>
      <c r="F157" s="279">
        <v>3502.4666666666667</v>
      </c>
      <c r="G157" s="279">
        <v>3448.1833333333334</v>
      </c>
      <c r="H157" s="279">
        <v>3654.583333333333</v>
      </c>
      <c r="I157" s="279">
        <v>3708.8666666666668</v>
      </c>
      <c r="J157" s="279">
        <v>3757.7833333333328</v>
      </c>
      <c r="K157" s="277">
        <v>3659.95</v>
      </c>
      <c r="L157" s="277">
        <v>3556.75</v>
      </c>
      <c r="M157" s="277">
        <v>4.1818200000000001</v>
      </c>
    </row>
    <row r="158" spans="1:13">
      <c r="A158" s="301">
        <v>149</v>
      </c>
      <c r="B158" s="277" t="s">
        <v>153</v>
      </c>
      <c r="C158" s="277">
        <v>15430.25</v>
      </c>
      <c r="D158" s="279">
        <v>15541.883333333333</v>
      </c>
      <c r="E158" s="279">
        <v>15263.366666666667</v>
      </c>
      <c r="F158" s="279">
        <v>15096.483333333334</v>
      </c>
      <c r="G158" s="279">
        <v>14817.966666666667</v>
      </c>
      <c r="H158" s="279">
        <v>15708.766666666666</v>
      </c>
      <c r="I158" s="279">
        <v>15987.283333333333</v>
      </c>
      <c r="J158" s="279">
        <v>16154.166666666666</v>
      </c>
      <c r="K158" s="277">
        <v>15820.4</v>
      </c>
      <c r="L158" s="277">
        <v>15375</v>
      </c>
      <c r="M158" s="277">
        <v>1.32361</v>
      </c>
    </row>
    <row r="159" spans="1:13">
      <c r="A159" s="301">
        <v>150</v>
      </c>
      <c r="B159" s="277" t="s">
        <v>270</v>
      </c>
      <c r="C159" s="277">
        <v>19.850000000000001</v>
      </c>
      <c r="D159" s="279">
        <v>19.883333333333336</v>
      </c>
      <c r="E159" s="279">
        <v>19.716666666666672</v>
      </c>
      <c r="F159" s="279">
        <v>19.583333333333336</v>
      </c>
      <c r="G159" s="279">
        <v>19.416666666666671</v>
      </c>
      <c r="H159" s="279">
        <v>20.016666666666673</v>
      </c>
      <c r="I159" s="279">
        <v>20.183333333333337</v>
      </c>
      <c r="J159" s="279">
        <v>20.316666666666674</v>
      </c>
      <c r="K159" s="277">
        <v>20.05</v>
      </c>
      <c r="L159" s="277">
        <v>19.75</v>
      </c>
      <c r="M159" s="277">
        <v>31.20402</v>
      </c>
    </row>
    <row r="160" spans="1:13">
      <c r="A160" s="301">
        <v>151</v>
      </c>
      <c r="B160" s="277" t="s">
        <v>155</v>
      </c>
      <c r="C160" s="277">
        <v>83.05</v>
      </c>
      <c r="D160" s="279">
        <v>82.516666666666666</v>
      </c>
      <c r="E160" s="279">
        <v>81.433333333333337</v>
      </c>
      <c r="F160" s="279">
        <v>79.816666666666677</v>
      </c>
      <c r="G160" s="279">
        <v>78.733333333333348</v>
      </c>
      <c r="H160" s="279">
        <v>84.133333333333326</v>
      </c>
      <c r="I160" s="279">
        <v>85.216666666666669</v>
      </c>
      <c r="J160" s="279">
        <v>86.833333333333314</v>
      </c>
      <c r="K160" s="277">
        <v>83.6</v>
      </c>
      <c r="L160" s="277">
        <v>80.900000000000006</v>
      </c>
      <c r="M160" s="277">
        <v>56.269919999999999</v>
      </c>
    </row>
    <row r="161" spans="1:13">
      <c r="A161" s="301">
        <v>152</v>
      </c>
      <c r="B161" s="277" t="s">
        <v>156</v>
      </c>
      <c r="C161" s="277">
        <v>80.3</v>
      </c>
      <c r="D161" s="279">
        <v>79.75</v>
      </c>
      <c r="E161" s="279">
        <v>79</v>
      </c>
      <c r="F161" s="279">
        <v>77.7</v>
      </c>
      <c r="G161" s="279">
        <v>76.95</v>
      </c>
      <c r="H161" s="279">
        <v>81.05</v>
      </c>
      <c r="I161" s="279">
        <v>81.8</v>
      </c>
      <c r="J161" s="279">
        <v>83.1</v>
      </c>
      <c r="K161" s="277">
        <v>80.5</v>
      </c>
      <c r="L161" s="277">
        <v>78.45</v>
      </c>
      <c r="M161" s="277">
        <v>165.78317000000001</v>
      </c>
    </row>
    <row r="162" spans="1:13">
      <c r="A162" s="301">
        <v>153</v>
      </c>
      <c r="B162" s="277" t="s">
        <v>271</v>
      </c>
      <c r="C162" s="277">
        <v>388.6</v>
      </c>
      <c r="D162" s="279">
        <v>387.70000000000005</v>
      </c>
      <c r="E162" s="279">
        <v>383.60000000000008</v>
      </c>
      <c r="F162" s="279">
        <v>378.6</v>
      </c>
      <c r="G162" s="279">
        <v>374.50000000000006</v>
      </c>
      <c r="H162" s="279">
        <v>392.7000000000001</v>
      </c>
      <c r="I162" s="279">
        <v>396.8</v>
      </c>
      <c r="J162" s="279">
        <v>401.80000000000013</v>
      </c>
      <c r="K162" s="277">
        <v>391.8</v>
      </c>
      <c r="L162" s="277">
        <v>382.7</v>
      </c>
      <c r="M162" s="277">
        <v>1.4901899999999999</v>
      </c>
    </row>
    <row r="163" spans="1:13">
      <c r="A163" s="301">
        <v>154</v>
      </c>
      <c r="B163" s="277" t="s">
        <v>272</v>
      </c>
      <c r="C163" s="277">
        <v>3270.65</v>
      </c>
      <c r="D163" s="279">
        <v>3243.8833333333332</v>
      </c>
      <c r="E163" s="279">
        <v>3189.7666666666664</v>
      </c>
      <c r="F163" s="279">
        <v>3108.8833333333332</v>
      </c>
      <c r="G163" s="279">
        <v>3054.7666666666664</v>
      </c>
      <c r="H163" s="279">
        <v>3324.7666666666664</v>
      </c>
      <c r="I163" s="279">
        <v>3378.8833333333332</v>
      </c>
      <c r="J163" s="279">
        <v>3459.7666666666664</v>
      </c>
      <c r="K163" s="277">
        <v>3298</v>
      </c>
      <c r="L163" s="277">
        <v>3163</v>
      </c>
      <c r="M163" s="277">
        <v>3.34348</v>
      </c>
    </row>
    <row r="164" spans="1:13">
      <c r="A164" s="301">
        <v>155</v>
      </c>
      <c r="B164" s="277" t="s">
        <v>157</v>
      </c>
      <c r="C164" s="277">
        <v>86.5</v>
      </c>
      <c r="D164" s="279">
        <v>86.75</v>
      </c>
      <c r="E164" s="279">
        <v>85.3</v>
      </c>
      <c r="F164" s="279">
        <v>84.1</v>
      </c>
      <c r="G164" s="279">
        <v>82.649999999999991</v>
      </c>
      <c r="H164" s="279">
        <v>87.95</v>
      </c>
      <c r="I164" s="279">
        <v>89.399999999999991</v>
      </c>
      <c r="J164" s="279">
        <v>90.600000000000009</v>
      </c>
      <c r="K164" s="277">
        <v>88.2</v>
      </c>
      <c r="L164" s="277">
        <v>85.55</v>
      </c>
      <c r="M164" s="277">
        <v>11.99633</v>
      </c>
    </row>
    <row r="165" spans="1:13">
      <c r="A165" s="301">
        <v>156</v>
      </c>
      <c r="B165" s="277" t="s">
        <v>158</v>
      </c>
      <c r="C165" s="277">
        <v>67.25</v>
      </c>
      <c r="D165" s="279">
        <v>66.933333333333337</v>
      </c>
      <c r="E165" s="279">
        <v>66.316666666666677</v>
      </c>
      <c r="F165" s="279">
        <v>65.38333333333334</v>
      </c>
      <c r="G165" s="279">
        <v>64.76666666666668</v>
      </c>
      <c r="H165" s="279">
        <v>67.866666666666674</v>
      </c>
      <c r="I165" s="279">
        <v>68.483333333333348</v>
      </c>
      <c r="J165" s="279">
        <v>69.416666666666671</v>
      </c>
      <c r="K165" s="277">
        <v>67.55</v>
      </c>
      <c r="L165" s="277">
        <v>66</v>
      </c>
      <c r="M165" s="277">
        <v>185.91533000000001</v>
      </c>
    </row>
    <row r="166" spans="1:13">
      <c r="A166" s="301">
        <v>157</v>
      </c>
      <c r="B166" s="277" t="s">
        <v>159</v>
      </c>
      <c r="C166" s="277">
        <v>20635.45</v>
      </c>
      <c r="D166" s="279">
        <v>20510.316666666666</v>
      </c>
      <c r="E166" s="279">
        <v>20273.433333333331</v>
      </c>
      <c r="F166" s="279">
        <v>19911.416666666664</v>
      </c>
      <c r="G166" s="279">
        <v>19674.533333333329</v>
      </c>
      <c r="H166" s="279">
        <v>20872.333333333332</v>
      </c>
      <c r="I166" s="279">
        <v>21109.216666666664</v>
      </c>
      <c r="J166" s="279">
        <v>21471.233333333334</v>
      </c>
      <c r="K166" s="277">
        <v>20747.2</v>
      </c>
      <c r="L166" s="277">
        <v>20148.3</v>
      </c>
      <c r="M166" s="277">
        <v>0.31630000000000003</v>
      </c>
    </row>
    <row r="167" spans="1:13">
      <c r="A167" s="301">
        <v>158</v>
      </c>
      <c r="B167" s="277" t="s">
        <v>160</v>
      </c>
      <c r="C167" s="277">
        <v>1291.3499999999999</v>
      </c>
      <c r="D167" s="279">
        <v>1281.4333333333334</v>
      </c>
      <c r="E167" s="279">
        <v>1267.9166666666667</v>
      </c>
      <c r="F167" s="279">
        <v>1244.4833333333333</v>
      </c>
      <c r="G167" s="279">
        <v>1230.9666666666667</v>
      </c>
      <c r="H167" s="279">
        <v>1304.8666666666668</v>
      </c>
      <c r="I167" s="279">
        <v>1318.3833333333332</v>
      </c>
      <c r="J167" s="279">
        <v>1341.8166666666668</v>
      </c>
      <c r="K167" s="277">
        <v>1294.95</v>
      </c>
      <c r="L167" s="277">
        <v>1258</v>
      </c>
      <c r="M167" s="277">
        <v>10.363020000000001</v>
      </c>
    </row>
    <row r="168" spans="1:13">
      <c r="A168" s="301">
        <v>159</v>
      </c>
      <c r="B168" s="277" t="s">
        <v>161</v>
      </c>
      <c r="C168" s="277">
        <v>222.65</v>
      </c>
      <c r="D168" s="279">
        <v>220.38333333333333</v>
      </c>
      <c r="E168" s="279">
        <v>217.26666666666665</v>
      </c>
      <c r="F168" s="279">
        <v>211.88333333333333</v>
      </c>
      <c r="G168" s="279">
        <v>208.76666666666665</v>
      </c>
      <c r="H168" s="279">
        <v>225.76666666666665</v>
      </c>
      <c r="I168" s="279">
        <v>228.88333333333333</v>
      </c>
      <c r="J168" s="279">
        <v>234.26666666666665</v>
      </c>
      <c r="K168" s="277">
        <v>223.5</v>
      </c>
      <c r="L168" s="277">
        <v>215</v>
      </c>
      <c r="M168" s="277">
        <v>54.193210000000001</v>
      </c>
    </row>
    <row r="169" spans="1:13">
      <c r="A169" s="301">
        <v>160</v>
      </c>
      <c r="B169" s="277" t="s">
        <v>162</v>
      </c>
      <c r="C169" s="277">
        <v>85.05</v>
      </c>
      <c r="D169" s="279">
        <v>85.016666666666666</v>
      </c>
      <c r="E169" s="279">
        <v>84.283333333333331</v>
      </c>
      <c r="F169" s="279">
        <v>83.516666666666666</v>
      </c>
      <c r="G169" s="279">
        <v>82.783333333333331</v>
      </c>
      <c r="H169" s="279">
        <v>85.783333333333331</v>
      </c>
      <c r="I169" s="279">
        <v>86.516666666666652</v>
      </c>
      <c r="J169" s="279">
        <v>87.283333333333331</v>
      </c>
      <c r="K169" s="277">
        <v>85.75</v>
      </c>
      <c r="L169" s="277">
        <v>84.25</v>
      </c>
      <c r="M169" s="277">
        <v>33.578020000000002</v>
      </c>
    </row>
    <row r="170" spans="1:13">
      <c r="A170" s="301">
        <v>161</v>
      </c>
      <c r="B170" s="277" t="s">
        <v>275</v>
      </c>
      <c r="C170" s="277">
        <v>4974.05</v>
      </c>
      <c r="D170" s="279">
        <v>4956.0166666666664</v>
      </c>
      <c r="E170" s="279">
        <v>4928.0333333333328</v>
      </c>
      <c r="F170" s="279">
        <v>4882.0166666666664</v>
      </c>
      <c r="G170" s="279">
        <v>4854.0333333333328</v>
      </c>
      <c r="H170" s="279">
        <v>5002.0333333333328</v>
      </c>
      <c r="I170" s="279">
        <v>5030.0166666666664</v>
      </c>
      <c r="J170" s="279">
        <v>5076.0333333333328</v>
      </c>
      <c r="K170" s="277">
        <v>4984</v>
      </c>
      <c r="L170" s="277">
        <v>4910</v>
      </c>
      <c r="M170" s="277">
        <v>0.17182</v>
      </c>
    </row>
    <row r="171" spans="1:13">
      <c r="A171" s="301">
        <v>162</v>
      </c>
      <c r="B171" s="277" t="s">
        <v>277</v>
      </c>
      <c r="C171" s="277">
        <v>10112.5</v>
      </c>
      <c r="D171" s="279">
        <v>10096.65</v>
      </c>
      <c r="E171" s="279">
        <v>10034.299999999999</v>
      </c>
      <c r="F171" s="279">
        <v>9956.1</v>
      </c>
      <c r="G171" s="279">
        <v>9893.75</v>
      </c>
      <c r="H171" s="279">
        <v>10174.849999999999</v>
      </c>
      <c r="I171" s="279">
        <v>10237.200000000001</v>
      </c>
      <c r="J171" s="279">
        <v>10315.399999999998</v>
      </c>
      <c r="K171" s="277">
        <v>10159</v>
      </c>
      <c r="L171" s="277">
        <v>10018.450000000001</v>
      </c>
      <c r="M171" s="277">
        <v>5.0430000000000003E-2</v>
      </c>
    </row>
    <row r="172" spans="1:13">
      <c r="A172" s="301">
        <v>163</v>
      </c>
      <c r="B172" s="277" t="s">
        <v>163</v>
      </c>
      <c r="C172" s="277">
        <v>1481.25</v>
      </c>
      <c r="D172" s="279">
        <v>1482.2166666666665</v>
      </c>
      <c r="E172" s="279">
        <v>1471.0333333333328</v>
      </c>
      <c r="F172" s="279">
        <v>1460.8166666666664</v>
      </c>
      <c r="G172" s="279">
        <v>1449.6333333333328</v>
      </c>
      <c r="H172" s="279">
        <v>1492.4333333333329</v>
      </c>
      <c r="I172" s="279">
        <v>1503.6166666666668</v>
      </c>
      <c r="J172" s="279">
        <v>1513.833333333333</v>
      </c>
      <c r="K172" s="277">
        <v>1493.4</v>
      </c>
      <c r="L172" s="277">
        <v>1472</v>
      </c>
      <c r="M172" s="277">
        <v>4.2385599999999997</v>
      </c>
    </row>
    <row r="173" spans="1:13">
      <c r="A173" s="301">
        <v>164</v>
      </c>
      <c r="B173" s="277" t="s">
        <v>273</v>
      </c>
      <c r="C173" s="277">
        <v>2081.4499999999998</v>
      </c>
      <c r="D173" s="279">
        <v>2073.8166666666671</v>
      </c>
      <c r="E173" s="279">
        <v>2037.733333333334</v>
      </c>
      <c r="F173" s="279">
        <v>1994.0166666666669</v>
      </c>
      <c r="G173" s="279">
        <v>1957.9333333333338</v>
      </c>
      <c r="H173" s="279">
        <v>2117.5333333333342</v>
      </c>
      <c r="I173" s="279">
        <v>2153.6166666666672</v>
      </c>
      <c r="J173" s="279">
        <v>2197.3333333333344</v>
      </c>
      <c r="K173" s="277">
        <v>2109.9</v>
      </c>
      <c r="L173" s="277">
        <v>2030.1</v>
      </c>
      <c r="M173" s="277">
        <v>4.8738700000000001</v>
      </c>
    </row>
    <row r="174" spans="1:13">
      <c r="A174" s="301">
        <v>165</v>
      </c>
      <c r="B174" s="277" t="s">
        <v>164</v>
      </c>
      <c r="C174" s="277">
        <v>27.45</v>
      </c>
      <c r="D174" s="279">
        <v>27.583333333333332</v>
      </c>
      <c r="E174" s="279">
        <v>27.216666666666665</v>
      </c>
      <c r="F174" s="279">
        <v>26.983333333333334</v>
      </c>
      <c r="G174" s="279">
        <v>26.616666666666667</v>
      </c>
      <c r="H174" s="279">
        <v>27.816666666666663</v>
      </c>
      <c r="I174" s="279">
        <v>28.18333333333333</v>
      </c>
      <c r="J174" s="279">
        <v>28.416666666666661</v>
      </c>
      <c r="K174" s="277">
        <v>27.95</v>
      </c>
      <c r="L174" s="277">
        <v>27.35</v>
      </c>
      <c r="M174" s="277">
        <v>176.45876000000001</v>
      </c>
    </row>
    <row r="175" spans="1:13">
      <c r="A175" s="301">
        <v>166</v>
      </c>
      <c r="B175" s="277" t="s">
        <v>274</v>
      </c>
      <c r="C175" s="277">
        <v>360.15</v>
      </c>
      <c r="D175" s="279">
        <v>361.38333333333327</v>
      </c>
      <c r="E175" s="279">
        <v>356.81666666666655</v>
      </c>
      <c r="F175" s="279">
        <v>353.48333333333329</v>
      </c>
      <c r="G175" s="279">
        <v>348.91666666666657</v>
      </c>
      <c r="H175" s="279">
        <v>364.71666666666653</v>
      </c>
      <c r="I175" s="279">
        <v>369.28333333333325</v>
      </c>
      <c r="J175" s="279">
        <v>372.6166666666665</v>
      </c>
      <c r="K175" s="277">
        <v>365.95</v>
      </c>
      <c r="L175" s="277">
        <v>358.05</v>
      </c>
      <c r="M175" s="277">
        <v>2.5028899999999998</v>
      </c>
    </row>
    <row r="176" spans="1:13">
      <c r="A176" s="301">
        <v>167</v>
      </c>
      <c r="B176" s="277" t="s">
        <v>491</v>
      </c>
      <c r="C176" s="277">
        <v>806.95</v>
      </c>
      <c r="D176" s="279">
        <v>807.9666666666667</v>
      </c>
      <c r="E176" s="279">
        <v>801.98333333333335</v>
      </c>
      <c r="F176" s="279">
        <v>797.01666666666665</v>
      </c>
      <c r="G176" s="279">
        <v>791.0333333333333</v>
      </c>
      <c r="H176" s="279">
        <v>812.93333333333339</v>
      </c>
      <c r="I176" s="279">
        <v>818.91666666666674</v>
      </c>
      <c r="J176" s="279">
        <v>823.88333333333344</v>
      </c>
      <c r="K176" s="277">
        <v>813.95</v>
      </c>
      <c r="L176" s="277">
        <v>803</v>
      </c>
      <c r="M176" s="277">
        <v>0.51702000000000004</v>
      </c>
    </row>
    <row r="177" spans="1:13">
      <c r="A177" s="301">
        <v>168</v>
      </c>
      <c r="B177" s="277" t="s">
        <v>165</v>
      </c>
      <c r="C177" s="277">
        <v>158.94999999999999</v>
      </c>
      <c r="D177" s="279">
        <v>158.5</v>
      </c>
      <c r="E177" s="279">
        <v>155.80000000000001</v>
      </c>
      <c r="F177" s="279">
        <v>152.65</v>
      </c>
      <c r="G177" s="279">
        <v>149.95000000000002</v>
      </c>
      <c r="H177" s="279">
        <v>161.65</v>
      </c>
      <c r="I177" s="279">
        <v>164.35</v>
      </c>
      <c r="J177" s="279">
        <v>167.5</v>
      </c>
      <c r="K177" s="277">
        <v>161.19999999999999</v>
      </c>
      <c r="L177" s="277">
        <v>155.35</v>
      </c>
      <c r="M177" s="277">
        <v>105.04385000000001</v>
      </c>
    </row>
    <row r="178" spans="1:13">
      <c r="A178" s="301">
        <v>169</v>
      </c>
      <c r="B178" s="277" t="s">
        <v>276</v>
      </c>
      <c r="C178" s="277">
        <v>260.39999999999998</v>
      </c>
      <c r="D178" s="279">
        <v>256.41666666666669</v>
      </c>
      <c r="E178" s="279">
        <v>249.83333333333337</v>
      </c>
      <c r="F178" s="279">
        <v>239.26666666666668</v>
      </c>
      <c r="G178" s="279">
        <v>232.68333333333337</v>
      </c>
      <c r="H178" s="279">
        <v>266.98333333333335</v>
      </c>
      <c r="I178" s="279">
        <v>273.56666666666672</v>
      </c>
      <c r="J178" s="279">
        <v>284.13333333333338</v>
      </c>
      <c r="K178" s="277">
        <v>263</v>
      </c>
      <c r="L178" s="277">
        <v>245.85</v>
      </c>
      <c r="M178" s="277">
        <v>6.5486000000000004</v>
      </c>
    </row>
    <row r="179" spans="1:13">
      <c r="A179" s="301">
        <v>170</v>
      </c>
      <c r="B179" s="277" t="s">
        <v>278</v>
      </c>
      <c r="C179" s="277">
        <v>419.4</v>
      </c>
      <c r="D179" s="279">
        <v>421.05</v>
      </c>
      <c r="E179" s="279">
        <v>407.45000000000005</v>
      </c>
      <c r="F179" s="279">
        <v>395.50000000000006</v>
      </c>
      <c r="G179" s="279">
        <v>381.90000000000009</v>
      </c>
      <c r="H179" s="279">
        <v>433</v>
      </c>
      <c r="I179" s="279">
        <v>446.6</v>
      </c>
      <c r="J179" s="279">
        <v>458.54999999999995</v>
      </c>
      <c r="K179" s="277">
        <v>434.65</v>
      </c>
      <c r="L179" s="277">
        <v>409.1</v>
      </c>
      <c r="M179" s="277">
        <v>2.6678199999999999</v>
      </c>
    </row>
    <row r="180" spans="1:13">
      <c r="A180" s="301">
        <v>171</v>
      </c>
      <c r="B180" s="277" t="s">
        <v>279</v>
      </c>
      <c r="C180" s="277">
        <v>446.1</v>
      </c>
      <c r="D180" s="279">
        <v>447.13333333333338</v>
      </c>
      <c r="E180" s="279">
        <v>443.96666666666675</v>
      </c>
      <c r="F180" s="279">
        <v>441.83333333333337</v>
      </c>
      <c r="G180" s="279">
        <v>438.66666666666674</v>
      </c>
      <c r="H180" s="279">
        <v>449.26666666666677</v>
      </c>
      <c r="I180" s="279">
        <v>452.43333333333339</v>
      </c>
      <c r="J180" s="279">
        <v>454.56666666666678</v>
      </c>
      <c r="K180" s="277">
        <v>450.3</v>
      </c>
      <c r="L180" s="277">
        <v>445</v>
      </c>
      <c r="M180" s="277">
        <v>0.31941000000000003</v>
      </c>
    </row>
    <row r="181" spans="1:13">
      <c r="A181" s="301">
        <v>172</v>
      </c>
      <c r="B181" s="277" t="s">
        <v>167</v>
      </c>
      <c r="C181" s="277">
        <v>780.35</v>
      </c>
      <c r="D181" s="279">
        <v>774.33333333333337</v>
      </c>
      <c r="E181" s="279">
        <v>763.66666666666674</v>
      </c>
      <c r="F181" s="279">
        <v>746.98333333333335</v>
      </c>
      <c r="G181" s="279">
        <v>736.31666666666672</v>
      </c>
      <c r="H181" s="279">
        <v>791.01666666666677</v>
      </c>
      <c r="I181" s="279">
        <v>801.68333333333351</v>
      </c>
      <c r="J181" s="279">
        <v>818.36666666666679</v>
      </c>
      <c r="K181" s="277">
        <v>785</v>
      </c>
      <c r="L181" s="277">
        <v>757.65</v>
      </c>
      <c r="M181" s="277">
        <v>6.1219299999999999</v>
      </c>
    </row>
    <row r="182" spans="1:13">
      <c r="A182" s="301">
        <v>173</v>
      </c>
      <c r="B182" s="277" t="s">
        <v>168</v>
      </c>
      <c r="C182" s="277">
        <v>172</v>
      </c>
      <c r="D182" s="279">
        <v>170.45000000000002</v>
      </c>
      <c r="E182" s="279">
        <v>168.40000000000003</v>
      </c>
      <c r="F182" s="279">
        <v>164.8</v>
      </c>
      <c r="G182" s="279">
        <v>162.75000000000003</v>
      </c>
      <c r="H182" s="279">
        <v>174.05000000000004</v>
      </c>
      <c r="I182" s="279">
        <v>176.10000000000005</v>
      </c>
      <c r="J182" s="279">
        <v>179.70000000000005</v>
      </c>
      <c r="K182" s="277">
        <v>172.5</v>
      </c>
      <c r="L182" s="277">
        <v>166.85</v>
      </c>
      <c r="M182" s="277">
        <v>117.57590999999999</v>
      </c>
    </row>
    <row r="183" spans="1:13">
      <c r="A183" s="301">
        <v>174</v>
      </c>
      <c r="B183" s="277" t="s">
        <v>169</v>
      </c>
      <c r="C183" s="277">
        <v>94</v>
      </c>
      <c r="D183" s="279">
        <v>94.05</v>
      </c>
      <c r="E183" s="279">
        <v>93.25</v>
      </c>
      <c r="F183" s="279">
        <v>92.5</v>
      </c>
      <c r="G183" s="279">
        <v>91.7</v>
      </c>
      <c r="H183" s="279">
        <v>94.8</v>
      </c>
      <c r="I183" s="279">
        <v>95.59999999999998</v>
      </c>
      <c r="J183" s="279">
        <v>96.35</v>
      </c>
      <c r="K183" s="277">
        <v>94.85</v>
      </c>
      <c r="L183" s="277">
        <v>93.3</v>
      </c>
      <c r="M183" s="277">
        <v>35.858159999999998</v>
      </c>
    </row>
    <row r="184" spans="1:13">
      <c r="A184" s="301">
        <v>175</v>
      </c>
      <c r="B184" s="277" t="s">
        <v>170</v>
      </c>
      <c r="C184" s="277">
        <v>2175.8000000000002</v>
      </c>
      <c r="D184" s="279">
        <v>2193.65</v>
      </c>
      <c r="E184" s="279">
        <v>2154.8000000000002</v>
      </c>
      <c r="F184" s="279">
        <v>2133.8000000000002</v>
      </c>
      <c r="G184" s="279">
        <v>2094.9500000000003</v>
      </c>
      <c r="H184" s="279">
        <v>2214.65</v>
      </c>
      <c r="I184" s="279">
        <v>2253.4999999999995</v>
      </c>
      <c r="J184" s="279">
        <v>2274.5</v>
      </c>
      <c r="K184" s="277">
        <v>2232.5</v>
      </c>
      <c r="L184" s="277">
        <v>2172.65</v>
      </c>
      <c r="M184" s="277">
        <v>99.610799999999998</v>
      </c>
    </row>
    <row r="185" spans="1:13">
      <c r="A185" s="301">
        <v>176</v>
      </c>
      <c r="B185" s="277" t="s">
        <v>171</v>
      </c>
      <c r="C185" s="277">
        <v>33.85</v>
      </c>
      <c r="D185" s="279">
        <v>33.56666666666667</v>
      </c>
      <c r="E185" s="279">
        <v>33.033333333333339</v>
      </c>
      <c r="F185" s="279">
        <v>32.216666666666669</v>
      </c>
      <c r="G185" s="279">
        <v>31.683333333333337</v>
      </c>
      <c r="H185" s="279">
        <v>34.38333333333334</v>
      </c>
      <c r="I185" s="279">
        <v>34.916666666666671</v>
      </c>
      <c r="J185" s="279">
        <v>35.733333333333341</v>
      </c>
      <c r="K185" s="277">
        <v>34.1</v>
      </c>
      <c r="L185" s="277">
        <v>32.75</v>
      </c>
      <c r="M185" s="277">
        <v>146.14588000000001</v>
      </c>
    </row>
    <row r="186" spans="1:13">
      <c r="A186" s="301">
        <v>177</v>
      </c>
      <c r="B186" s="277" t="s">
        <v>3523</v>
      </c>
      <c r="C186" s="277">
        <v>879.6</v>
      </c>
      <c r="D186" s="279">
        <v>886.66666666666663</v>
      </c>
      <c r="E186" s="279">
        <v>868.93333333333328</v>
      </c>
      <c r="F186" s="279">
        <v>858.26666666666665</v>
      </c>
      <c r="G186" s="279">
        <v>840.5333333333333</v>
      </c>
      <c r="H186" s="279">
        <v>897.33333333333326</v>
      </c>
      <c r="I186" s="279">
        <v>915.06666666666661</v>
      </c>
      <c r="J186" s="279">
        <v>925.73333333333323</v>
      </c>
      <c r="K186" s="277">
        <v>904.4</v>
      </c>
      <c r="L186" s="277">
        <v>876</v>
      </c>
      <c r="M186" s="277">
        <v>15.682399999999999</v>
      </c>
    </row>
    <row r="187" spans="1:13">
      <c r="A187" s="301">
        <v>178</v>
      </c>
      <c r="B187" s="277" t="s">
        <v>280</v>
      </c>
      <c r="C187" s="277">
        <v>799.55</v>
      </c>
      <c r="D187" s="279">
        <v>802.4</v>
      </c>
      <c r="E187" s="279">
        <v>793.8</v>
      </c>
      <c r="F187" s="279">
        <v>788.05</v>
      </c>
      <c r="G187" s="279">
        <v>779.44999999999993</v>
      </c>
      <c r="H187" s="279">
        <v>808.15</v>
      </c>
      <c r="I187" s="279">
        <v>816.75000000000011</v>
      </c>
      <c r="J187" s="279">
        <v>822.5</v>
      </c>
      <c r="K187" s="277">
        <v>811</v>
      </c>
      <c r="L187" s="277">
        <v>796.65</v>
      </c>
      <c r="M187" s="277">
        <v>6.8300299999999998</v>
      </c>
    </row>
    <row r="188" spans="1:13">
      <c r="A188" s="301">
        <v>179</v>
      </c>
      <c r="B188" s="277" t="s">
        <v>172</v>
      </c>
      <c r="C188" s="277">
        <v>195.95</v>
      </c>
      <c r="D188" s="279">
        <v>194.76666666666665</v>
      </c>
      <c r="E188" s="279">
        <v>192.7833333333333</v>
      </c>
      <c r="F188" s="279">
        <v>189.61666666666665</v>
      </c>
      <c r="G188" s="279">
        <v>187.6333333333333</v>
      </c>
      <c r="H188" s="279">
        <v>197.93333333333331</v>
      </c>
      <c r="I188" s="279">
        <v>199.91666666666666</v>
      </c>
      <c r="J188" s="279">
        <v>203.08333333333331</v>
      </c>
      <c r="K188" s="277">
        <v>196.75</v>
      </c>
      <c r="L188" s="277">
        <v>191.6</v>
      </c>
      <c r="M188" s="277">
        <v>368.94938000000002</v>
      </c>
    </row>
    <row r="189" spans="1:13">
      <c r="A189" s="301">
        <v>180</v>
      </c>
      <c r="B189" s="277" t="s">
        <v>173</v>
      </c>
      <c r="C189" s="277">
        <v>21177.45</v>
      </c>
      <c r="D189" s="279">
        <v>21050.666666666668</v>
      </c>
      <c r="E189" s="279">
        <v>20776.783333333336</v>
      </c>
      <c r="F189" s="279">
        <v>20376.116666666669</v>
      </c>
      <c r="G189" s="279">
        <v>20102.233333333337</v>
      </c>
      <c r="H189" s="279">
        <v>21451.333333333336</v>
      </c>
      <c r="I189" s="279">
        <v>21725.216666666667</v>
      </c>
      <c r="J189" s="279">
        <v>22125.883333333335</v>
      </c>
      <c r="K189" s="277">
        <v>21324.55</v>
      </c>
      <c r="L189" s="277">
        <v>20650</v>
      </c>
      <c r="M189" s="277">
        <v>0.85124999999999995</v>
      </c>
    </row>
    <row r="190" spans="1:13">
      <c r="A190" s="301">
        <v>181</v>
      </c>
      <c r="B190" s="277" t="s">
        <v>174</v>
      </c>
      <c r="C190" s="277">
        <v>1265.45</v>
      </c>
      <c r="D190" s="279">
        <v>1253.5333333333333</v>
      </c>
      <c r="E190" s="279">
        <v>1238.3166666666666</v>
      </c>
      <c r="F190" s="279">
        <v>1211.1833333333334</v>
      </c>
      <c r="G190" s="279">
        <v>1195.9666666666667</v>
      </c>
      <c r="H190" s="279">
        <v>1280.6666666666665</v>
      </c>
      <c r="I190" s="279">
        <v>1295.8833333333332</v>
      </c>
      <c r="J190" s="279">
        <v>1323.0166666666664</v>
      </c>
      <c r="K190" s="277">
        <v>1268.75</v>
      </c>
      <c r="L190" s="277">
        <v>1226.4000000000001</v>
      </c>
      <c r="M190" s="277">
        <v>9.5428099999999993</v>
      </c>
    </row>
    <row r="191" spans="1:13">
      <c r="A191" s="301">
        <v>182</v>
      </c>
      <c r="B191" s="277" t="s">
        <v>175</v>
      </c>
      <c r="C191" s="277">
        <v>4450.95</v>
      </c>
      <c r="D191" s="279">
        <v>4449.3666666666659</v>
      </c>
      <c r="E191" s="279">
        <v>4391.5833333333321</v>
      </c>
      <c r="F191" s="279">
        <v>4332.2166666666662</v>
      </c>
      <c r="G191" s="279">
        <v>4274.4333333333325</v>
      </c>
      <c r="H191" s="279">
        <v>4508.7333333333318</v>
      </c>
      <c r="I191" s="279">
        <v>4566.5166666666664</v>
      </c>
      <c r="J191" s="279">
        <v>4625.8833333333314</v>
      </c>
      <c r="K191" s="277">
        <v>4507.1499999999996</v>
      </c>
      <c r="L191" s="277">
        <v>4390</v>
      </c>
      <c r="M191" s="277">
        <v>4.3075999999999999</v>
      </c>
    </row>
    <row r="192" spans="1:13">
      <c r="A192" s="301">
        <v>183</v>
      </c>
      <c r="B192" s="277" t="s">
        <v>176</v>
      </c>
      <c r="C192" s="277">
        <v>647.1</v>
      </c>
      <c r="D192" s="279">
        <v>640.88333333333333</v>
      </c>
      <c r="E192" s="279">
        <v>632.7166666666667</v>
      </c>
      <c r="F192" s="279">
        <v>618.33333333333337</v>
      </c>
      <c r="G192" s="279">
        <v>610.16666666666674</v>
      </c>
      <c r="H192" s="279">
        <v>655.26666666666665</v>
      </c>
      <c r="I192" s="279">
        <v>663.43333333333339</v>
      </c>
      <c r="J192" s="279">
        <v>677.81666666666661</v>
      </c>
      <c r="K192" s="277">
        <v>649.04999999999995</v>
      </c>
      <c r="L192" s="277">
        <v>626.5</v>
      </c>
      <c r="M192" s="277">
        <v>27.54571</v>
      </c>
    </row>
    <row r="193" spans="1:13">
      <c r="A193" s="301">
        <v>184</v>
      </c>
      <c r="B193" s="277" t="s">
        <v>178</v>
      </c>
      <c r="C193" s="277">
        <v>486.9</v>
      </c>
      <c r="D193" s="279">
        <v>488.9666666666667</v>
      </c>
      <c r="E193" s="279">
        <v>483.18333333333339</v>
      </c>
      <c r="F193" s="279">
        <v>479.4666666666667</v>
      </c>
      <c r="G193" s="279">
        <v>473.68333333333339</v>
      </c>
      <c r="H193" s="279">
        <v>492.68333333333339</v>
      </c>
      <c r="I193" s="279">
        <v>498.4666666666667</v>
      </c>
      <c r="J193" s="279">
        <v>502.18333333333339</v>
      </c>
      <c r="K193" s="277">
        <v>494.75</v>
      </c>
      <c r="L193" s="277">
        <v>485.25</v>
      </c>
      <c r="M193" s="277">
        <v>90.868629999999996</v>
      </c>
    </row>
    <row r="194" spans="1:13">
      <c r="A194" s="301">
        <v>185</v>
      </c>
      <c r="B194" s="277" t="s">
        <v>179</v>
      </c>
      <c r="C194" s="277">
        <v>434.8</v>
      </c>
      <c r="D194" s="279">
        <v>434.23333333333335</v>
      </c>
      <c r="E194" s="279">
        <v>429.31666666666672</v>
      </c>
      <c r="F194" s="279">
        <v>423.83333333333337</v>
      </c>
      <c r="G194" s="279">
        <v>418.91666666666674</v>
      </c>
      <c r="H194" s="279">
        <v>439.7166666666667</v>
      </c>
      <c r="I194" s="279">
        <v>444.63333333333333</v>
      </c>
      <c r="J194" s="279">
        <v>450.11666666666667</v>
      </c>
      <c r="K194" s="277">
        <v>439.15</v>
      </c>
      <c r="L194" s="277">
        <v>428.75</v>
      </c>
      <c r="M194" s="277">
        <v>10.143219999999999</v>
      </c>
    </row>
    <row r="195" spans="1:13">
      <c r="A195" s="301">
        <v>186</v>
      </c>
      <c r="B195" s="277" t="s">
        <v>282</v>
      </c>
      <c r="C195" s="277">
        <v>554.9</v>
      </c>
      <c r="D195" s="279">
        <v>555.1</v>
      </c>
      <c r="E195" s="279">
        <v>550.75</v>
      </c>
      <c r="F195" s="279">
        <v>546.6</v>
      </c>
      <c r="G195" s="279">
        <v>542.25</v>
      </c>
      <c r="H195" s="279">
        <v>559.25</v>
      </c>
      <c r="I195" s="279">
        <v>563.60000000000014</v>
      </c>
      <c r="J195" s="279">
        <v>567.75</v>
      </c>
      <c r="K195" s="277">
        <v>559.45000000000005</v>
      </c>
      <c r="L195" s="277">
        <v>550.95000000000005</v>
      </c>
      <c r="M195" s="277">
        <v>2.8022300000000002</v>
      </c>
    </row>
    <row r="196" spans="1:13">
      <c r="A196" s="301">
        <v>187</v>
      </c>
      <c r="B196" s="277" t="s">
        <v>3464</v>
      </c>
      <c r="C196" s="277">
        <v>477.1</v>
      </c>
      <c r="D196" s="279">
        <v>479.61666666666662</v>
      </c>
      <c r="E196" s="279">
        <v>472.53333333333325</v>
      </c>
      <c r="F196" s="279">
        <v>467.96666666666664</v>
      </c>
      <c r="G196" s="279">
        <v>460.88333333333327</v>
      </c>
      <c r="H196" s="279">
        <v>484.18333333333322</v>
      </c>
      <c r="I196" s="279">
        <v>491.26666666666659</v>
      </c>
      <c r="J196" s="279">
        <v>495.8333333333332</v>
      </c>
      <c r="K196" s="277">
        <v>486.7</v>
      </c>
      <c r="L196" s="277">
        <v>475.05</v>
      </c>
      <c r="M196" s="277">
        <v>43.134659999999997</v>
      </c>
    </row>
    <row r="197" spans="1:13">
      <c r="A197" s="301">
        <v>188</v>
      </c>
      <c r="B197" s="268" t="s">
        <v>183</v>
      </c>
      <c r="C197" s="268">
        <v>127.75</v>
      </c>
      <c r="D197" s="308">
        <v>127.93333333333334</v>
      </c>
      <c r="E197" s="308">
        <v>125.81666666666666</v>
      </c>
      <c r="F197" s="308">
        <v>123.88333333333333</v>
      </c>
      <c r="G197" s="308">
        <v>121.76666666666665</v>
      </c>
      <c r="H197" s="308">
        <v>129.86666666666667</v>
      </c>
      <c r="I197" s="308">
        <v>131.98333333333335</v>
      </c>
      <c r="J197" s="308">
        <v>133.91666666666669</v>
      </c>
      <c r="K197" s="268">
        <v>130.05000000000001</v>
      </c>
      <c r="L197" s="268">
        <v>126</v>
      </c>
      <c r="M197" s="268">
        <v>625.54210999999998</v>
      </c>
    </row>
    <row r="198" spans="1:13">
      <c r="A198" s="301">
        <v>189</v>
      </c>
      <c r="B198" s="268" t="s">
        <v>185</v>
      </c>
      <c r="C198" s="268">
        <v>54.15</v>
      </c>
      <c r="D198" s="308">
        <v>53.683333333333337</v>
      </c>
      <c r="E198" s="308">
        <v>52.766666666666673</v>
      </c>
      <c r="F198" s="308">
        <v>51.383333333333333</v>
      </c>
      <c r="G198" s="308">
        <v>50.466666666666669</v>
      </c>
      <c r="H198" s="308">
        <v>55.066666666666677</v>
      </c>
      <c r="I198" s="308">
        <v>55.983333333333334</v>
      </c>
      <c r="J198" s="308">
        <v>57.366666666666681</v>
      </c>
      <c r="K198" s="268">
        <v>54.6</v>
      </c>
      <c r="L198" s="268">
        <v>52.3</v>
      </c>
      <c r="M198" s="268">
        <v>246.37365</v>
      </c>
    </row>
    <row r="199" spans="1:13">
      <c r="A199" s="301">
        <v>190</v>
      </c>
      <c r="B199" s="268" t="s">
        <v>186</v>
      </c>
      <c r="C199" s="268">
        <v>393.85</v>
      </c>
      <c r="D199" s="308">
        <v>388.31666666666666</v>
      </c>
      <c r="E199" s="308">
        <v>380.73333333333335</v>
      </c>
      <c r="F199" s="308">
        <v>367.61666666666667</v>
      </c>
      <c r="G199" s="308">
        <v>360.03333333333336</v>
      </c>
      <c r="H199" s="308">
        <v>401.43333333333334</v>
      </c>
      <c r="I199" s="308">
        <v>409.01666666666671</v>
      </c>
      <c r="J199" s="308">
        <v>422.13333333333333</v>
      </c>
      <c r="K199" s="268">
        <v>395.9</v>
      </c>
      <c r="L199" s="268">
        <v>375.2</v>
      </c>
      <c r="M199" s="268">
        <v>288.55527000000001</v>
      </c>
    </row>
    <row r="200" spans="1:13">
      <c r="A200" s="301">
        <v>191</v>
      </c>
      <c r="B200" s="268" t="s">
        <v>187</v>
      </c>
      <c r="C200" s="268">
        <v>2763.3</v>
      </c>
      <c r="D200" s="308">
        <v>2755.4166666666665</v>
      </c>
      <c r="E200" s="308">
        <v>2739.1833333333329</v>
      </c>
      <c r="F200" s="308">
        <v>2715.0666666666666</v>
      </c>
      <c r="G200" s="308">
        <v>2698.833333333333</v>
      </c>
      <c r="H200" s="308">
        <v>2779.5333333333328</v>
      </c>
      <c r="I200" s="308">
        <v>2795.7666666666664</v>
      </c>
      <c r="J200" s="308">
        <v>2819.8833333333328</v>
      </c>
      <c r="K200" s="268">
        <v>2771.65</v>
      </c>
      <c r="L200" s="268">
        <v>2731.3</v>
      </c>
      <c r="M200" s="268">
        <v>52.737729999999999</v>
      </c>
    </row>
    <row r="201" spans="1:13">
      <c r="A201" s="301">
        <v>192</v>
      </c>
      <c r="B201" s="268" t="s">
        <v>188</v>
      </c>
      <c r="C201" s="268">
        <v>822.75</v>
      </c>
      <c r="D201" s="308">
        <v>816.61666666666667</v>
      </c>
      <c r="E201" s="308">
        <v>804.93333333333339</v>
      </c>
      <c r="F201" s="308">
        <v>787.11666666666667</v>
      </c>
      <c r="G201" s="308">
        <v>775.43333333333339</v>
      </c>
      <c r="H201" s="308">
        <v>834.43333333333339</v>
      </c>
      <c r="I201" s="308">
        <v>846.11666666666656</v>
      </c>
      <c r="J201" s="308">
        <v>863.93333333333339</v>
      </c>
      <c r="K201" s="268">
        <v>828.3</v>
      </c>
      <c r="L201" s="268">
        <v>798.8</v>
      </c>
      <c r="M201" s="268">
        <v>79.789969999999997</v>
      </c>
    </row>
    <row r="202" spans="1:13">
      <c r="A202" s="301">
        <v>193</v>
      </c>
      <c r="B202" s="268" t="s">
        <v>189</v>
      </c>
      <c r="C202" s="268">
        <v>1223.1500000000001</v>
      </c>
      <c r="D202" s="308">
        <v>1226.3999999999999</v>
      </c>
      <c r="E202" s="308">
        <v>1212.7499999999998</v>
      </c>
      <c r="F202" s="308">
        <v>1202.3499999999999</v>
      </c>
      <c r="G202" s="308">
        <v>1188.6999999999998</v>
      </c>
      <c r="H202" s="308">
        <v>1236.7999999999997</v>
      </c>
      <c r="I202" s="308">
        <v>1250.4499999999998</v>
      </c>
      <c r="J202" s="308">
        <v>1260.8499999999997</v>
      </c>
      <c r="K202" s="268">
        <v>1240.05</v>
      </c>
      <c r="L202" s="268">
        <v>1216</v>
      </c>
      <c r="M202" s="268">
        <v>27.726019999999998</v>
      </c>
    </row>
    <row r="203" spans="1:13">
      <c r="A203" s="301">
        <v>194</v>
      </c>
      <c r="B203" s="268" t="s">
        <v>190</v>
      </c>
      <c r="C203" s="268">
        <v>2744.2</v>
      </c>
      <c r="D203" s="308">
        <v>2733.9</v>
      </c>
      <c r="E203" s="308">
        <v>2692.8</v>
      </c>
      <c r="F203" s="308">
        <v>2641.4</v>
      </c>
      <c r="G203" s="308">
        <v>2600.3000000000002</v>
      </c>
      <c r="H203" s="308">
        <v>2785.3</v>
      </c>
      <c r="I203" s="308">
        <v>2826.3999999999996</v>
      </c>
      <c r="J203" s="308">
        <v>2877.8</v>
      </c>
      <c r="K203" s="268">
        <v>2775</v>
      </c>
      <c r="L203" s="268">
        <v>2682.5</v>
      </c>
      <c r="M203" s="268">
        <v>4.7771400000000002</v>
      </c>
    </row>
    <row r="204" spans="1:13">
      <c r="A204" s="301">
        <v>195</v>
      </c>
      <c r="B204" s="268" t="s">
        <v>191</v>
      </c>
      <c r="C204" s="268">
        <v>302.64999999999998</v>
      </c>
      <c r="D204" s="308">
        <v>300.3</v>
      </c>
      <c r="E204" s="308">
        <v>296.85000000000002</v>
      </c>
      <c r="F204" s="308">
        <v>291.05</v>
      </c>
      <c r="G204" s="308">
        <v>287.60000000000002</v>
      </c>
      <c r="H204" s="308">
        <v>306.10000000000002</v>
      </c>
      <c r="I204" s="308">
        <v>309.54999999999995</v>
      </c>
      <c r="J204" s="308">
        <v>315.35000000000002</v>
      </c>
      <c r="K204" s="268">
        <v>303.75</v>
      </c>
      <c r="L204" s="268">
        <v>294.5</v>
      </c>
      <c r="M204" s="268">
        <v>7.0656999999999996</v>
      </c>
    </row>
    <row r="205" spans="1:13">
      <c r="A205" s="301">
        <v>196</v>
      </c>
      <c r="B205" s="268" t="s">
        <v>550</v>
      </c>
      <c r="C205" s="268">
        <v>662.85</v>
      </c>
      <c r="D205" s="308">
        <v>664.31666666666661</v>
      </c>
      <c r="E205" s="308">
        <v>653.63333333333321</v>
      </c>
      <c r="F205" s="308">
        <v>644.41666666666663</v>
      </c>
      <c r="G205" s="308">
        <v>633.73333333333323</v>
      </c>
      <c r="H205" s="308">
        <v>673.53333333333319</v>
      </c>
      <c r="I205" s="308">
        <v>684.21666666666658</v>
      </c>
      <c r="J205" s="308">
        <v>693.43333333333317</v>
      </c>
      <c r="K205" s="268">
        <v>675</v>
      </c>
      <c r="L205" s="268">
        <v>655.1</v>
      </c>
      <c r="M205" s="268">
        <v>1.28647</v>
      </c>
    </row>
    <row r="206" spans="1:13">
      <c r="A206" s="301">
        <v>197</v>
      </c>
      <c r="B206" s="268" t="s">
        <v>192</v>
      </c>
      <c r="C206" s="268">
        <v>463.25</v>
      </c>
      <c r="D206" s="308">
        <v>461.9666666666667</v>
      </c>
      <c r="E206" s="308">
        <v>457.33333333333337</v>
      </c>
      <c r="F206" s="308">
        <v>451.41666666666669</v>
      </c>
      <c r="G206" s="308">
        <v>446.78333333333336</v>
      </c>
      <c r="H206" s="308">
        <v>467.88333333333338</v>
      </c>
      <c r="I206" s="308">
        <v>472.51666666666671</v>
      </c>
      <c r="J206" s="308">
        <v>478.43333333333339</v>
      </c>
      <c r="K206" s="268">
        <v>466.6</v>
      </c>
      <c r="L206" s="268">
        <v>456.05</v>
      </c>
      <c r="M206" s="268">
        <v>14.682539999999999</v>
      </c>
    </row>
    <row r="207" spans="1:13">
      <c r="A207" s="301">
        <v>198</v>
      </c>
      <c r="B207" s="268" t="s">
        <v>193</v>
      </c>
      <c r="C207" s="268">
        <v>973.75</v>
      </c>
      <c r="D207" s="308">
        <v>970.68333333333339</v>
      </c>
      <c r="E207" s="308">
        <v>959.66666666666674</v>
      </c>
      <c r="F207" s="308">
        <v>945.58333333333337</v>
      </c>
      <c r="G207" s="308">
        <v>934.56666666666672</v>
      </c>
      <c r="H207" s="308">
        <v>984.76666666666677</v>
      </c>
      <c r="I207" s="308">
        <v>995.78333333333342</v>
      </c>
      <c r="J207" s="308">
        <v>1009.8666666666668</v>
      </c>
      <c r="K207" s="268">
        <v>981.7</v>
      </c>
      <c r="L207" s="268">
        <v>956.6</v>
      </c>
      <c r="M207" s="268">
        <v>6.4870000000000001</v>
      </c>
    </row>
    <row r="208" spans="1:13">
      <c r="A208" s="301">
        <v>199</v>
      </c>
      <c r="B208" s="268" t="s">
        <v>195</v>
      </c>
      <c r="C208" s="268">
        <v>4482.1000000000004</v>
      </c>
      <c r="D208" s="308">
        <v>4452.7</v>
      </c>
      <c r="E208" s="308">
        <v>4409.3999999999996</v>
      </c>
      <c r="F208" s="308">
        <v>4336.7</v>
      </c>
      <c r="G208" s="308">
        <v>4293.3999999999996</v>
      </c>
      <c r="H208" s="308">
        <v>4525.3999999999996</v>
      </c>
      <c r="I208" s="308">
        <v>4568.7000000000007</v>
      </c>
      <c r="J208" s="308">
        <v>4641.3999999999996</v>
      </c>
      <c r="K208" s="268">
        <v>4496</v>
      </c>
      <c r="L208" s="268">
        <v>4380</v>
      </c>
      <c r="M208" s="268">
        <v>6.6984500000000002</v>
      </c>
    </row>
    <row r="209" spans="1:13">
      <c r="A209" s="301">
        <v>200</v>
      </c>
      <c r="B209" s="268" t="s">
        <v>196</v>
      </c>
      <c r="C209" s="268">
        <v>23.25</v>
      </c>
      <c r="D209" s="308">
        <v>23.366666666666664</v>
      </c>
      <c r="E209" s="308">
        <v>22.983333333333327</v>
      </c>
      <c r="F209" s="308">
        <v>22.716666666666665</v>
      </c>
      <c r="G209" s="308">
        <v>22.333333333333329</v>
      </c>
      <c r="H209" s="308">
        <v>23.633333333333326</v>
      </c>
      <c r="I209" s="308">
        <v>24.016666666666659</v>
      </c>
      <c r="J209" s="308">
        <v>24.283333333333324</v>
      </c>
      <c r="K209" s="268">
        <v>23.75</v>
      </c>
      <c r="L209" s="268">
        <v>23.1</v>
      </c>
      <c r="M209" s="268">
        <v>25.389779999999998</v>
      </c>
    </row>
    <row r="210" spans="1:13">
      <c r="A210" s="301">
        <v>201</v>
      </c>
      <c r="B210" s="268" t="s">
        <v>197</v>
      </c>
      <c r="C210" s="268">
        <v>466.95</v>
      </c>
      <c r="D210" s="308">
        <v>471.73333333333335</v>
      </c>
      <c r="E210" s="308">
        <v>453.4666666666667</v>
      </c>
      <c r="F210" s="308">
        <v>439.98333333333335</v>
      </c>
      <c r="G210" s="308">
        <v>421.7166666666667</v>
      </c>
      <c r="H210" s="308">
        <v>485.2166666666667</v>
      </c>
      <c r="I210" s="308">
        <v>503.48333333333335</v>
      </c>
      <c r="J210" s="308">
        <v>516.9666666666667</v>
      </c>
      <c r="K210" s="268">
        <v>490</v>
      </c>
      <c r="L210" s="268">
        <v>458.25</v>
      </c>
      <c r="M210" s="268">
        <v>229.82753</v>
      </c>
    </row>
    <row r="211" spans="1:13">
      <c r="A211" s="301">
        <v>202</v>
      </c>
      <c r="B211" s="268" t="s">
        <v>563</v>
      </c>
      <c r="C211" s="268">
        <v>682.75</v>
      </c>
      <c r="D211" s="308">
        <v>680.23333333333335</v>
      </c>
      <c r="E211" s="308">
        <v>668.51666666666665</v>
      </c>
      <c r="F211" s="308">
        <v>654.2833333333333</v>
      </c>
      <c r="G211" s="308">
        <v>642.56666666666661</v>
      </c>
      <c r="H211" s="308">
        <v>694.4666666666667</v>
      </c>
      <c r="I211" s="308">
        <v>706.18333333333339</v>
      </c>
      <c r="J211" s="308">
        <v>720.41666666666674</v>
      </c>
      <c r="K211" s="268">
        <v>691.95</v>
      </c>
      <c r="L211" s="268">
        <v>666</v>
      </c>
      <c r="M211" s="268">
        <v>1.8654900000000001</v>
      </c>
    </row>
    <row r="212" spans="1:13">
      <c r="A212" s="301">
        <v>203</v>
      </c>
      <c r="B212" s="268" t="s">
        <v>284</v>
      </c>
      <c r="C212" s="268">
        <v>167.05</v>
      </c>
      <c r="D212" s="308">
        <v>166.68333333333334</v>
      </c>
      <c r="E212" s="308">
        <v>165.86666666666667</v>
      </c>
      <c r="F212" s="308">
        <v>164.68333333333334</v>
      </c>
      <c r="G212" s="308">
        <v>163.86666666666667</v>
      </c>
      <c r="H212" s="308">
        <v>167.86666666666667</v>
      </c>
      <c r="I212" s="308">
        <v>168.68333333333334</v>
      </c>
      <c r="J212" s="308">
        <v>169.86666666666667</v>
      </c>
      <c r="K212" s="268">
        <v>167.5</v>
      </c>
      <c r="L212" s="268">
        <v>165.5</v>
      </c>
      <c r="M212" s="268">
        <v>1.68174</v>
      </c>
    </row>
    <row r="213" spans="1:13">
      <c r="A213" s="301">
        <v>204</v>
      </c>
      <c r="B213" s="268" t="s">
        <v>199</v>
      </c>
      <c r="C213" s="268">
        <v>700.5</v>
      </c>
      <c r="D213" s="308">
        <v>695.86666666666667</v>
      </c>
      <c r="E213" s="308">
        <v>687.63333333333333</v>
      </c>
      <c r="F213" s="308">
        <v>674.76666666666665</v>
      </c>
      <c r="G213" s="308">
        <v>666.5333333333333</v>
      </c>
      <c r="H213" s="308">
        <v>708.73333333333335</v>
      </c>
      <c r="I213" s="308">
        <v>716.9666666666667</v>
      </c>
      <c r="J213" s="308">
        <v>729.83333333333337</v>
      </c>
      <c r="K213" s="268">
        <v>704.1</v>
      </c>
      <c r="L213" s="268">
        <v>683</v>
      </c>
      <c r="M213" s="268">
        <v>84.346980000000002</v>
      </c>
    </row>
    <row r="214" spans="1:13">
      <c r="A214" s="301">
        <v>205</v>
      </c>
      <c r="B214" s="268" t="s">
        <v>569</v>
      </c>
      <c r="C214" s="268">
        <v>2064.9</v>
      </c>
      <c r="D214" s="308">
        <v>2072.4166666666665</v>
      </c>
      <c r="E214" s="308">
        <v>2034.833333333333</v>
      </c>
      <c r="F214" s="308">
        <v>2004.7666666666664</v>
      </c>
      <c r="G214" s="308">
        <v>1967.1833333333329</v>
      </c>
      <c r="H214" s="308">
        <v>2102.4833333333331</v>
      </c>
      <c r="I214" s="308">
        <v>2140.0666666666662</v>
      </c>
      <c r="J214" s="308">
        <v>2170.1333333333332</v>
      </c>
      <c r="K214" s="268">
        <v>2110</v>
      </c>
      <c r="L214" s="268">
        <v>2042.35</v>
      </c>
      <c r="M214" s="268">
        <v>0.40405999999999997</v>
      </c>
    </row>
    <row r="215" spans="1:13">
      <c r="A215" s="301">
        <v>206</v>
      </c>
      <c r="B215" s="268" t="s">
        <v>200</v>
      </c>
      <c r="C215" s="308">
        <v>339.65</v>
      </c>
      <c r="D215" s="308">
        <v>342.11666666666662</v>
      </c>
      <c r="E215" s="308">
        <v>336.13333333333321</v>
      </c>
      <c r="F215" s="308">
        <v>332.61666666666662</v>
      </c>
      <c r="G215" s="308">
        <v>326.63333333333321</v>
      </c>
      <c r="H215" s="308">
        <v>345.63333333333321</v>
      </c>
      <c r="I215" s="308">
        <v>351.61666666666667</v>
      </c>
      <c r="J215" s="308">
        <v>355.13333333333321</v>
      </c>
      <c r="K215" s="308">
        <v>348.1</v>
      </c>
      <c r="L215" s="308">
        <v>338.6</v>
      </c>
      <c r="M215" s="308">
        <v>252.45262</v>
      </c>
    </row>
    <row r="216" spans="1:13">
      <c r="A216" s="301">
        <v>207</v>
      </c>
      <c r="B216" s="268" t="s">
        <v>202</v>
      </c>
      <c r="C216" s="308">
        <v>175.7</v>
      </c>
      <c r="D216" s="308">
        <v>177.38333333333333</v>
      </c>
      <c r="E216" s="308">
        <v>171.81666666666666</v>
      </c>
      <c r="F216" s="308">
        <v>167.93333333333334</v>
      </c>
      <c r="G216" s="308">
        <v>162.36666666666667</v>
      </c>
      <c r="H216" s="308">
        <v>181.26666666666665</v>
      </c>
      <c r="I216" s="308">
        <v>186.83333333333331</v>
      </c>
      <c r="J216" s="308">
        <v>190.71666666666664</v>
      </c>
      <c r="K216" s="308">
        <v>182.95</v>
      </c>
      <c r="L216" s="308">
        <v>173.5</v>
      </c>
      <c r="M216" s="308">
        <v>295.18941000000001</v>
      </c>
    </row>
    <row r="217" spans="1:13">
      <c r="A217" s="301"/>
      <c r="B217" s="268"/>
      <c r="C217" s="308"/>
      <c r="D217" s="308"/>
      <c r="E217" s="308"/>
      <c r="F217" s="308"/>
      <c r="G217" s="308"/>
      <c r="H217" s="308"/>
      <c r="I217" s="308"/>
      <c r="J217" s="308"/>
      <c r="K217" s="308"/>
      <c r="L217" s="308"/>
      <c r="M217" s="308"/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25" sqref="D25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39"/>
      <c r="B1" s="539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44123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36" t="s">
        <v>16</v>
      </c>
      <c r="B9" s="537" t="s">
        <v>18</v>
      </c>
      <c r="C9" s="535" t="s">
        <v>19</v>
      </c>
      <c r="D9" s="535" t="s">
        <v>20</v>
      </c>
      <c r="E9" s="535" t="s">
        <v>21</v>
      </c>
      <c r="F9" s="535"/>
      <c r="G9" s="535"/>
      <c r="H9" s="535" t="s">
        <v>22</v>
      </c>
      <c r="I9" s="535"/>
      <c r="J9" s="535"/>
      <c r="K9" s="274"/>
      <c r="L9" s="281"/>
      <c r="M9" s="282"/>
    </row>
    <row r="10" spans="1:15" ht="42.75" customHeight="1">
      <c r="A10" s="531"/>
      <c r="B10" s="533"/>
      <c r="C10" s="538" t="s">
        <v>23</v>
      </c>
      <c r="D10" s="538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18695.900000000001</v>
      </c>
      <c r="D11" s="279">
        <v>18714.166666666668</v>
      </c>
      <c r="E11" s="279">
        <v>18483.333333333336</v>
      </c>
      <c r="F11" s="279">
        <v>18270.766666666666</v>
      </c>
      <c r="G11" s="279">
        <v>18039.933333333334</v>
      </c>
      <c r="H11" s="279">
        <v>18926.733333333337</v>
      </c>
      <c r="I11" s="279">
        <v>19157.566666666673</v>
      </c>
      <c r="J11" s="279">
        <v>19370.133333333339</v>
      </c>
      <c r="K11" s="277">
        <v>18945</v>
      </c>
      <c r="L11" s="277">
        <v>18501.599999999999</v>
      </c>
      <c r="M11" s="277">
        <v>4.0770000000000001E-2</v>
      </c>
    </row>
    <row r="12" spans="1:15" ht="12" customHeight="1">
      <c r="A12" s="268">
        <v>2</v>
      </c>
      <c r="B12" s="277" t="s">
        <v>802</v>
      </c>
      <c r="C12" s="278">
        <v>998.75</v>
      </c>
      <c r="D12" s="279">
        <v>988.9</v>
      </c>
      <c r="E12" s="279">
        <v>976.3</v>
      </c>
      <c r="F12" s="279">
        <v>953.85</v>
      </c>
      <c r="G12" s="279">
        <v>941.25</v>
      </c>
      <c r="H12" s="279">
        <v>1011.3499999999999</v>
      </c>
      <c r="I12" s="279">
        <v>1023.95</v>
      </c>
      <c r="J12" s="279">
        <v>1046.3999999999999</v>
      </c>
      <c r="K12" s="277">
        <v>1001.5</v>
      </c>
      <c r="L12" s="277">
        <v>966.45</v>
      </c>
      <c r="M12" s="277">
        <v>1.8388899999999999</v>
      </c>
    </row>
    <row r="13" spans="1:15" ht="12" customHeight="1">
      <c r="A13" s="268">
        <v>3</v>
      </c>
      <c r="B13" s="277" t="s">
        <v>294</v>
      </c>
      <c r="C13" s="278">
        <v>1479.65</v>
      </c>
      <c r="D13" s="279">
        <v>1465.6499999999999</v>
      </c>
      <c r="E13" s="279">
        <v>1435.2999999999997</v>
      </c>
      <c r="F13" s="279">
        <v>1390.9499999999998</v>
      </c>
      <c r="G13" s="279">
        <v>1360.5999999999997</v>
      </c>
      <c r="H13" s="279">
        <v>1509.9999999999998</v>
      </c>
      <c r="I13" s="279">
        <v>1540.3499999999997</v>
      </c>
      <c r="J13" s="279">
        <v>1584.6999999999998</v>
      </c>
      <c r="K13" s="277">
        <v>1496</v>
      </c>
      <c r="L13" s="277">
        <v>1421.3</v>
      </c>
      <c r="M13" s="277">
        <v>0.22911000000000001</v>
      </c>
    </row>
    <row r="14" spans="1:15" ht="12" customHeight="1">
      <c r="A14" s="268">
        <v>4</v>
      </c>
      <c r="B14" s="277" t="s">
        <v>3119</v>
      </c>
      <c r="C14" s="278">
        <v>863.8</v>
      </c>
      <c r="D14" s="279">
        <v>860.5</v>
      </c>
      <c r="E14" s="279">
        <v>854</v>
      </c>
      <c r="F14" s="279">
        <v>844.2</v>
      </c>
      <c r="G14" s="279">
        <v>837.7</v>
      </c>
      <c r="H14" s="279">
        <v>870.3</v>
      </c>
      <c r="I14" s="279">
        <v>876.8</v>
      </c>
      <c r="J14" s="279">
        <v>886.59999999999991</v>
      </c>
      <c r="K14" s="277">
        <v>867</v>
      </c>
      <c r="L14" s="277">
        <v>850.7</v>
      </c>
      <c r="M14" s="277">
        <v>0.32895999999999997</v>
      </c>
    </row>
    <row r="15" spans="1:15" ht="12" customHeight="1">
      <c r="A15" s="268">
        <v>5</v>
      </c>
      <c r="B15" s="277" t="s">
        <v>295</v>
      </c>
      <c r="C15" s="278">
        <v>16031.45</v>
      </c>
      <c r="D15" s="279">
        <v>16038.116666666667</v>
      </c>
      <c r="E15" s="279">
        <v>15895.433333333334</v>
      </c>
      <c r="F15" s="279">
        <v>15759.416666666668</v>
      </c>
      <c r="G15" s="279">
        <v>15616.733333333335</v>
      </c>
      <c r="H15" s="279">
        <v>16174.133333333333</v>
      </c>
      <c r="I15" s="279">
        <v>16316.816666666664</v>
      </c>
      <c r="J15" s="279">
        <v>16452.833333333332</v>
      </c>
      <c r="K15" s="277">
        <v>16180.8</v>
      </c>
      <c r="L15" s="277">
        <v>15902.1</v>
      </c>
      <c r="M15" s="277">
        <v>4.6710000000000002E-2</v>
      </c>
    </row>
    <row r="16" spans="1:15" ht="12" customHeight="1">
      <c r="A16" s="268">
        <v>6</v>
      </c>
      <c r="B16" s="277" t="s">
        <v>227</v>
      </c>
      <c r="C16" s="278">
        <v>60.55</v>
      </c>
      <c r="D16" s="279">
        <v>60.633333333333333</v>
      </c>
      <c r="E16" s="279">
        <v>59.766666666666666</v>
      </c>
      <c r="F16" s="279">
        <v>58.983333333333334</v>
      </c>
      <c r="G16" s="279">
        <v>58.116666666666667</v>
      </c>
      <c r="H16" s="279">
        <v>61.416666666666664</v>
      </c>
      <c r="I16" s="279">
        <v>62.283333333333324</v>
      </c>
      <c r="J16" s="279">
        <v>63.066666666666663</v>
      </c>
      <c r="K16" s="277">
        <v>61.5</v>
      </c>
      <c r="L16" s="277">
        <v>59.85</v>
      </c>
      <c r="M16" s="277">
        <v>8.3606099999999994</v>
      </c>
    </row>
    <row r="17" spans="1:13" ht="12" customHeight="1">
      <c r="A17" s="268">
        <v>7</v>
      </c>
      <c r="B17" s="277" t="s">
        <v>228</v>
      </c>
      <c r="C17" s="278">
        <v>137.4</v>
      </c>
      <c r="D17" s="279">
        <v>135.79999999999998</v>
      </c>
      <c r="E17" s="279">
        <v>133.59999999999997</v>
      </c>
      <c r="F17" s="279">
        <v>129.79999999999998</v>
      </c>
      <c r="G17" s="279">
        <v>127.59999999999997</v>
      </c>
      <c r="H17" s="279">
        <v>139.59999999999997</v>
      </c>
      <c r="I17" s="279">
        <v>141.79999999999995</v>
      </c>
      <c r="J17" s="279">
        <v>145.59999999999997</v>
      </c>
      <c r="K17" s="277">
        <v>138</v>
      </c>
      <c r="L17" s="277">
        <v>132</v>
      </c>
      <c r="M17" s="277">
        <v>35.74071</v>
      </c>
    </row>
    <row r="18" spans="1:13" ht="12" customHeight="1">
      <c r="A18" s="268">
        <v>8</v>
      </c>
      <c r="B18" s="277" t="s">
        <v>38</v>
      </c>
      <c r="C18" s="278">
        <v>1561.15</v>
      </c>
      <c r="D18" s="279">
        <v>1546.5166666666667</v>
      </c>
      <c r="E18" s="279">
        <v>1527.0333333333333</v>
      </c>
      <c r="F18" s="279">
        <v>1492.9166666666667</v>
      </c>
      <c r="G18" s="279">
        <v>1473.4333333333334</v>
      </c>
      <c r="H18" s="279">
        <v>1580.6333333333332</v>
      </c>
      <c r="I18" s="279">
        <v>1600.1166666666663</v>
      </c>
      <c r="J18" s="279">
        <v>1634.2333333333331</v>
      </c>
      <c r="K18" s="277">
        <v>1566</v>
      </c>
      <c r="L18" s="277">
        <v>1512.4</v>
      </c>
      <c r="M18" s="277">
        <v>13.641299999999999</v>
      </c>
    </row>
    <row r="19" spans="1:13" ht="12" customHeight="1">
      <c r="A19" s="268">
        <v>9</v>
      </c>
      <c r="B19" s="277" t="s">
        <v>296</v>
      </c>
      <c r="C19" s="278">
        <v>184.65</v>
      </c>
      <c r="D19" s="279">
        <v>183.9</v>
      </c>
      <c r="E19" s="279">
        <v>181.85000000000002</v>
      </c>
      <c r="F19" s="279">
        <v>179.05</v>
      </c>
      <c r="G19" s="279">
        <v>177.00000000000003</v>
      </c>
      <c r="H19" s="279">
        <v>186.70000000000002</v>
      </c>
      <c r="I19" s="279">
        <v>188.75000000000003</v>
      </c>
      <c r="J19" s="279">
        <v>191.55</v>
      </c>
      <c r="K19" s="277">
        <v>185.95</v>
      </c>
      <c r="L19" s="277">
        <v>181.1</v>
      </c>
      <c r="M19" s="277">
        <v>6.1860999999999997</v>
      </c>
    </row>
    <row r="20" spans="1:13" ht="12" customHeight="1">
      <c r="A20" s="268">
        <v>10</v>
      </c>
      <c r="B20" s="277" t="s">
        <v>297</v>
      </c>
      <c r="C20" s="278">
        <v>705.35</v>
      </c>
      <c r="D20" s="279">
        <v>708.1</v>
      </c>
      <c r="E20" s="279">
        <v>697.25</v>
      </c>
      <c r="F20" s="279">
        <v>689.15</v>
      </c>
      <c r="G20" s="279">
        <v>678.3</v>
      </c>
      <c r="H20" s="279">
        <v>716.2</v>
      </c>
      <c r="I20" s="279">
        <v>727.05000000000018</v>
      </c>
      <c r="J20" s="279">
        <v>735.15000000000009</v>
      </c>
      <c r="K20" s="277">
        <v>718.95</v>
      </c>
      <c r="L20" s="277">
        <v>700</v>
      </c>
      <c r="M20" s="277">
        <v>2.7764799999999998</v>
      </c>
    </row>
    <row r="21" spans="1:13" ht="12" customHeight="1">
      <c r="A21" s="268">
        <v>11</v>
      </c>
      <c r="B21" s="277" t="s">
        <v>41</v>
      </c>
      <c r="C21" s="278">
        <v>349.95</v>
      </c>
      <c r="D21" s="279">
        <v>348.88333333333338</v>
      </c>
      <c r="E21" s="279">
        <v>343.01666666666677</v>
      </c>
      <c r="F21" s="279">
        <v>336.08333333333337</v>
      </c>
      <c r="G21" s="279">
        <v>330.21666666666675</v>
      </c>
      <c r="H21" s="279">
        <v>355.81666666666678</v>
      </c>
      <c r="I21" s="279">
        <v>361.68333333333345</v>
      </c>
      <c r="J21" s="279">
        <v>368.61666666666679</v>
      </c>
      <c r="K21" s="277">
        <v>354.75</v>
      </c>
      <c r="L21" s="277">
        <v>341.95</v>
      </c>
      <c r="M21" s="277">
        <v>26.350809999999999</v>
      </c>
    </row>
    <row r="22" spans="1:13" ht="12" customHeight="1">
      <c r="A22" s="268">
        <v>12</v>
      </c>
      <c r="B22" s="277" t="s">
        <v>43</v>
      </c>
      <c r="C22" s="278">
        <v>36</v>
      </c>
      <c r="D22" s="279">
        <v>36.083333333333336</v>
      </c>
      <c r="E22" s="279">
        <v>35.81666666666667</v>
      </c>
      <c r="F22" s="279">
        <v>35.633333333333333</v>
      </c>
      <c r="G22" s="279">
        <v>35.366666666666667</v>
      </c>
      <c r="H22" s="279">
        <v>36.266666666666673</v>
      </c>
      <c r="I22" s="279">
        <v>36.533333333333339</v>
      </c>
      <c r="J22" s="279">
        <v>36.716666666666676</v>
      </c>
      <c r="K22" s="277">
        <v>36.35</v>
      </c>
      <c r="L22" s="277">
        <v>35.9</v>
      </c>
      <c r="M22" s="277">
        <v>4.40489</v>
      </c>
    </row>
    <row r="23" spans="1:13">
      <c r="A23" s="268">
        <v>13</v>
      </c>
      <c r="B23" s="277" t="s">
        <v>298</v>
      </c>
      <c r="C23" s="278">
        <v>290.35000000000002</v>
      </c>
      <c r="D23" s="279">
        <v>289.63333333333333</v>
      </c>
      <c r="E23" s="279">
        <v>286.56666666666666</v>
      </c>
      <c r="F23" s="279">
        <v>282.78333333333336</v>
      </c>
      <c r="G23" s="279">
        <v>279.7166666666667</v>
      </c>
      <c r="H23" s="279">
        <v>293.41666666666663</v>
      </c>
      <c r="I23" s="279">
        <v>296.48333333333323</v>
      </c>
      <c r="J23" s="279">
        <v>300.26666666666659</v>
      </c>
      <c r="K23" s="277">
        <v>292.7</v>
      </c>
      <c r="L23" s="277">
        <v>285.85000000000002</v>
      </c>
      <c r="M23" s="277">
        <v>2.1379199999999998</v>
      </c>
    </row>
    <row r="24" spans="1:13">
      <c r="A24" s="268">
        <v>14</v>
      </c>
      <c r="B24" s="277" t="s">
        <v>299</v>
      </c>
      <c r="C24" s="278">
        <v>329.4</v>
      </c>
      <c r="D24" s="279">
        <v>327.5</v>
      </c>
      <c r="E24" s="279">
        <v>317</v>
      </c>
      <c r="F24" s="279">
        <v>304.60000000000002</v>
      </c>
      <c r="G24" s="279">
        <v>294.10000000000002</v>
      </c>
      <c r="H24" s="279">
        <v>339.9</v>
      </c>
      <c r="I24" s="279">
        <v>350.4</v>
      </c>
      <c r="J24" s="279">
        <v>362.79999999999995</v>
      </c>
      <c r="K24" s="277">
        <v>338</v>
      </c>
      <c r="L24" s="277">
        <v>315.10000000000002</v>
      </c>
      <c r="M24" s="277">
        <v>3.67841</v>
      </c>
    </row>
    <row r="25" spans="1:13">
      <c r="A25" s="268">
        <v>15</v>
      </c>
      <c r="B25" s="277" t="s">
        <v>300</v>
      </c>
      <c r="C25" s="278">
        <v>212.4</v>
      </c>
      <c r="D25" s="279">
        <v>211.58333333333334</v>
      </c>
      <c r="E25" s="279">
        <v>208.7166666666667</v>
      </c>
      <c r="F25" s="279">
        <v>205.03333333333336</v>
      </c>
      <c r="G25" s="279">
        <v>202.16666666666671</v>
      </c>
      <c r="H25" s="279">
        <v>215.26666666666668</v>
      </c>
      <c r="I25" s="279">
        <v>218.1333333333333</v>
      </c>
      <c r="J25" s="279">
        <v>221.81666666666666</v>
      </c>
      <c r="K25" s="277">
        <v>214.45</v>
      </c>
      <c r="L25" s="277">
        <v>207.9</v>
      </c>
      <c r="M25" s="277">
        <v>1.10066</v>
      </c>
    </row>
    <row r="26" spans="1:13">
      <c r="A26" s="268">
        <v>16</v>
      </c>
      <c r="B26" s="277" t="s">
        <v>832</v>
      </c>
      <c r="C26" s="278">
        <v>2669.45</v>
      </c>
      <c r="D26" s="279">
        <v>2664.8166666666666</v>
      </c>
      <c r="E26" s="279">
        <v>2599.6333333333332</v>
      </c>
      <c r="F26" s="279">
        <v>2529.8166666666666</v>
      </c>
      <c r="G26" s="279">
        <v>2464.6333333333332</v>
      </c>
      <c r="H26" s="279">
        <v>2734.6333333333332</v>
      </c>
      <c r="I26" s="279">
        <v>2799.8166666666666</v>
      </c>
      <c r="J26" s="279">
        <v>2869.6333333333332</v>
      </c>
      <c r="K26" s="277">
        <v>2730</v>
      </c>
      <c r="L26" s="277">
        <v>2595</v>
      </c>
      <c r="M26" s="277">
        <v>0.27948000000000001</v>
      </c>
    </row>
    <row r="27" spans="1:13">
      <c r="A27" s="268">
        <v>17</v>
      </c>
      <c r="B27" s="277" t="s">
        <v>292</v>
      </c>
      <c r="C27" s="278">
        <v>1729.65</v>
      </c>
      <c r="D27" s="279">
        <v>1733.8833333333332</v>
      </c>
      <c r="E27" s="279">
        <v>1697.7666666666664</v>
      </c>
      <c r="F27" s="279">
        <v>1665.8833333333332</v>
      </c>
      <c r="G27" s="279">
        <v>1629.7666666666664</v>
      </c>
      <c r="H27" s="279">
        <v>1765.7666666666664</v>
      </c>
      <c r="I27" s="279">
        <v>1801.8833333333332</v>
      </c>
      <c r="J27" s="279">
        <v>1833.7666666666664</v>
      </c>
      <c r="K27" s="277">
        <v>1770</v>
      </c>
      <c r="L27" s="277">
        <v>1702</v>
      </c>
      <c r="M27" s="277">
        <v>0.23405000000000001</v>
      </c>
    </row>
    <row r="28" spans="1:13">
      <c r="A28" s="268">
        <v>18</v>
      </c>
      <c r="B28" s="277" t="s">
        <v>229</v>
      </c>
      <c r="C28" s="278">
        <v>1541.05</v>
      </c>
      <c r="D28" s="279">
        <v>1542.8666666666668</v>
      </c>
      <c r="E28" s="279">
        <v>1524.2833333333335</v>
      </c>
      <c r="F28" s="279">
        <v>1507.5166666666667</v>
      </c>
      <c r="G28" s="279">
        <v>1488.9333333333334</v>
      </c>
      <c r="H28" s="279">
        <v>1559.6333333333337</v>
      </c>
      <c r="I28" s="279">
        <v>1578.2166666666667</v>
      </c>
      <c r="J28" s="279">
        <v>1594.9833333333338</v>
      </c>
      <c r="K28" s="277">
        <v>1561.45</v>
      </c>
      <c r="L28" s="277">
        <v>1526.1</v>
      </c>
      <c r="M28" s="277">
        <v>0.69059999999999999</v>
      </c>
    </row>
    <row r="29" spans="1:13">
      <c r="A29" s="268">
        <v>19</v>
      </c>
      <c r="B29" s="277" t="s">
        <v>301</v>
      </c>
      <c r="C29" s="278">
        <v>1998.4</v>
      </c>
      <c r="D29" s="279">
        <v>2003.95</v>
      </c>
      <c r="E29" s="279">
        <v>1969.6000000000001</v>
      </c>
      <c r="F29" s="279">
        <v>1940.8000000000002</v>
      </c>
      <c r="G29" s="279">
        <v>1906.4500000000003</v>
      </c>
      <c r="H29" s="279">
        <v>2032.75</v>
      </c>
      <c r="I29" s="279">
        <v>2067.1</v>
      </c>
      <c r="J29" s="279">
        <v>2095.8999999999996</v>
      </c>
      <c r="K29" s="277">
        <v>2038.3</v>
      </c>
      <c r="L29" s="277">
        <v>1975.15</v>
      </c>
      <c r="M29" s="277">
        <v>7.3139999999999997E-2</v>
      </c>
    </row>
    <row r="30" spans="1:13">
      <c r="A30" s="268">
        <v>20</v>
      </c>
      <c r="B30" s="277" t="s">
        <v>230</v>
      </c>
      <c r="C30" s="278">
        <v>2650.55</v>
      </c>
      <c r="D30" s="279">
        <v>2654.4</v>
      </c>
      <c r="E30" s="279">
        <v>2626.15</v>
      </c>
      <c r="F30" s="279">
        <v>2601.75</v>
      </c>
      <c r="G30" s="279">
        <v>2573.5</v>
      </c>
      <c r="H30" s="279">
        <v>2678.8</v>
      </c>
      <c r="I30" s="279">
        <v>2707.05</v>
      </c>
      <c r="J30" s="279">
        <v>2731.4500000000003</v>
      </c>
      <c r="K30" s="277">
        <v>2682.65</v>
      </c>
      <c r="L30" s="277">
        <v>2630</v>
      </c>
      <c r="M30" s="277">
        <v>0.62746999999999997</v>
      </c>
    </row>
    <row r="31" spans="1:13">
      <c r="A31" s="268">
        <v>21</v>
      </c>
      <c r="B31" s="277" t="s">
        <v>870</v>
      </c>
      <c r="C31" s="278">
        <v>3096.75</v>
      </c>
      <c r="D31" s="279">
        <v>3098.25</v>
      </c>
      <c r="E31" s="279">
        <v>3056.5</v>
      </c>
      <c r="F31" s="279">
        <v>3016.25</v>
      </c>
      <c r="G31" s="279">
        <v>2974.5</v>
      </c>
      <c r="H31" s="279">
        <v>3138.5</v>
      </c>
      <c r="I31" s="279">
        <v>3180.25</v>
      </c>
      <c r="J31" s="279">
        <v>3220.5</v>
      </c>
      <c r="K31" s="277">
        <v>3140</v>
      </c>
      <c r="L31" s="277">
        <v>3058</v>
      </c>
      <c r="M31" s="277">
        <v>0.16475999999999999</v>
      </c>
    </row>
    <row r="32" spans="1:13">
      <c r="A32" s="268">
        <v>22</v>
      </c>
      <c r="B32" s="277" t="s">
        <v>303</v>
      </c>
      <c r="C32" s="278">
        <v>117.55</v>
      </c>
      <c r="D32" s="279">
        <v>117.38333333333333</v>
      </c>
      <c r="E32" s="279">
        <v>116.26666666666665</v>
      </c>
      <c r="F32" s="279">
        <v>114.98333333333332</v>
      </c>
      <c r="G32" s="279">
        <v>113.86666666666665</v>
      </c>
      <c r="H32" s="279">
        <v>118.66666666666666</v>
      </c>
      <c r="I32" s="279">
        <v>119.78333333333333</v>
      </c>
      <c r="J32" s="279">
        <v>121.06666666666666</v>
      </c>
      <c r="K32" s="277">
        <v>118.5</v>
      </c>
      <c r="L32" s="277">
        <v>116.1</v>
      </c>
      <c r="M32" s="277">
        <v>2.04684</v>
      </c>
    </row>
    <row r="33" spans="1:13">
      <c r="A33" s="268">
        <v>23</v>
      </c>
      <c r="B33" s="277" t="s">
        <v>45</v>
      </c>
      <c r="C33" s="278">
        <v>722.7</v>
      </c>
      <c r="D33" s="279">
        <v>720.44999999999993</v>
      </c>
      <c r="E33" s="279">
        <v>712.39999999999986</v>
      </c>
      <c r="F33" s="279">
        <v>702.09999999999991</v>
      </c>
      <c r="G33" s="279">
        <v>694.04999999999984</v>
      </c>
      <c r="H33" s="279">
        <v>730.74999999999989</v>
      </c>
      <c r="I33" s="279">
        <v>738.79999999999984</v>
      </c>
      <c r="J33" s="279">
        <v>749.09999999999991</v>
      </c>
      <c r="K33" s="277">
        <v>728.5</v>
      </c>
      <c r="L33" s="277">
        <v>710.15</v>
      </c>
      <c r="M33" s="277">
        <v>10.04393</v>
      </c>
    </row>
    <row r="34" spans="1:13">
      <c r="A34" s="268">
        <v>24</v>
      </c>
      <c r="B34" s="277" t="s">
        <v>304</v>
      </c>
      <c r="C34" s="278">
        <v>2180.65</v>
      </c>
      <c r="D34" s="279">
        <v>2167.75</v>
      </c>
      <c r="E34" s="279">
        <v>2107.5</v>
      </c>
      <c r="F34" s="279">
        <v>2034.35</v>
      </c>
      <c r="G34" s="279">
        <v>1974.1</v>
      </c>
      <c r="H34" s="279">
        <v>2240.9</v>
      </c>
      <c r="I34" s="279">
        <v>2301.15</v>
      </c>
      <c r="J34" s="279">
        <v>2374.3000000000002</v>
      </c>
      <c r="K34" s="277">
        <v>2228</v>
      </c>
      <c r="L34" s="277">
        <v>2094.6</v>
      </c>
      <c r="M34" s="277">
        <v>8.3367799999999992</v>
      </c>
    </row>
    <row r="35" spans="1:13">
      <c r="A35" s="268">
        <v>25</v>
      </c>
      <c r="B35" s="277" t="s">
        <v>46</v>
      </c>
      <c r="C35" s="278">
        <v>248</v>
      </c>
      <c r="D35" s="279">
        <v>245.71666666666667</v>
      </c>
      <c r="E35" s="279">
        <v>242.43333333333334</v>
      </c>
      <c r="F35" s="279">
        <v>236.86666666666667</v>
      </c>
      <c r="G35" s="279">
        <v>233.58333333333334</v>
      </c>
      <c r="H35" s="279">
        <v>251.28333333333333</v>
      </c>
      <c r="I35" s="279">
        <v>254.56666666666669</v>
      </c>
      <c r="J35" s="279">
        <v>260.13333333333333</v>
      </c>
      <c r="K35" s="277">
        <v>249</v>
      </c>
      <c r="L35" s="277">
        <v>240.15</v>
      </c>
      <c r="M35" s="277">
        <v>125.91434</v>
      </c>
    </row>
    <row r="36" spans="1:13">
      <c r="A36" s="268">
        <v>26</v>
      </c>
      <c r="B36" s="277" t="s">
        <v>293</v>
      </c>
      <c r="C36" s="278">
        <v>2745.05</v>
      </c>
      <c r="D36" s="279">
        <v>2721.6833333333334</v>
      </c>
      <c r="E36" s="279">
        <v>2688.3666666666668</v>
      </c>
      <c r="F36" s="279">
        <v>2631.6833333333334</v>
      </c>
      <c r="G36" s="279">
        <v>2598.3666666666668</v>
      </c>
      <c r="H36" s="279">
        <v>2778.3666666666668</v>
      </c>
      <c r="I36" s="279">
        <v>2811.6833333333334</v>
      </c>
      <c r="J36" s="279">
        <v>2868.3666666666668</v>
      </c>
      <c r="K36" s="277">
        <v>2755</v>
      </c>
      <c r="L36" s="277">
        <v>2665</v>
      </c>
      <c r="M36" s="277">
        <v>0.22125</v>
      </c>
    </row>
    <row r="37" spans="1:13">
      <c r="A37" s="268">
        <v>27</v>
      </c>
      <c r="B37" s="277" t="s">
        <v>302</v>
      </c>
      <c r="C37" s="278">
        <v>961.25</v>
      </c>
      <c r="D37" s="279">
        <v>954.08333333333337</v>
      </c>
      <c r="E37" s="279">
        <v>939.16666666666674</v>
      </c>
      <c r="F37" s="279">
        <v>917.08333333333337</v>
      </c>
      <c r="G37" s="279">
        <v>902.16666666666674</v>
      </c>
      <c r="H37" s="279">
        <v>976.16666666666674</v>
      </c>
      <c r="I37" s="279">
        <v>991.08333333333348</v>
      </c>
      <c r="J37" s="279">
        <v>1013.1666666666667</v>
      </c>
      <c r="K37" s="277">
        <v>969</v>
      </c>
      <c r="L37" s="277">
        <v>932</v>
      </c>
      <c r="M37" s="277">
        <v>1.57938</v>
      </c>
    </row>
    <row r="38" spans="1:13">
      <c r="A38" s="268">
        <v>28</v>
      </c>
      <c r="B38" s="277" t="s">
        <v>47</v>
      </c>
      <c r="C38" s="278">
        <v>2210.5500000000002</v>
      </c>
      <c r="D38" s="279">
        <v>2201.5166666666669</v>
      </c>
      <c r="E38" s="279">
        <v>2184.0333333333338</v>
      </c>
      <c r="F38" s="279">
        <v>2157.5166666666669</v>
      </c>
      <c r="G38" s="279">
        <v>2140.0333333333338</v>
      </c>
      <c r="H38" s="279">
        <v>2228.0333333333338</v>
      </c>
      <c r="I38" s="279">
        <v>2245.5166666666664</v>
      </c>
      <c r="J38" s="279">
        <v>2272.0333333333338</v>
      </c>
      <c r="K38" s="277">
        <v>2219</v>
      </c>
      <c r="L38" s="277">
        <v>2175</v>
      </c>
      <c r="M38" s="277">
        <v>10.3611</v>
      </c>
    </row>
    <row r="39" spans="1:13">
      <c r="A39" s="268">
        <v>29</v>
      </c>
      <c r="B39" s="277" t="s">
        <v>48</v>
      </c>
      <c r="C39" s="278">
        <v>128.19999999999999</v>
      </c>
      <c r="D39" s="279">
        <v>126.95</v>
      </c>
      <c r="E39" s="279">
        <v>125.35</v>
      </c>
      <c r="F39" s="279">
        <v>122.49999999999999</v>
      </c>
      <c r="G39" s="279">
        <v>120.89999999999998</v>
      </c>
      <c r="H39" s="279">
        <v>129.80000000000001</v>
      </c>
      <c r="I39" s="279">
        <v>131.4</v>
      </c>
      <c r="J39" s="279">
        <v>134.25000000000003</v>
      </c>
      <c r="K39" s="277">
        <v>128.55000000000001</v>
      </c>
      <c r="L39" s="277">
        <v>124.1</v>
      </c>
      <c r="M39" s="277">
        <v>33.70308</v>
      </c>
    </row>
    <row r="40" spans="1:13">
      <c r="A40" s="268">
        <v>30</v>
      </c>
      <c r="B40" s="277" t="s">
        <v>305</v>
      </c>
      <c r="C40" s="278">
        <v>126.9</v>
      </c>
      <c r="D40" s="279">
        <v>126.3</v>
      </c>
      <c r="E40" s="279">
        <v>123.6</v>
      </c>
      <c r="F40" s="279">
        <v>120.3</v>
      </c>
      <c r="G40" s="279">
        <v>117.6</v>
      </c>
      <c r="H40" s="279">
        <v>129.6</v>
      </c>
      <c r="I40" s="279">
        <v>132.30000000000001</v>
      </c>
      <c r="J40" s="279">
        <v>135.6</v>
      </c>
      <c r="K40" s="277">
        <v>129</v>
      </c>
      <c r="L40" s="277">
        <v>123</v>
      </c>
      <c r="M40" s="277">
        <v>1.37378</v>
      </c>
    </row>
    <row r="41" spans="1:13">
      <c r="A41" s="268">
        <v>31</v>
      </c>
      <c r="B41" s="277" t="s">
        <v>937</v>
      </c>
      <c r="C41" s="278">
        <v>224.5</v>
      </c>
      <c r="D41" s="279">
        <v>222.91666666666666</v>
      </c>
      <c r="E41" s="279">
        <v>217.83333333333331</v>
      </c>
      <c r="F41" s="279">
        <v>211.16666666666666</v>
      </c>
      <c r="G41" s="279">
        <v>206.08333333333331</v>
      </c>
      <c r="H41" s="279">
        <v>229.58333333333331</v>
      </c>
      <c r="I41" s="279">
        <v>234.66666666666663</v>
      </c>
      <c r="J41" s="279">
        <v>241.33333333333331</v>
      </c>
      <c r="K41" s="277">
        <v>228</v>
      </c>
      <c r="L41" s="277">
        <v>216.25</v>
      </c>
      <c r="M41" s="277">
        <v>0.24221000000000001</v>
      </c>
    </row>
    <row r="42" spans="1:13">
      <c r="A42" s="268">
        <v>32</v>
      </c>
      <c r="B42" s="277" t="s">
        <v>306</v>
      </c>
      <c r="C42" s="278">
        <v>62.1</v>
      </c>
      <c r="D42" s="279">
        <v>62.04999999999999</v>
      </c>
      <c r="E42" s="279">
        <v>61.09999999999998</v>
      </c>
      <c r="F42" s="279">
        <v>60.099999999999987</v>
      </c>
      <c r="G42" s="279">
        <v>59.149999999999977</v>
      </c>
      <c r="H42" s="279">
        <v>63.049999999999983</v>
      </c>
      <c r="I42" s="279">
        <v>63.999999999999986</v>
      </c>
      <c r="J42" s="279">
        <v>64.999999999999986</v>
      </c>
      <c r="K42" s="277">
        <v>63</v>
      </c>
      <c r="L42" s="277">
        <v>61.05</v>
      </c>
      <c r="M42" s="277">
        <v>2.9267400000000001</v>
      </c>
    </row>
    <row r="43" spans="1:13">
      <c r="A43" s="268">
        <v>33</v>
      </c>
      <c r="B43" s="277" t="s">
        <v>49</v>
      </c>
      <c r="C43" s="278">
        <v>75</v>
      </c>
      <c r="D43" s="279">
        <v>74.600000000000009</v>
      </c>
      <c r="E43" s="279">
        <v>73.550000000000011</v>
      </c>
      <c r="F43" s="279">
        <v>72.100000000000009</v>
      </c>
      <c r="G43" s="279">
        <v>71.050000000000011</v>
      </c>
      <c r="H43" s="279">
        <v>76.050000000000011</v>
      </c>
      <c r="I43" s="279">
        <v>77.099999999999994</v>
      </c>
      <c r="J43" s="279">
        <v>78.550000000000011</v>
      </c>
      <c r="K43" s="277">
        <v>75.650000000000006</v>
      </c>
      <c r="L43" s="277">
        <v>73.150000000000006</v>
      </c>
      <c r="M43" s="277">
        <v>469.71075000000002</v>
      </c>
    </row>
    <row r="44" spans="1:13">
      <c r="A44" s="268">
        <v>34</v>
      </c>
      <c r="B44" s="277" t="s">
        <v>51</v>
      </c>
      <c r="C44" s="278">
        <v>2061.1999999999998</v>
      </c>
      <c r="D44" s="279">
        <v>2068.9166666666665</v>
      </c>
      <c r="E44" s="279">
        <v>2047.833333333333</v>
      </c>
      <c r="F44" s="279">
        <v>2034.4666666666667</v>
      </c>
      <c r="G44" s="279">
        <v>2013.3833333333332</v>
      </c>
      <c r="H44" s="279">
        <v>2082.2833333333328</v>
      </c>
      <c r="I44" s="279">
        <v>2103.3666666666659</v>
      </c>
      <c r="J44" s="279">
        <v>2116.7333333333327</v>
      </c>
      <c r="K44" s="277">
        <v>2090</v>
      </c>
      <c r="L44" s="277">
        <v>2055.5500000000002</v>
      </c>
      <c r="M44" s="277">
        <v>20.17718</v>
      </c>
    </row>
    <row r="45" spans="1:13">
      <c r="A45" s="268">
        <v>35</v>
      </c>
      <c r="B45" s="277" t="s">
        <v>307</v>
      </c>
      <c r="C45" s="278">
        <v>133.25</v>
      </c>
      <c r="D45" s="279">
        <v>132.58333333333334</v>
      </c>
      <c r="E45" s="279">
        <v>130.66666666666669</v>
      </c>
      <c r="F45" s="279">
        <v>128.08333333333334</v>
      </c>
      <c r="G45" s="279">
        <v>126.16666666666669</v>
      </c>
      <c r="H45" s="279">
        <v>135.16666666666669</v>
      </c>
      <c r="I45" s="279">
        <v>137.08333333333337</v>
      </c>
      <c r="J45" s="279">
        <v>139.66666666666669</v>
      </c>
      <c r="K45" s="277">
        <v>134.5</v>
      </c>
      <c r="L45" s="277">
        <v>130</v>
      </c>
      <c r="M45" s="277">
        <v>1.07169</v>
      </c>
    </row>
    <row r="46" spans="1:13">
      <c r="A46" s="268">
        <v>36</v>
      </c>
      <c r="B46" s="277" t="s">
        <v>309</v>
      </c>
      <c r="C46" s="278">
        <v>1148.7</v>
      </c>
      <c r="D46" s="279">
        <v>1150.8</v>
      </c>
      <c r="E46" s="279">
        <v>1140.55</v>
      </c>
      <c r="F46" s="279">
        <v>1132.4000000000001</v>
      </c>
      <c r="G46" s="279">
        <v>1122.1500000000001</v>
      </c>
      <c r="H46" s="279">
        <v>1158.9499999999998</v>
      </c>
      <c r="I46" s="279">
        <v>1169.1999999999998</v>
      </c>
      <c r="J46" s="279">
        <v>1177.3499999999997</v>
      </c>
      <c r="K46" s="277">
        <v>1161.05</v>
      </c>
      <c r="L46" s="277">
        <v>1142.6500000000001</v>
      </c>
      <c r="M46" s="277">
        <v>0.27295999999999998</v>
      </c>
    </row>
    <row r="47" spans="1:13">
      <c r="A47" s="268">
        <v>37</v>
      </c>
      <c r="B47" s="277" t="s">
        <v>308</v>
      </c>
      <c r="C47" s="278">
        <v>4264.3999999999996</v>
      </c>
      <c r="D47" s="279">
        <v>4278.1166666666659</v>
      </c>
      <c r="E47" s="279">
        <v>4236.2833333333319</v>
      </c>
      <c r="F47" s="279">
        <v>4208.1666666666661</v>
      </c>
      <c r="G47" s="279">
        <v>4166.3333333333321</v>
      </c>
      <c r="H47" s="279">
        <v>4306.2333333333318</v>
      </c>
      <c r="I47" s="279">
        <v>4348.0666666666657</v>
      </c>
      <c r="J47" s="279">
        <v>4376.1833333333316</v>
      </c>
      <c r="K47" s="277">
        <v>4319.95</v>
      </c>
      <c r="L47" s="277">
        <v>4250</v>
      </c>
      <c r="M47" s="277">
        <v>0.20838999999999999</v>
      </c>
    </row>
    <row r="48" spans="1:13">
      <c r="A48" s="268">
        <v>38</v>
      </c>
      <c r="B48" s="277" t="s">
        <v>310</v>
      </c>
      <c r="C48" s="278">
        <v>5993.9</v>
      </c>
      <c r="D48" s="279">
        <v>5999.6333333333341</v>
      </c>
      <c r="E48" s="279">
        <v>5969.2666666666682</v>
      </c>
      <c r="F48" s="279">
        <v>5944.6333333333341</v>
      </c>
      <c r="G48" s="279">
        <v>5914.2666666666682</v>
      </c>
      <c r="H48" s="279">
        <v>6024.2666666666682</v>
      </c>
      <c r="I48" s="279">
        <v>6054.633333333335</v>
      </c>
      <c r="J48" s="279">
        <v>6079.2666666666682</v>
      </c>
      <c r="K48" s="277">
        <v>6030</v>
      </c>
      <c r="L48" s="277">
        <v>5975</v>
      </c>
      <c r="M48" s="277">
        <v>0.18584999999999999</v>
      </c>
    </row>
    <row r="49" spans="1:13">
      <c r="A49" s="268">
        <v>39</v>
      </c>
      <c r="B49" s="277" t="s">
        <v>226</v>
      </c>
      <c r="C49" s="278">
        <v>731.8</v>
      </c>
      <c r="D49" s="279">
        <v>730.5333333333333</v>
      </c>
      <c r="E49" s="279">
        <v>722.31666666666661</v>
      </c>
      <c r="F49" s="279">
        <v>712.83333333333326</v>
      </c>
      <c r="G49" s="279">
        <v>704.61666666666656</v>
      </c>
      <c r="H49" s="279">
        <v>740.01666666666665</v>
      </c>
      <c r="I49" s="279">
        <v>748.23333333333335</v>
      </c>
      <c r="J49" s="279">
        <v>757.7166666666667</v>
      </c>
      <c r="K49" s="277">
        <v>738.75</v>
      </c>
      <c r="L49" s="277">
        <v>721.05</v>
      </c>
      <c r="M49" s="277">
        <v>1.9459</v>
      </c>
    </row>
    <row r="50" spans="1:13">
      <c r="A50" s="268">
        <v>40</v>
      </c>
      <c r="B50" s="277" t="s">
        <v>53</v>
      </c>
      <c r="C50" s="278">
        <v>806.25</v>
      </c>
      <c r="D50" s="279">
        <v>802.41666666666663</v>
      </c>
      <c r="E50" s="279">
        <v>789.33333333333326</v>
      </c>
      <c r="F50" s="279">
        <v>772.41666666666663</v>
      </c>
      <c r="G50" s="279">
        <v>759.33333333333326</v>
      </c>
      <c r="H50" s="279">
        <v>819.33333333333326</v>
      </c>
      <c r="I50" s="279">
        <v>832.41666666666652</v>
      </c>
      <c r="J50" s="279">
        <v>849.33333333333326</v>
      </c>
      <c r="K50" s="277">
        <v>815.5</v>
      </c>
      <c r="L50" s="277">
        <v>785.5</v>
      </c>
      <c r="M50" s="277">
        <v>26.087350000000001</v>
      </c>
    </row>
    <row r="51" spans="1:13">
      <c r="A51" s="268">
        <v>41</v>
      </c>
      <c r="B51" s="277" t="s">
        <v>311</v>
      </c>
      <c r="C51" s="278">
        <v>501.85</v>
      </c>
      <c r="D51" s="279">
        <v>504.8</v>
      </c>
      <c r="E51" s="279">
        <v>497.1</v>
      </c>
      <c r="F51" s="279">
        <v>492.35</v>
      </c>
      <c r="G51" s="279">
        <v>484.65000000000003</v>
      </c>
      <c r="H51" s="279">
        <v>509.55</v>
      </c>
      <c r="I51" s="279">
        <v>517.25</v>
      </c>
      <c r="J51" s="279">
        <v>522</v>
      </c>
      <c r="K51" s="277">
        <v>512.5</v>
      </c>
      <c r="L51" s="277">
        <v>500.05</v>
      </c>
      <c r="M51" s="277">
        <v>2.7676799999999999</v>
      </c>
    </row>
    <row r="52" spans="1:13">
      <c r="A52" s="268">
        <v>42</v>
      </c>
      <c r="B52" s="277" t="s">
        <v>55</v>
      </c>
      <c r="C52" s="278">
        <v>472.4</v>
      </c>
      <c r="D52" s="279">
        <v>470.3</v>
      </c>
      <c r="E52" s="279">
        <v>465.1</v>
      </c>
      <c r="F52" s="279">
        <v>457.8</v>
      </c>
      <c r="G52" s="279">
        <v>452.6</v>
      </c>
      <c r="H52" s="279">
        <v>477.6</v>
      </c>
      <c r="I52" s="279">
        <v>482.79999999999995</v>
      </c>
      <c r="J52" s="279">
        <v>490.1</v>
      </c>
      <c r="K52" s="277">
        <v>475.5</v>
      </c>
      <c r="L52" s="277">
        <v>463</v>
      </c>
      <c r="M52" s="277">
        <v>162.88158000000001</v>
      </c>
    </row>
    <row r="53" spans="1:13">
      <c r="A53" s="268">
        <v>43</v>
      </c>
      <c r="B53" s="277" t="s">
        <v>56</v>
      </c>
      <c r="C53" s="278">
        <v>3044.75</v>
      </c>
      <c r="D53" s="279">
        <v>3055.25</v>
      </c>
      <c r="E53" s="279">
        <v>3018.5</v>
      </c>
      <c r="F53" s="279">
        <v>2992.25</v>
      </c>
      <c r="G53" s="279">
        <v>2955.5</v>
      </c>
      <c r="H53" s="279">
        <v>3081.5</v>
      </c>
      <c r="I53" s="279">
        <v>3118.25</v>
      </c>
      <c r="J53" s="279">
        <v>3144.5</v>
      </c>
      <c r="K53" s="277">
        <v>3092</v>
      </c>
      <c r="L53" s="277">
        <v>3029</v>
      </c>
      <c r="M53" s="277">
        <v>5.4879300000000004</v>
      </c>
    </row>
    <row r="54" spans="1:13">
      <c r="A54" s="268">
        <v>44</v>
      </c>
      <c r="B54" s="277" t="s">
        <v>315</v>
      </c>
      <c r="C54" s="278">
        <v>184.1</v>
      </c>
      <c r="D54" s="279">
        <v>184.46666666666667</v>
      </c>
      <c r="E54" s="279">
        <v>180.13333333333333</v>
      </c>
      <c r="F54" s="279">
        <v>176.16666666666666</v>
      </c>
      <c r="G54" s="279">
        <v>171.83333333333331</v>
      </c>
      <c r="H54" s="279">
        <v>188.43333333333334</v>
      </c>
      <c r="I54" s="279">
        <v>192.76666666666665</v>
      </c>
      <c r="J54" s="279">
        <v>196.73333333333335</v>
      </c>
      <c r="K54" s="277">
        <v>188.8</v>
      </c>
      <c r="L54" s="277">
        <v>180.5</v>
      </c>
      <c r="M54" s="277">
        <v>7.7240000000000002</v>
      </c>
    </row>
    <row r="55" spans="1:13">
      <c r="A55" s="268">
        <v>45</v>
      </c>
      <c r="B55" s="277" t="s">
        <v>316</v>
      </c>
      <c r="C55" s="278">
        <v>513.65</v>
      </c>
      <c r="D55" s="279">
        <v>511.03333333333336</v>
      </c>
      <c r="E55" s="279">
        <v>504.06666666666672</v>
      </c>
      <c r="F55" s="279">
        <v>494.48333333333335</v>
      </c>
      <c r="G55" s="279">
        <v>487.51666666666671</v>
      </c>
      <c r="H55" s="279">
        <v>520.61666666666679</v>
      </c>
      <c r="I55" s="279">
        <v>527.58333333333326</v>
      </c>
      <c r="J55" s="279">
        <v>537.16666666666674</v>
      </c>
      <c r="K55" s="277">
        <v>518</v>
      </c>
      <c r="L55" s="277">
        <v>501.45</v>
      </c>
      <c r="M55" s="277">
        <v>1.73942</v>
      </c>
    </row>
    <row r="56" spans="1:13">
      <c r="A56" s="268">
        <v>46</v>
      </c>
      <c r="B56" s="277" t="s">
        <v>58</v>
      </c>
      <c r="C56" s="278">
        <v>5952.3</v>
      </c>
      <c r="D56" s="279">
        <v>5932.7666666666664</v>
      </c>
      <c r="E56" s="279">
        <v>5885.5333333333328</v>
      </c>
      <c r="F56" s="279">
        <v>5818.7666666666664</v>
      </c>
      <c r="G56" s="279">
        <v>5771.5333333333328</v>
      </c>
      <c r="H56" s="279">
        <v>5999.5333333333328</v>
      </c>
      <c r="I56" s="279">
        <v>6046.7666666666664</v>
      </c>
      <c r="J56" s="279">
        <v>6113.5333333333328</v>
      </c>
      <c r="K56" s="277">
        <v>5980</v>
      </c>
      <c r="L56" s="277">
        <v>5866</v>
      </c>
      <c r="M56" s="277">
        <v>4.7624700000000004</v>
      </c>
    </row>
    <row r="57" spans="1:13">
      <c r="A57" s="268">
        <v>47</v>
      </c>
      <c r="B57" s="277" t="s">
        <v>232</v>
      </c>
      <c r="C57" s="278">
        <v>2354.0500000000002</v>
      </c>
      <c r="D57" s="279">
        <v>2365.5833333333335</v>
      </c>
      <c r="E57" s="279">
        <v>2333.4666666666672</v>
      </c>
      <c r="F57" s="279">
        <v>2312.8833333333337</v>
      </c>
      <c r="G57" s="279">
        <v>2280.7666666666673</v>
      </c>
      <c r="H57" s="279">
        <v>2386.166666666667</v>
      </c>
      <c r="I57" s="279">
        <v>2418.2833333333328</v>
      </c>
      <c r="J57" s="279">
        <v>2438.8666666666668</v>
      </c>
      <c r="K57" s="277">
        <v>2397.6999999999998</v>
      </c>
      <c r="L57" s="277">
        <v>2345</v>
      </c>
      <c r="M57" s="277">
        <v>0.70672000000000001</v>
      </c>
    </row>
    <row r="58" spans="1:13">
      <c r="A58" s="268">
        <v>48</v>
      </c>
      <c r="B58" s="277" t="s">
        <v>59</v>
      </c>
      <c r="C58" s="278">
        <v>3231.35</v>
      </c>
      <c r="D58" s="279">
        <v>3223.6333333333332</v>
      </c>
      <c r="E58" s="279">
        <v>3177.8166666666666</v>
      </c>
      <c r="F58" s="279">
        <v>3124.2833333333333</v>
      </c>
      <c r="G58" s="279">
        <v>3078.4666666666667</v>
      </c>
      <c r="H58" s="279">
        <v>3277.1666666666665</v>
      </c>
      <c r="I58" s="279">
        <v>3322.9833333333331</v>
      </c>
      <c r="J58" s="279">
        <v>3376.5166666666664</v>
      </c>
      <c r="K58" s="277">
        <v>3269.45</v>
      </c>
      <c r="L58" s="277">
        <v>3170.1</v>
      </c>
      <c r="M58" s="277">
        <v>50.762509999999999</v>
      </c>
    </row>
    <row r="59" spans="1:13">
      <c r="A59" s="268">
        <v>49</v>
      </c>
      <c r="B59" s="277" t="s">
        <v>60</v>
      </c>
      <c r="C59" s="278">
        <v>1381.9</v>
      </c>
      <c r="D59" s="279">
        <v>1372</v>
      </c>
      <c r="E59" s="279">
        <v>1355</v>
      </c>
      <c r="F59" s="279">
        <v>1328.1</v>
      </c>
      <c r="G59" s="279">
        <v>1311.1</v>
      </c>
      <c r="H59" s="279">
        <v>1398.9</v>
      </c>
      <c r="I59" s="279">
        <v>1415.9</v>
      </c>
      <c r="J59" s="279">
        <v>1442.8000000000002</v>
      </c>
      <c r="K59" s="277">
        <v>1389</v>
      </c>
      <c r="L59" s="277">
        <v>1345.1</v>
      </c>
      <c r="M59" s="277">
        <v>6.3184199999999997</v>
      </c>
    </row>
    <row r="60" spans="1:13" ht="12" customHeight="1">
      <c r="A60" s="268">
        <v>50</v>
      </c>
      <c r="B60" s="277" t="s">
        <v>317</v>
      </c>
      <c r="C60" s="278">
        <v>103.2</v>
      </c>
      <c r="D60" s="279">
        <v>102.75</v>
      </c>
      <c r="E60" s="279">
        <v>102</v>
      </c>
      <c r="F60" s="279">
        <v>100.8</v>
      </c>
      <c r="G60" s="279">
        <v>100.05</v>
      </c>
      <c r="H60" s="279">
        <v>103.95</v>
      </c>
      <c r="I60" s="279">
        <v>104.7</v>
      </c>
      <c r="J60" s="279">
        <v>105.9</v>
      </c>
      <c r="K60" s="277">
        <v>103.5</v>
      </c>
      <c r="L60" s="277">
        <v>101.55</v>
      </c>
      <c r="M60" s="277">
        <v>1.4477599999999999</v>
      </c>
    </row>
    <row r="61" spans="1:13">
      <c r="A61" s="268">
        <v>51</v>
      </c>
      <c r="B61" s="277" t="s">
        <v>318</v>
      </c>
      <c r="C61" s="278">
        <v>152.6</v>
      </c>
      <c r="D61" s="279">
        <v>151.03333333333333</v>
      </c>
      <c r="E61" s="279">
        <v>149.06666666666666</v>
      </c>
      <c r="F61" s="279">
        <v>145.53333333333333</v>
      </c>
      <c r="G61" s="279">
        <v>143.56666666666666</v>
      </c>
      <c r="H61" s="279">
        <v>154.56666666666666</v>
      </c>
      <c r="I61" s="279">
        <v>156.5333333333333</v>
      </c>
      <c r="J61" s="279">
        <v>160.06666666666666</v>
      </c>
      <c r="K61" s="277">
        <v>153</v>
      </c>
      <c r="L61" s="277">
        <v>147.5</v>
      </c>
      <c r="M61" s="277">
        <v>5.3627000000000002</v>
      </c>
    </row>
    <row r="62" spans="1:13">
      <c r="A62" s="268">
        <v>52</v>
      </c>
      <c r="B62" s="277" t="s">
        <v>233</v>
      </c>
      <c r="C62" s="278">
        <v>313</v>
      </c>
      <c r="D62" s="279">
        <v>310.33333333333331</v>
      </c>
      <c r="E62" s="279">
        <v>306.66666666666663</v>
      </c>
      <c r="F62" s="279">
        <v>300.33333333333331</v>
      </c>
      <c r="G62" s="279">
        <v>296.66666666666663</v>
      </c>
      <c r="H62" s="279">
        <v>316.66666666666663</v>
      </c>
      <c r="I62" s="279">
        <v>320.33333333333326</v>
      </c>
      <c r="J62" s="279">
        <v>326.66666666666663</v>
      </c>
      <c r="K62" s="277">
        <v>314</v>
      </c>
      <c r="L62" s="277">
        <v>304</v>
      </c>
      <c r="M62" s="277">
        <v>84.943719999999999</v>
      </c>
    </row>
    <row r="63" spans="1:13">
      <c r="A63" s="268">
        <v>53</v>
      </c>
      <c r="B63" s="277" t="s">
        <v>61</v>
      </c>
      <c r="C63" s="278">
        <v>40.299999999999997</v>
      </c>
      <c r="D63" s="279">
        <v>40.433333333333337</v>
      </c>
      <c r="E63" s="279">
        <v>39.766666666666673</v>
      </c>
      <c r="F63" s="279">
        <v>39.233333333333334</v>
      </c>
      <c r="G63" s="279">
        <v>38.56666666666667</v>
      </c>
      <c r="H63" s="279">
        <v>40.966666666666676</v>
      </c>
      <c r="I63" s="279">
        <v>41.633333333333333</v>
      </c>
      <c r="J63" s="279">
        <v>42.166666666666679</v>
      </c>
      <c r="K63" s="277">
        <v>41.1</v>
      </c>
      <c r="L63" s="277">
        <v>39.9</v>
      </c>
      <c r="M63" s="277">
        <v>183.06969000000001</v>
      </c>
    </row>
    <row r="64" spans="1:13">
      <c r="A64" s="268">
        <v>54</v>
      </c>
      <c r="B64" s="277" t="s">
        <v>62</v>
      </c>
      <c r="C64" s="278">
        <v>39.4</v>
      </c>
      <c r="D64" s="279">
        <v>39.616666666666667</v>
      </c>
      <c r="E64" s="279">
        <v>38.983333333333334</v>
      </c>
      <c r="F64" s="279">
        <v>38.56666666666667</v>
      </c>
      <c r="G64" s="279">
        <v>37.933333333333337</v>
      </c>
      <c r="H64" s="279">
        <v>40.033333333333331</v>
      </c>
      <c r="I64" s="279">
        <v>40.666666666666671</v>
      </c>
      <c r="J64" s="279">
        <v>41.083333333333329</v>
      </c>
      <c r="K64" s="277">
        <v>40.25</v>
      </c>
      <c r="L64" s="277">
        <v>39.200000000000003</v>
      </c>
      <c r="M64" s="277">
        <v>20.719280000000001</v>
      </c>
    </row>
    <row r="65" spans="1:13">
      <c r="A65" s="268">
        <v>55</v>
      </c>
      <c r="B65" s="277" t="s">
        <v>312</v>
      </c>
      <c r="C65" s="278">
        <v>1412.65</v>
      </c>
      <c r="D65" s="279">
        <v>1391.8666666666668</v>
      </c>
      <c r="E65" s="279">
        <v>1348.2833333333335</v>
      </c>
      <c r="F65" s="279">
        <v>1283.9166666666667</v>
      </c>
      <c r="G65" s="279">
        <v>1240.3333333333335</v>
      </c>
      <c r="H65" s="279">
        <v>1456.2333333333336</v>
      </c>
      <c r="I65" s="279">
        <v>1499.8166666666666</v>
      </c>
      <c r="J65" s="279">
        <v>1564.1833333333336</v>
      </c>
      <c r="K65" s="277">
        <v>1435.45</v>
      </c>
      <c r="L65" s="277">
        <v>1327.5</v>
      </c>
      <c r="M65" s="277">
        <v>0.16866</v>
      </c>
    </row>
    <row r="66" spans="1:13">
      <c r="A66" s="268">
        <v>56</v>
      </c>
      <c r="B66" s="277" t="s">
        <v>63</v>
      </c>
      <c r="C66" s="278">
        <v>1372.45</v>
      </c>
      <c r="D66" s="279">
        <v>1367.5833333333333</v>
      </c>
      <c r="E66" s="279">
        <v>1355.1666666666665</v>
      </c>
      <c r="F66" s="279">
        <v>1337.8833333333332</v>
      </c>
      <c r="G66" s="279">
        <v>1325.4666666666665</v>
      </c>
      <c r="H66" s="279">
        <v>1384.8666666666666</v>
      </c>
      <c r="I66" s="279">
        <v>1397.2833333333331</v>
      </c>
      <c r="J66" s="279">
        <v>1414.5666666666666</v>
      </c>
      <c r="K66" s="277">
        <v>1380</v>
      </c>
      <c r="L66" s="277">
        <v>1350.3</v>
      </c>
      <c r="M66" s="277">
        <v>4.9079899999999999</v>
      </c>
    </row>
    <row r="67" spans="1:13">
      <c r="A67" s="268">
        <v>57</v>
      </c>
      <c r="B67" s="277" t="s">
        <v>320</v>
      </c>
      <c r="C67" s="278">
        <v>5611.85</v>
      </c>
      <c r="D67" s="279">
        <v>5627.2833333333328</v>
      </c>
      <c r="E67" s="279">
        <v>5564.5666666666657</v>
      </c>
      <c r="F67" s="279">
        <v>5517.2833333333328</v>
      </c>
      <c r="G67" s="279">
        <v>5454.5666666666657</v>
      </c>
      <c r="H67" s="279">
        <v>5674.5666666666657</v>
      </c>
      <c r="I67" s="279">
        <v>5737.2833333333328</v>
      </c>
      <c r="J67" s="279">
        <v>5784.5666666666657</v>
      </c>
      <c r="K67" s="277">
        <v>5690</v>
      </c>
      <c r="L67" s="277">
        <v>5580</v>
      </c>
      <c r="M67" s="277">
        <v>0.19699</v>
      </c>
    </row>
    <row r="68" spans="1:13">
      <c r="A68" s="268">
        <v>58</v>
      </c>
      <c r="B68" s="277" t="s">
        <v>234</v>
      </c>
      <c r="C68" s="278">
        <v>1227.0999999999999</v>
      </c>
      <c r="D68" s="279">
        <v>1233.8833333333332</v>
      </c>
      <c r="E68" s="279">
        <v>1208.7666666666664</v>
      </c>
      <c r="F68" s="279">
        <v>1190.4333333333332</v>
      </c>
      <c r="G68" s="279">
        <v>1165.3166666666664</v>
      </c>
      <c r="H68" s="279">
        <v>1252.2166666666665</v>
      </c>
      <c r="I68" s="279">
        <v>1277.3333333333333</v>
      </c>
      <c r="J68" s="279">
        <v>1295.6666666666665</v>
      </c>
      <c r="K68" s="277">
        <v>1259</v>
      </c>
      <c r="L68" s="277">
        <v>1215.55</v>
      </c>
      <c r="M68" s="277">
        <v>0.57028999999999996</v>
      </c>
    </row>
    <row r="69" spans="1:13">
      <c r="A69" s="268">
        <v>59</v>
      </c>
      <c r="B69" s="277" t="s">
        <v>321</v>
      </c>
      <c r="C69" s="278">
        <v>295.2</v>
      </c>
      <c r="D69" s="279">
        <v>293.2833333333333</v>
      </c>
      <c r="E69" s="279">
        <v>290.36666666666662</v>
      </c>
      <c r="F69" s="279">
        <v>285.5333333333333</v>
      </c>
      <c r="G69" s="279">
        <v>282.61666666666662</v>
      </c>
      <c r="H69" s="279">
        <v>298.11666666666662</v>
      </c>
      <c r="I69" s="279">
        <v>301.03333333333336</v>
      </c>
      <c r="J69" s="279">
        <v>305.86666666666662</v>
      </c>
      <c r="K69" s="277">
        <v>296.2</v>
      </c>
      <c r="L69" s="277">
        <v>288.45</v>
      </c>
      <c r="M69" s="277">
        <v>1.44811</v>
      </c>
    </row>
    <row r="70" spans="1:13">
      <c r="A70" s="268">
        <v>60</v>
      </c>
      <c r="B70" s="277" t="s">
        <v>65</v>
      </c>
      <c r="C70" s="278">
        <v>91</v>
      </c>
      <c r="D70" s="279">
        <v>90.016666666666666</v>
      </c>
      <c r="E70" s="279">
        <v>88.683333333333337</v>
      </c>
      <c r="F70" s="279">
        <v>86.366666666666674</v>
      </c>
      <c r="G70" s="279">
        <v>85.033333333333346</v>
      </c>
      <c r="H70" s="279">
        <v>92.333333333333329</v>
      </c>
      <c r="I70" s="279">
        <v>93.666666666666671</v>
      </c>
      <c r="J70" s="279">
        <v>95.98333333333332</v>
      </c>
      <c r="K70" s="277">
        <v>91.35</v>
      </c>
      <c r="L70" s="277">
        <v>87.7</v>
      </c>
      <c r="M70" s="277">
        <v>72.669309999999996</v>
      </c>
    </row>
    <row r="71" spans="1:13">
      <c r="A71" s="268">
        <v>61</v>
      </c>
      <c r="B71" s="277" t="s">
        <v>313</v>
      </c>
      <c r="C71" s="278">
        <v>602</v>
      </c>
      <c r="D71" s="279">
        <v>603.33333333333337</v>
      </c>
      <c r="E71" s="279">
        <v>594.66666666666674</v>
      </c>
      <c r="F71" s="279">
        <v>587.33333333333337</v>
      </c>
      <c r="G71" s="279">
        <v>578.66666666666674</v>
      </c>
      <c r="H71" s="279">
        <v>610.66666666666674</v>
      </c>
      <c r="I71" s="279">
        <v>619.33333333333348</v>
      </c>
      <c r="J71" s="279">
        <v>626.66666666666674</v>
      </c>
      <c r="K71" s="277">
        <v>612</v>
      </c>
      <c r="L71" s="277">
        <v>596</v>
      </c>
      <c r="M71" s="277">
        <v>2.08351</v>
      </c>
    </row>
    <row r="72" spans="1:13">
      <c r="A72" s="268">
        <v>62</v>
      </c>
      <c r="B72" s="277" t="s">
        <v>66</v>
      </c>
      <c r="C72" s="278">
        <v>603.4</v>
      </c>
      <c r="D72" s="279">
        <v>602.41666666666663</v>
      </c>
      <c r="E72" s="279">
        <v>596.43333333333328</v>
      </c>
      <c r="F72" s="279">
        <v>589.4666666666667</v>
      </c>
      <c r="G72" s="279">
        <v>583.48333333333335</v>
      </c>
      <c r="H72" s="279">
        <v>609.38333333333321</v>
      </c>
      <c r="I72" s="279">
        <v>615.36666666666656</v>
      </c>
      <c r="J72" s="279">
        <v>622.33333333333314</v>
      </c>
      <c r="K72" s="277">
        <v>608.4</v>
      </c>
      <c r="L72" s="277">
        <v>595.45000000000005</v>
      </c>
      <c r="M72" s="277">
        <v>9.0734100000000009</v>
      </c>
    </row>
    <row r="73" spans="1:13">
      <c r="A73" s="268">
        <v>63</v>
      </c>
      <c r="B73" s="277" t="s">
        <v>67</v>
      </c>
      <c r="C73" s="278">
        <v>452.5</v>
      </c>
      <c r="D73" s="279">
        <v>452.45</v>
      </c>
      <c r="E73" s="279">
        <v>446.15</v>
      </c>
      <c r="F73" s="279">
        <v>439.8</v>
      </c>
      <c r="G73" s="279">
        <v>433.5</v>
      </c>
      <c r="H73" s="279">
        <v>458.79999999999995</v>
      </c>
      <c r="I73" s="279">
        <v>465.1</v>
      </c>
      <c r="J73" s="279">
        <v>471.44999999999993</v>
      </c>
      <c r="K73" s="277">
        <v>458.75</v>
      </c>
      <c r="L73" s="277">
        <v>446.1</v>
      </c>
      <c r="M73" s="277">
        <v>19.253509999999999</v>
      </c>
    </row>
    <row r="74" spans="1:13">
      <c r="A74" s="268">
        <v>64</v>
      </c>
      <c r="B74" s="277" t="s">
        <v>1045</v>
      </c>
      <c r="C74" s="278">
        <v>8684.7000000000007</v>
      </c>
      <c r="D74" s="279">
        <v>8671.5500000000011</v>
      </c>
      <c r="E74" s="279">
        <v>8493.1500000000015</v>
      </c>
      <c r="F74" s="279">
        <v>8301.6</v>
      </c>
      <c r="G74" s="279">
        <v>8123.2000000000007</v>
      </c>
      <c r="H74" s="279">
        <v>8863.1000000000022</v>
      </c>
      <c r="I74" s="279">
        <v>9041.5</v>
      </c>
      <c r="J74" s="279">
        <v>9233.0500000000029</v>
      </c>
      <c r="K74" s="277">
        <v>8849.9500000000007</v>
      </c>
      <c r="L74" s="277">
        <v>8480</v>
      </c>
      <c r="M74" s="277">
        <v>4.3830000000000001E-2</v>
      </c>
    </row>
    <row r="75" spans="1:13">
      <c r="A75" s="268">
        <v>65</v>
      </c>
      <c r="B75" s="277" t="s">
        <v>69</v>
      </c>
      <c r="C75" s="278">
        <v>401.65</v>
      </c>
      <c r="D75" s="279">
        <v>402.43333333333339</v>
      </c>
      <c r="E75" s="279">
        <v>397.56666666666678</v>
      </c>
      <c r="F75" s="279">
        <v>393.48333333333341</v>
      </c>
      <c r="G75" s="279">
        <v>388.61666666666679</v>
      </c>
      <c r="H75" s="279">
        <v>406.51666666666677</v>
      </c>
      <c r="I75" s="279">
        <v>411.38333333333333</v>
      </c>
      <c r="J75" s="279">
        <v>415.46666666666675</v>
      </c>
      <c r="K75" s="277">
        <v>407.3</v>
      </c>
      <c r="L75" s="277">
        <v>398.35</v>
      </c>
      <c r="M75" s="277">
        <v>233.47957</v>
      </c>
    </row>
    <row r="76" spans="1:13" s="16" customFormat="1">
      <c r="A76" s="268">
        <v>66</v>
      </c>
      <c r="B76" s="277" t="s">
        <v>70</v>
      </c>
      <c r="C76" s="278">
        <v>27.2</v>
      </c>
      <c r="D76" s="279">
        <v>27.133333333333336</v>
      </c>
      <c r="E76" s="279">
        <v>26.816666666666674</v>
      </c>
      <c r="F76" s="279">
        <v>26.433333333333337</v>
      </c>
      <c r="G76" s="279">
        <v>26.116666666666674</v>
      </c>
      <c r="H76" s="279">
        <v>27.516666666666673</v>
      </c>
      <c r="I76" s="279">
        <v>27.833333333333336</v>
      </c>
      <c r="J76" s="279">
        <v>28.216666666666672</v>
      </c>
      <c r="K76" s="277">
        <v>27.45</v>
      </c>
      <c r="L76" s="277">
        <v>26.75</v>
      </c>
      <c r="M76" s="277">
        <v>158.12970000000001</v>
      </c>
    </row>
    <row r="77" spans="1:13" s="16" customFormat="1">
      <c r="A77" s="268">
        <v>67</v>
      </c>
      <c r="B77" s="277" t="s">
        <v>71</v>
      </c>
      <c r="C77" s="278">
        <v>447.9</v>
      </c>
      <c r="D77" s="279">
        <v>443.81666666666666</v>
      </c>
      <c r="E77" s="279">
        <v>438.13333333333333</v>
      </c>
      <c r="F77" s="279">
        <v>428.36666666666667</v>
      </c>
      <c r="G77" s="279">
        <v>422.68333333333334</v>
      </c>
      <c r="H77" s="279">
        <v>453.58333333333331</v>
      </c>
      <c r="I77" s="279">
        <v>459.26666666666659</v>
      </c>
      <c r="J77" s="279">
        <v>469.0333333333333</v>
      </c>
      <c r="K77" s="277">
        <v>449.5</v>
      </c>
      <c r="L77" s="277">
        <v>434.05</v>
      </c>
      <c r="M77" s="277">
        <v>45.027949999999997</v>
      </c>
    </row>
    <row r="78" spans="1:13" s="16" customFormat="1">
      <c r="A78" s="268">
        <v>68</v>
      </c>
      <c r="B78" s="277" t="s">
        <v>322</v>
      </c>
      <c r="C78" s="278">
        <v>639.15</v>
      </c>
      <c r="D78" s="279">
        <v>640</v>
      </c>
      <c r="E78" s="279">
        <v>631.15</v>
      </c>
      <c r="F78" s="279">
        <v>623.15</v>
      </c>
      <c r="G78" s="279">
        <v>614.29999999999995</v>
      </c>
      <c r="H78" s="279">
        <v>648</v>
      </c>
      <c r="I78" s="279">
        <v>656.84999999999991</v>
      </c>
      <c r="J78" s="279">
        <v>664.85</v>
      </c>
      <c r="K78" s="277">
        <v>648.85</v>
      </c>
      <c r="L78" s="277">
        <v>632</v>
      </c>
      <c r="M78" s="277">
        <v>1.2698499999999999</v>
      </c>
    </row>
    <row r="79" spans="1:13" s="16" customFormat="1">
      <c r="A79" s="268">
        <v>69</v>
      </c>
      <c r="B79" s="277" t="s">
        <v>324</v>
      </c>
      <c r="C79" s="278">
        <v>174.85</v>
      </c>
      <c r="D79" s="279">
        <v>174.61666666666665</v>
      </c>
      <c r="E79" s="279">
        <v>173.5333333333333</v>
      </c>
      <c r="F79" s="279">
        <v>172.21666666666667</v>
      </c>
      <c r="G79" s="279">
        <v>171.13333333333333</v>
      </c>
      <c r="H79" s="279">
        <v>175.93333333333328</v>
      </c>
      <c r="I79" s="279">
        <v>177.01666666666659</v>
      </c>
      <c r="J79" s="279">
        <v>178.33333333333326</v>
      </c>
      <c r="K79" s="277">
        <v>175.7</v>
      </c>
      <c r="L79" s="277">
        <v>173.3</v>
      </c>
      <c r="M79" s="277">
        <v>3.1579600000000001</v>
      </c>
    </row>
    <row r="80" spans="1:13" s="16" customFormat="1">
      <c r="A80" s="268">
        <v>70</v>
      </c>
      <c r="B80" s="277" t="s">
        <v>325</v>
      </c>
      <c r="C80" s="278">
        <v>3067.1</v>
      </c>
      <c r="D80" s="279">
        <v>3085.2833333333333</v>
      </c>
      <c r="E80" s="279">
        <v>3021.0666666666666</v>
      </c>
      <c r="F80" s="279">
        <v>2975.0333333333333</v>
      </c>
      <c r="G80" s="279">
        <v>2910.8166666666666</v>
      </c>
      <c r="H80" s="279">
        <v>3131.3166666666666</v>
      </c>
      <c r="I80" s="279">
        <v>3195.5333333333328</v>
      </c>
      <c r="J80" s="279">
        <v>3241.5666666666666</v>
      </c>
      <c r="K80" s="277">
        <v>3149.5</v>
      </c>
      <c r="L80" s="277">
        <v>3039.25</v>
      </c>
      <c r="M80" s="277">
        <v>0.55018</v>
      </c>
    </row>
    <row r="81" spans="1:13" s="16" customFormat="1">
      <c r="A81" s="268">
        <v>71</v>
      </c>
      <c r="B81" s="277" t="s">
        <v>326</v>
      </c>
      <c r="C81" s="278">
        <v>638.04999999999995</v>
      </c>
      <c r="D81" s="279">
        <v>636.01666666666665</v>
      </c>
      <c r="E81" s="279">
        <v>627.0333333333333</v>
      </c>
      <c r="F81" s="279">
        <v>616.01666666666665</v>
      </c>
      <c r="G81" s="279">
        <v>607.0333333333333</v>
      </c>
      <c r="H81" s="279">
        <v>647.0333333333333</v>
      </c>
      <c r="I81" s="279">
        <v>656.01666666666665</v>
      </c>
      <c r="J81" s="279">
        <v>667.0333333333333</v>
      </c>
      <c r="K81" s="277">
        <v>645</v>
      </c>
      <c r="L81" s="277">
        <v>625</v>
      </c>
      <c r="M81" s="277">
        <v>2.3654299999999999</v>
      </c>
    </row>
    <row r="82" spans="1:13" s="16" customFormat="1">
      <c r="A82" s="268">
        <v>72</v>
      </c>
      <c r="B82" s="277" t="s">
        <v>327</v>
      </c>
      <c r="C82" s="278">
        <v>66</v>
      </c>
      <c r="D82" s="279">
        <v>65.05</v>
      </c>
      <c r="E82" s="279">
        <v>63.3</v>
      </c>
      <c r="F82" s="279">
        <v>60.6</v>
      </c>
      <c r="G82" s="279">
        <v>58.85</v>
      </c>
      <c r="H82" s="279">
        <v>67.75</v>
      </c>
      <c r="I82" s="279">
        <v>69.5</v>
      </c>
      <c r="J82" s="279">
        <v>72.199999999999989</v>
      </c>
      <c r="K82" s="277">
        <v>66.8</v>
      </c>
      <c r="L82" s="277">
        <v>62.35</v>
      </c>
      <c r="M82" s="277">
        <v>14.6814</v>
      </c>
    </row>
    <row r="83" spans="1:13" s="16" customFormat="1">
      <c r="A83" s="268">
        <v>73</v>
      </c>
      <c r="B83" s="277" t="s">
        <v>72</v>
      </c>
      <c r="C83" s="278">
        <v>11959.1</v>
      </c>
      <c r="D83" s="279">
        <v>11931.416666666666</v>
      </c>
      <c r="E83" s="279">
        <v>11787.733333333332</v>
      </c>
      <c r="F83" s="279">
        <v>11616.366666666665</v>
      </c>
      <c r="G83" s="279">
        <v>11472.683333333331</v>
      </c>
      <c r="H83" s="279">
        <v>12102.783333333333</v>
      </c>
      <c r="I83" s="279">
        <v>12246.466666666667</v>
      </c>
      <c r="J83" s="279">
        <v>12417.833333333334</v>
      </c>
      <c r="K83" s="277">
        <v>12075.1</v>
      </c>
      <c r="L83" s="277">
        <v>11760.05</v>
      </c>
      <c r="M83" s="277">
        <v>0.38590000000000002</v>
      </c>
    </row>
    <row r="84" spans="1:13" s="16" customFormat="1">
      <c r="A84" s="268">
        <v>74</v>
      </c>
      <c r="B84" s="277" t="s">
        <v>74</v>
      </c>
      <c r="C84" s="278">
        <v>339.95</v>
      </c>
      <c r="D84" s="279">
        <v>336.95</v>
      </c>
      <c r="E84" s="279">
        <v>330.5</v>
      </c>
      <c r="F84" s="279">
        <v>321.05</v>
      </c>
      <c r="G84" s="279">
        <v>314.60000000000002</v>
      </c>
      <c r="H84" s="279">
        <v>346.4</v>
      </c>
      <c r="I84" s="279">
        <v>352.84999999999991</v>
      </c>
      <c r="J84" s="279">
        <v>362.29999999999995</v>
      </c>
      <c r="K84" s="277">
        <v>343.4</v>
      </c>
      <c r="L84" s="277">
        <v>327.5</v>
      </c>
      <c r="M84" s="277">
        <v>134.53184999999999</v>
      </c>
    </row>
    <row r="85" spans="1:13" s="16" customFormat="1">
      <c r="A85" s="268">
        <v>75</v>
      </c>
      <c r="B85" s="277" t="s">
        <v>328</v>
      </c>
      <c r="C85" s="278">
        <v>159.05000000000001</v>
      </c>
      <c r="D85" s="279">
        <v>159.63333333333333</v>
      </c>
      <c r="E85" s="279">
        <v>156.31666666666666</v>
      </c>
      <c r="F85" s="279">
        <v>153.58333333333334</v>
      </c>
      <c r="G85" s="279">
        <v>150.26666666666668</v>
      </c>
      <c r="H85" s="279">
        <v>162.36666666666665</v>
      </c>
      <c r="I85" s="279">
        <v>165.68333333333331</v>
      </c>
      <c r="J85" s="279">
        <v>168.41666666666663</v>
      </c>
      <c r="K85" s="277">
        <v>162.94999999999999</v>
      </c>
      <c r="L85" s="277">
        <v>156.9</v>
      </c>
      <c r="M85" s="277">
        <v>0.59258999999999995</v>
      </c>
    </row>
    <row r="86" spans="1:13" s="16" customFormat="1">
      <c r="A86" s="268">
        <v>76</v>
      </c>
      <c r="B86" s="277" t="s">
        <v>75</v>
      </c>
      <c r="C86" s="278">
        <v>3747.2</v>
      </c>
      <c r="D86" s="279">
        <v>3749.15</v>
      </c>
      <c r="E86" s="279">
        <v>3719.3</v>
      </c>
      <c r="F86" s="279">
        <v>3691.4</v>
      </c>
      <c r="G86" s="279">
        <v>3661.55</v>
      </c>
      <c r="H86" s="279">
        <v>3777.05</v>
      </c>
      <c r="I86" s="279">
        <v>3806.8999999999996</v>
      </c>
      <c r="J86" s="279">
        <v>3834.8</v>
      </c>
      <c r="K86" s="277">
        <v>3779</v>
      </c>
      <c r="L86" s="277">
        <v>3721.25</v>
      </c>
      <c r="M86" s="277">
        <v>2.6396700000000002</v>
      </c>
    </row>
    <row r="87" spans="1:13" s="16" customFormat="1">
      <c r="A87" s="268">
        <v>77</v>
      </c>
      <c r="B87" s="277" t="s">
        <v>314</v>
      </c>
      <c r="C87" s="278">
        <v>524.95000000000005</v>
      </c>
      <c r="D87" s="279">
        <v>524.2833333333333</v>
      </c>
      <c r="E87" s="279">
        <v>520.66666666666663</v>
      </c>
      <c r="F87" s="279">
        <v>516.38333333333333</v>
      </c>
      <c r="G87" s="279">
        <v>512.76666666666665</v>
      </c>
      <c r="H87" s="279">
        <v>528.56666666666661</v>
      </c>
      <c r="I87" s="279">
        <v>532.18333333333339</v>
      </c>
      <c r="J87" s="279">
        <v>536.46666666666658</v>
      </c>
      <c r="K87" s="277">
        <v>527.9</v>
      </c>
      <c r="L87" s="277">
        <v>520</v>
      </c>
      <c r="M87" s="277">
        <v>2.1173000000000002</v>
      </c>
    </row>
    <row r="88" spans="1:13" s="16" customFormat="1">
      <c r="A88" s="268">
        <v>78</v>
      </c>
      <c r="B88" s="277" t="s">
        <v>323</v>
      </c>
      <c r="C88" s="278">
        <v>190.75</v>
      </c>
      <c r="D88" s="279">
        <v>187.15</v>
      </c>
      <c r="E88" s="279">
        <v>175.8</v>
      </c>
      <c r="F88" s="279">
        <v>160.85</v>
      </c>
      <c r="G88" s="279">
        <v>149.5</v>
      </c>
      <c r="H88" s="279">
        <v>202.10000000000002</v>
      </c>
      <c r="I88" s="279">
        <v>213.45</v>
      </c>
      <c r="J88" s="279">
        <v>228.40000000000003</v>
      </c>
      <c r="K88" s="277">
        <v>198.5</v>
      </c>
      <c r="L88" s="277">
        <v>172.2</v>
      </c>
      <c r="M88" s="277">
        <v>16.309480000000001</v>
      </c>
    </row>
    <row r="89" spans="1:13" s="16" customFormat="1">
      <c r="A89" s="268">
        <v>79</v>
      </c>
      <c r="B89" s="277" t="s">
        <v>76</v>
      </c>
      <c r="C89" s="278">
        <v>430.4</v>
      </c>
      <c r="D89" s="279">
        <v>424.63333333333327</v>
      </c>
      <c r="E89" s="279">
        <v>417.06666666666655</v>
      </c>
      <c r="F89" s="279">
        <v>403.73333333333329</v>
      </c>
      <c r="G89" s="279">
        <v>396.16666666666657</v>
      </c>
      <c r="H89" s="279">
        <v>437.96666666666653</v>
      </c>
      <c r="I89" s="279">
        <v>445.53333333333325</v>
      </c>
      <c r="J89" s="279">
        <v>458.8666666666665</v>
      </c>
      <c r="K89" s="277">
        <v>432.2</v>
      </c>
      <c r="L89" s="277">
        <v>411.3</v>
      </c>
      <c r="M89" s="277">
        <v>69.730339999999998</v>
      </c>
    </row>
    <row r="90" spans="1:13" s="16" customFormat="1">
      <c r="A90" s="268">
        <v>80</v>
      </c>
      <c r="B90" s="277" t="s">
        <v>77</v>
      </c>
      <c r="C90" s="278">
        <v>87.85</v>
      </c>
      <c r="D90" s="279">
        <v>87.866666666666674</v>
      </c>
      <c r="E90" s="279">
        <v>87.033333333333346</v>
      </c>
      <c r="F90" s="279">
        <v>86.216666666666669</v>
      </c>
      <c r="G90" s="279">
        <v>85.38333333333334</v>
      </c>
      <c r="H90" s="279">
        <v>88.683333333333351</v>
      </c>
      <c r="I90" s="279">
        <v>89.516666666666666</v>
      </c>
      <c r="J90" s="279">
        <v>90.333333333333357</v>
      </c>
      <c r="K90" s="277">
        <v>88.7</v>
      </c>
      <c r="L90" s="277">
        <v>87.05</v>
      </c>
      <c r="M90" s="277">
        <v>33.386749999999999</v>
      </c>
    </row>
    <row r="91" spans="1:13" s="16" customFormat="1">
      <c r="A91" s="268">
        <v>81</v>
      </c>
      <c r="B91" s="277" t="s">
        <v>332</v>
      </c>
      <c r="C91" s="278">
        <v>468.35</v>
      </c>
      <c r="D91" s="279">
        <v>461.18333333333334</v>
      </c>
      <c r="E91" s="279">
        <v>447.36666666666667</v>
      </c>
      <c r="F91" s="279">
        <v>426.38333333333333</v>
      </c>
      <c r="G91" s="279">
        <v>412.56666666666666</v>
      </c>
      <c r="H91" s="279">
        <v>482.16666666666669</v>
      </c>
      <c r="I91" s="279">
        <v>495.98333333333341</v>
      </c>
      <c r="J91" s="279">
        <v>516.9666666666667</v>
      </c>
      <c r="K91" s="277">
        <v>475</v>
      </c>
      <c r="L91" s="277">
        <v>440.2</v>
      </c>
      <c r="M91" s="277">
        <v>3.35168</v>
      </c>
    </row>
    <row r="92" spans="1:13" s="16" customFormat="1">
      <c r="A92" s="268">
        <v>82</v>
      </c>
      <c r="B92" s="277" t="s">
        <v>333</v>
      </c>
      <c r="C92" s="278">
        <v>539.04999999999995</v>
      </c>
      <c r="D92" s="279">
        <v>530.68333333333328</v>
      </c>
      <c r="E92" s="279">
        <v>517.36666666666656</v>
      </c>
      <c r="F92" s="279">
        <v>495.68333333333328</v>
      </c>
      <c r="G92" s="279">
        <v>482.36666666666656</v>
      </c>
      <c r="H92" s="279">
        <v>552.36666666666656</v>
      </c>
      <c r="I92" s="279">
        <v>565.68333333333339</v>
      </c>
      <c r="J92" s="279">
        <v>587.36666666666656</v>
      </c>
      <c r="K92" s="277">
        <v>544</v>
      </c>
      <c r="L92" s="277">
        <v>509</v>
      </c>
      <c r="M92" s="277">
        <v>1.6471499999999999</v>
      </c>
    </row>
    <row r="93" spans="1:13" s="16" customFormat="1">
      <c r="A93" s="268">
        <v>83</v>
      </c>
      <c r="B93" s="277" t="s">
        <v>335</v>
      </c>
      <c r="C93" s="278">
        <v>239.25</v>
      </c>
      <c r="D93" s="279">
        <v>239.5333333333333</v>
      </c>
      <c r="E93" s="279">
        <v>236.9166666666666</v>
      </c>
      <c r="F93" s="279">
        <v>234.58333333333329</v>
      </c>
      <c r="G93" s="279">
        <v>231.96666666666658</v>
      </c>
      <c r="H93" s="279">
        <v>241.86666666666662</v>
      </c>
      <c r="I93" s="279">
        <v>244.48333333333329</v>
      </c>
      <c r="J93" s="279">
        <v>246.81666666666663</v>
      </c>
      <c r="K93" s="277">
        <v>242.15</v>
      </c>
      <c r="L93" s="277">
        <v>237.2</v>
      </c>
      <c r="M93" s="277">
        <v>0.71530000000000005</v>
      </c>
    </row>
    <row r="94" spans="1:13" s="16" customFormat="1">
      <c r="A94" s="268">
        <v>84</v>
      </c>
      <c r="B94" s="277" t="s">
        <v>329</v>
      </c>
      <c r="C94" s="278">
        <v>319.95</v>
      </c>
      <c r="D94" s="279">
        <v>322.7</v>
      </c>
      <c r="E94" s="279">
        <v>315.75</v>
      </c>
      <c r="F94" s="279">
        <v>311.55</v>
      </c>
      <c r="G94" s="279">
        <v>304.60000000000002</v>
      </c>
      <c r="H94" s="279">
        <v>326.89999999999998</v>
      </c>
      <c r="I94" s="279">
        <v>333.84999999999991</v>
      </c>
      <c r="J94" s="279">
        <v>338.04999999999995</v>
      </c>
      <c r="K94" s="277">
        <v>329.65</v>
      </c>
      <c r="L94" s="277">
        <v>318.5</v>
      </c>
      <c r="M94" s="277">
        <v>1.18503</v>
      </c>
    </row>
    <row r="95" spans="1:13" s="16" customFormat="1">
      <c r="A95" s="268">
        <v>85</v>
      </c>
      <c r="B95" s="277" t="s">
        <v>78</v>
      </c>
      <c r="C95" s="278">
        <v>107.05</v>
      </c>
      <c r="D95" s="279">
        <v>106.35000000000001</v>
      </c>
      <c r="E95" s="279">
        <v>105.45000000000002</v>
      </c>
      <c r="F95" s="279">
        <v>103.85000000000001</v>
      </c>
      <c r="G95" s="279">
        <v>102.95000000000002</v>
      </c>
      <c r="H95" s="279">
        <v>107.95000000000002</v>
      </c>
      <c r="I95" s="279">
        <v>108.85000000000002</v>
      </c>
      <c r="J95" s="279">
        <v>110.45000000000002</v>
      </c>
      <c r="K95" s="277">
        <v>107.25</v>
      </c>
      <c r="L95" s="277">
        <v>104.75</v>
      </c>
      <c r="M95" s="277">
        <v>6.1725899999999996</v>
      </c>
    </row>
    <row r="96" spans="1:13" s="16" customFormat="1">
      <c r="A96" s="268">
        <v>86</v>
      </c>
      <c r="B96" s="277" t="s">
        <v>330</v>
      </c>
      <c r="C96" s="278">
        <v>245.9</v>
      </c>
      <c r="D96" s="279">
        <v>246.78333333333333</v>
      </c>
      <c r="E96" s="279">
        <v>244.11666666666667</v>
      </c>
      <c r="F96" s="279">
        <v>242.33333333333334</v>
      </c>
      <c r="G96" s="279">
        <v>239.66666666666669</v>
      </c>
      <c r="H96" s="279">
        <v>248.56666666666666</v>
      </c>
      <c r="I96" s="279">
        <v>251.23333333333335</v>
      </c>
      <c r="J96" s="279">
        <v>253.01666666666665</v>
      </c>
      <c r="K96" s="277">
        <v>249.45</v>
      </c>
      <c r="L96" s="277">
        <v>245</v>
      </c>
      <c r="M96" s="277">
        <v>1.40015</v>
      </c>
    </row>
    <row r="97" spans="1:13" s="16" customFormat="1">
      <c r="A97" s="268">
        <v>87</v>
      </c>
      <c r="B97" s="277" t="s">
        <v>338</v>
      </c>
      <c r="C97" s="278">
        <v>453.45</v>
      </c>
      <c r="D97" s="279">
        <v>454.48333333333329</v>
      </c>
      <c r="E97" s="279">
        <v>447.06666666666661</v>
      </c>
      <c r="F97" s="279">
        <v>440.68333333333334</v>
      </c>
      <c r="G97" s="279">
        <v>433.26666666666665</v>
      </c>
      <c r="H97" s="279">
        <v>460.86666666666656</v>
      </c>
      <c r="I97" s="279">
        <v>468.28333333333319</v>
      </c>
      <c r="J97" s="279">
        <v>474.66666666666652</v>
      </c>
      <c r="K97" s="277">
        <v>461.9</v>
      </c>
      <c r="L97" s="277">
        <v>448.1</v>
      </c>
      <c r="M97" s="277">
        <v>7.95641</v>
      </c>
    </row>
    <row r="98" spans="1:13" s="16" customFormat="1">
      <c r="A98" s="268">
        <v>88</v>
      </c>
      <c r="B98" s="277" t="s">
        <v>336</v>
      </c>
      <c r="C98" s="278">
        <v>992</v>
      </c>
      <c r="D98" s="279">
        <v>988.31666666666661</v>
      </c>
      <c r="E98" s="279">
        <v>979.53333333333319</v>
      </c>
      <c r="F98" s="279">
        <v>967.06666666666661</v>
      </c>
      <c r="G98" s="279">
        <v>958.28333333333319</v>
      </c>
      <c r="H98" s="279">
        <v>1000.7833333333332</v>
      </c>
      <c r="I98" s="279">
        <v>1009.5666666666665</v>
      </c>
      <c r="J98" s="279">
        <v>1022.0333333333332</v>
      </c>
      <c r="K98" s="277">
        <v>997.1</v>
      </c>
      <c r="L98" s="277">
        <v>975.85</v>
      </c>
      <c r="M98" s="277">
        <v>0.80442999999999998</v>
      </c>
    </row>
    <row r="99" spans="1:13" s="16" customFormat="1">
      <c r="A99" s="268">
        <v>89</v>
      </c>
      <c r="B99" s="277" t="s">
        <v>337</v>
      </c>
      <c r="C99" s="278">
        <v>10.199999999999999</v>
      </c>
      <c r="D99" s="279">
        <v>10.416666666666666</v>
      </c>
      <c r="E99" s="279">
        <v>9.8833333333333329</v>
      </c>
      <c r="F99" s="279">
        <v>9.5666666666666664</v>
      </c>
      <c r="G99" s="279">
        <v>9.0333333333333332</v>
      </c>
      <c r="H99" s="279">
        <v>10.733333333333333</v>
      </c>
      <c r="I99" s="279">
        <v>11.266666666666667</v>
      </c>
      <c r="J99" s="279">
        <v>11.583333333333332</v>
      </c>
      <c r="K99" s="277">
        <v>10.95</v>
      </c>
      <c r="L99" s="277">
        <v>10.1</v>
      </c>
      <c r="M99" s="277">
        <v>103.77764999999999</v>
      </c>
    </row>
    <row r="100" spans="1:13" s="16" customFormat="1">
      <c r="A100" s="268">
        <v>90</v>
      </c>
      <c r="B100" s="277" t="s">
        <v>339</v>
      </c>
      <c r="C100" s="278">
        <v>173.6</v>
      </c>
      <c r="D100" s="279">
        <v>173.01666666666665</v>
      </c>
      <c r="E100" s="279">
        <v>171.0333333333333</v>
      </c>
      <c r="F100" s="279">
        <v>168.46666666666664</v>
      </c>
      <c r="G100" s="279">
        <v>166.48333333333329</v>
      </c>
      <c r="H100" s="279">
        <v>175.58333333333331</v>
      </c>
      <c r="I100" s="279">
        <v>177.56666666666666</v>
      </c>
      <c r="J100" s="279">
        <v>180.13333333333333</v>
      </c>
      <c r="K100" s="277">
        <v>175</v>
      </c>
      <c r="L100" s="277">
        <v>170.45</v>
      </c>
      <c r="M100" s="277">
        <v>1.53346</v>
      </c>
    </row>
    <row r="101" spans="1:13">
      <c r="A101" s="268">
        <v>91</v>
      </c>
      <c r="B101" s="277" t="s">
        <v>80</v>
      </c>
      <c r="C101" s="278">
        <v>321.60000000000002</v>
      </c>
      <c r="D101" s="279">
        <v>321.4666666666667</v>
      </c>
      <c r="E101" s="279">
        <v>315.13333333333338</v>
      </c>
      <c r="F101" s="279">
        <v>308.66666666666669</v>
      </c>
      <c r="G101" s="279">
        <v>302.33333333333337</v>
      </c>
      <c r="H101" s="279">
        <v>327.93333333333339</v>
      </c>
      <c r="I101" s="279">
        <v>334.26666666666665</v>
      </c>
      <c r="J101" s="279">
        <v>340.73333333333341</v>
      </c>
      <c r="K101" s="277">
        <v>327.8</v>
      </c>
      <c r="L101" s="277">
        <v>315</v>
      </c>
      <c r="M101" s="277">
        <v>4.0043600000000001</v>
      </c>
    </row>
    <row r="102" spans="1:13">
      <c r="A102" s="268">
        <v>92</v>
      </c>
      <c r="B102" s="277" t="s">
        <v>340</v>
      </c>
      <c r="C102" s="278">
        <v>2514.9499999999998</v>
      </c>
      <c r="D102" s="279">
        <v>2507.1333333333332</v>
      </c>
      <c r="E102" s="279">
        <v>2486.8166666666666</v>
      </c>
      <c r="F102" s="279">
        <v>2458.6833333333334</v>
      </c>
      <c r="G102" s="279">
        <v>2438.3666666666668</v>
      </c>
      <c r="H102" s="279">
        <v>2535.2666666666664</v>
      </c>
      <c r="I102" s="279">
        <v>2555.583333333333</v>
      </c>
      <c r="J102" s="279">
        <v>2583.7166666666662</v>
      </c>
      <c r="K102" s="277">
        <v>2527.4499999999998</v>
      </c>
      <c r="L102" s="277">
        <v>2479</v>
      </c>
      <c r="M102" s="277">
        <v>1.8499999999999999E-2</v>
      </c>
    </row>
    <row r="103" spans="1:13">
      <c r="A103" s="268">
        <v>93</v>
      </c>
      <c r="B103" s="277" t="s">
        <v>81</v>
      </c>
      <c r="C103" s="278">
        <v>577.25</v>
      </c>
      <c r="D103" s="279">
        <v>576.08333333333337</v>
      </c>
      <c r="E103" s="279">
        <v>570.16666666666674</v>
      </c>
      <c r="F103" s="279">
        <v>563.08333333333337</v>
      </c>
      <c r="G103" s="279">
        <v>557.16666666666674</v>
      </c>
      <c r="H103" s="279">
        <v>583.16666666666674</v>
      </c>
      <c r="I103" s="279">
        <v>589.08333333333348</v>
      </c>
      <c r="J103" s="279">
        <v>596.16666666666674</v>
      </c>
      <c r="K103" s="277">
        <v>582</v>
      </c>
      <c r="L103" s="277">
        <v>569</v>
      </c>
      <c r="M103" s="277">
        <v>0.74221999999999999</v>
      </c>
    </row>
    <row r="104" spans="1:13">
      <c r="A104" s="268">
        <v>94</v>
      </c>
      <c r="B104" s="277" t="s">
        <v>334</v>
      </c>
      <c r="C104" s="278">
        <v>239.45</v>
      </c>
      <c r="D104" s="279">
        <v>240.48333333333335</v>
      </c>
      <c r="E104" s="279">
        <v>236.9666666666667</v>
      </c>
      <c r="F104" s="279">
        <v>234.48333333333335</v>
      </c>
      <c r="G104" s="279">
        <v>230.9666666666667</v>
      </c>
      <c r="H104" s="279">
        <v>242.9666666666667</v>
      </c>
      <c r="I104" s="279">
        <v>246.48333333333335</v>
      </c>
      <c r="J104" s="279">
        <v>248.9666666666667</v>
      </c>
      <c r="K104" s="277">
        <v>244</v>
      </c>
      <c r="L104" s="277">
        <v>238</v>
      </c>
      <c r="M104" s="277">
        <v>1.8494900000000001</v>
      </c>
    </row>
    <row r="105" spans="1:13">
      <c r="A105" s="268">
        <v>95</v>
      </c>
      <c r="B105" s="277" t="s">
        <v>342</v>
      </c>
      <c r="C105" s="278">
        <v>159.55000000000001</v>
      </c>
      <c r="D105" s="279">
        <v>160.20000000000002</v>
      </c>
      <c r="E105" s="279">
        <v>157.00000000000003</v>
      </c>
      <c r="F105" s="279">
        <v>154.45000000000002</v>
      </c>
      <c r="G105" s="279">
        <v>151.25000000000003</v>
      </c>
      <c r="H105" s="279">
        <v>162.75000000000003</v>
      </c>
      <c r="I105" s="279">
        <v>165.95000000000002</v>
      </c>
      <c r="J105" s="279">
        <v>168.50000000000003</v>
      </c>
      <c r="K105" s="277">
        <v>163.4</v>
      </c>
      <c r="L105" s="277">
        <v>157.65</v>
      </c>
      <c r="M105" s="277">
        <v>5.6971699999999998</v>
      </c>
    </row>
    <row r="106" spans="1:13">
      <c r="A106" s="268">
        <v>96</v>
      </c>
      <c r="B106" s="277" t="s">
        <v>343</v>
      </c>
      <c r="C106" s="278">
        <v>63.95</v>
      </c>
      <c r="D106" s="279">
        <v>64.399999999999991</v>
      </c>
      <c r="E106" s="279">
        <v>63.34999999999998</v>
      </c>
      <c r="F106" s="279">
        <v>62.749999999999986</v>
      </c>
      <c r="G106" s="279">
        <v>61.699999999999974</v>
      </c>
      <c r="H106" s="279">
        <v>64.999999999999986</v>
      </c>
      <c r="I106" s="279">
        <v>66.05</v>
      </c>
      <c r="J106" s="279">
        <v>66.649999999999991</v>
      </c>
      <c r="K106" s="277">
        <v>65.45</v>
      </c>
      <c r="L106" s="277">
        <v>63.8</v>
      </c>
      <c r="M106" s="277">
        <v>3.3211200000000001</v>
      </c>
    </row>
    <row r="107" spans="1:13">
      <c r="A107" s="268">
        <v>97</v>
      </c>
      <c r="B107" s="277" t="s">
        <v>82</v>
      </c>
      <c r="C107" s="278">
        <v>237.25</v>
      </c>
      <c r="D107" s="279">
        <v>237.04999999999998</v>
      </c>
      <c r="E107" s="279">
        <v>233.19999999999996</v>
      </c>
      <c r="F107" s="279">
        <v>229.14999999999998</v>
      </c>
      <c r="G107" s="279">
        <v>225.29999999999995</v>
      </c>
      <c r="H107" s="279">
        <v>241.09999999999997</v>
      </c>
      <c r="I107" s="279">
        <v>244.95</v>
      </c>
      <c r="J107" s="279">
        <v>248.99999999999997</v>
      </c>
      <c r="K107" s="277">
        <v>240.9</v>
      </c>
      <c r="L107" s="277">
        <v>233</v>
      </c>
      <c r="M107" s="277">
        <v>53.193849999999998</v>
      </c>
    </row>
    <row r="108" spans="1:13">
      <c r="A108" s="268">
        <v>98</v>
      </c>
      <c r="B108" s="285" t="s">
        <v>344</v>
      </c>
      <c r="C108" s="278">
        <v>377.3</v>
      </c>
      <c r="D108" s="279">
        <v>380.66666666666669</v>
      </c>
      <c r="E108" s="279">
        <v>371.43333333333339</v>
      </c>
      <c r="F108" s="279">
        <v>365.56666666666672</v>
      </c>
      <c r="G108" s="279">
        <v>356.33333333333343</v>
      </c>
      <c r="H108" s="279">
        <v>386.53333333333336</v>
      </c>
      <c r="I108" s="279">
        <v>395.76666666666659</v>
      </c>
      <c r="J108" s="279">
        <v>401.63333333333333</v>
      </c>
      <c r="K108" s="277">
        <v>389.9</v>
      </c>
      <c r="L108" s="277">
        <v>374.8</v>
      </c>
      <c r="M108" s="277">
        <v>0.64988999999999997</v>
      </c>
    </row>
    <row r="109" spans="1:13">
      <c r="A109" s="268">
        <v>99</v>
      </c>
      <c r="B109" s="277" t="s">
        <v>83</v>
      </c>
      <c r="C109" s="278">
        <v>782.35</v>
      </c>
      <c r="D109" s="279">
        <v>776.08333333333337</v>
      </c>
      <c r="E109" s="279">
        <v>764.66666666666674</v>
      </c>
      <c r="F109" s="279">
        <v>746.98333333333335</v>
      </c>
      <c r="G109" s="279">
        <v>735.56666666666672</v>
      </c>
      <c r="H109" s="279">
        <v>793.76666666666677</v>
      </c>
      <c r="I109" s="279">
        <v>805.18333333333351</v>
      </c>
      <c r="J109" s="279">
        <v>822.86666666666679</v>
      </c>
      <c r="K109" s="277">
        <v>787.5</v>
      </c>
      <c r="L109" s="277">
        <v>758.4</v>
      </c>
      <c r="M109" s="277">
        <v>90.990480000000005</v>
      </c>
    </row>
    <row r="110" spans="1:13">
      <c r="A110" s="268">
        <v>100</v>
      </c>
      <c r="B110" s="277" t="s">
        <v>84</v>
      </c>
      <c r="C110" s="278">
        <v>111.35</v>
      </c>
      <c r="D110" s="279">
        <v>111.23333333333333</v>
      </c>
      <c r="E110" s="279">
        <v>109.71666666666667</v>
      </c>
      <c r="F110" s="279">
        <v>108.08333333333333</v>
      </c>
      <c r="G110" s="279">
        <v>106.56666666666666</v>
      </c>
      <c r="H110" s="279">
        <v>112.86666666666667</v>
      </c>
      <c r="I110" s="279">
        <v>114.38333333333335</v>
      </c>
      <c r="J110" s="279">
        <v>116.01666666666668</v>
      </c>
      <c r="K110" s="277">
        <v>112.75</v>
      </c>
      <c r="L110" s="277">
        <v>109.6</v>
      </c>
      <c r="M110" s="277">
        <v>122.3107</v>
      </c>
    </row>
    <row r="111" spans="1:13">
      <c r="A111" s="268">
        <v>101</v>
      </c>
      <c r="B111" s="277" t="s">
        <v>345</v>
      </c>
      <c r="C111" s="278">
        <v>323.35000000000002</v>
      </c>
      <c r="D111" s="279">
        <v>323.40000000000003</v>
      </c>
      <c r="E111" s="279">
        <v>320.95000000000005</v>
      </c>
      <c r="F111" s="279">
        <v>318.55</v>
      </c>
      <c r="G111" s="279">
        <v>316.10000000000002</v>
      </c>
      <c r="H111" s="279">
        <v>325.80000000000007</v>
      </c>
      <c r="I111" s="279">
        <v>328.25</v>
      </c>
      <c r="J111" s="279">
        <v>330.65000000000009</v>
      </c>
      <c r="K111" s="277">
        <v>325.85000000000002</v>
      </c>
      <c r="L111" s="277">
        <v>321</v>
      </c>
      <c r="M111" s="277">
        <v>0.65451999999999999</v>
      </c>
    </row>
    <row r="112" spans="1:13">
      <c r="A112" s="268">
        <v>102</v>
      </c>
      <c r="B112" s="277" t="s">
        <v>3634</v>
      </c>
      <c r="C112" s="278">
        <v>2577.1999999999998</v>
      </c>
      <c r="D112" s="279">
        <v>2547.4833333333331</v>
      </c>
      <c r="E112" s="279">
        <v>2496.9666666666662</v>
      </c>
      <c r="F112" s="279">
        <v>2416.7333333333331</v>
      </c>
      <c r="G112" s="279">
        <v>2366.2166666666662</v>
      </c>
      <c r="H112" s="279">
        <v>2627.7166666666662</v>
      </c>
      <c r="I112" s="279">
        <v>2678.2333333333336</v>
      </c>
      <c r="J112" s="279">
        <v>2758.4666666666662</v>
      </c>
      <c r="K112" s="277">
        <v>2598</v>
      </c>
      <c r="L112" s="277">
        <v>2467.25</v>
      </c>
      <c r="M112" s="277">
        <v>10.66656</v>
      </c>
    </row>
    <row r="113" spans="1:13">
      <c r="A113" s="268">
        <v>103</v>
      </c>
      <c r="B113" s="277" t="s">
        <v>85</v>
      </c>
      <c r="C113" s="278">
        <v>1439.3</v>
      </c>
      <c r="D113" s="279">
        <v>1435.8499999999997</v>
      </c>
      <c r="E113" s="279">
        <v>1424.5499999999993</v>
      </c>
      <c r="F113" s="279">
        <v>1409.7999999999995</v>
      </c>
      <c r="G113" s="279">
        <v>1398.4999999999991</v>
      </c>
      <c r="H113" s="279">
        <v>1450.5999999999995</v>
      </c>
      <c r="I113" s="279">
        <v>1461.9</v>
      </c>
      <c r="J113" s="279">
        <v>1476.6499999999996</v>
      </c>
      <c r="K113" s="277">
        <v>1447.15</v>
      </c>
      <c r="L113" s="277">
        <v>1421.1</v>
      </c>
      <c r="M113" s="277">
        <v>3.85128</v>
      </c>
    </row>
    <row r="114" spans="1:13">
      <c r="A114" s="268">
        <v>104</v>
      </c>
      <c r="B114" s="277" t="s">
        <v>86</v>
      </c>
      <c r="C114" s="278">
        <v>370.85</v>
      </c>
      <c r="D114" s="279">
        <v>367.75</v>
      </c>
      <c r="E114" s="279">
        <v>363.6</v>
      </c>
      <c r="F114" s="279">
        <v>356.35</v>
      </c>
      <c r="G114" s="279">
        <v>352.20000000000005</v>
      </c>
      <c r="H114" s="279">
        <v>375</v>
      </c>
      <c r="I114" s="279">
        <v>379.15</v>
      </c>
      <c r="J114" s="279">
        <v>386.4</v>
      </c>
      <c r="K114" s="277">
        <v>371.9</v>
      </c>
      <c r="L114" s="277">
        <v>360.5</v>
      </c>
      <c r="M114" s="277">
        <v>17.111239999999999</v>
      </c>
    </row>
    <row r="115" spans="1:13">
      <c r="A115" s="268">
        <v>105</v>
      </c>
      <c r="B115" s="277" t="s">
        <v>236</v>
      </c>
      <c r="C115" s="278">
        <v>704.4</v>
      </c>
      <c r="D115" s="279">
        <v>707.51666666666677</v>
      </c>
      <c r="E115" s="279">
        <v>697.93333333333351</v>
      </c>
      <c r="F115" s="279">
        <v>691.4666666666667</v>
      </c>
      <c r="G115" s="279">
        <v>681.88333333333344</v>
      </c>
      <c r="H115" s="279">
        <v>713.98333333333358</v>
      </c>
      <c r="I115" s="279">
        <v>723.56666666666683</v>
      </c>
      <c r="J115" s="279">
        <v>730.03333333333364</v>
      </c>
      <c r="K115" s="277">
        <v>717.1</v>
      </c>
      <c r="L115" s="277">
        <v>701.05</v>
      </c>
      <c r="M115" s="277">
        <v>2.6485599999999998</v>
      </c>
    </row>
    <row r="116" spans="1:13">
      <c r="A116" s="268">
        <v>106</v>
      </c>
      <c r="B116" s="277" t="s">
        <v>346</v>
      </c>
      <c r="C116" s="278">
        <v>667.45</v>
      </c>
      <c r="D116" s="279">
        <v>670.65</v>
      </c>
      <c r="E116" s="279">
        <v>654.5</v>
      </c>
      <c r="F116" s="279">
        <v>641.55000000000007</v>
      </c>
      <c r="G116" s="279">
        <v>625.40000000000009</v>
      </c>
      <c r="H116" s="279">
        <v>683.59999999999991</v>
      </c>
      <c r="I116" s="279">
        <v>699.74999999999977</v>
      </c>
      <c r="J116" s="279">
        <v>712.69999999999982</v>
      </c>
      <c r="K116" s="277">
        <v>686.8</v>
      </c>
      <c r="L116" s="277">
        <v>657.7</v>
      </c>
      <c r="M116" s="277">
        <v>0.67586000000000002</v>
      </c>
    </row>
    <row r="117" spans="1:13">
      <c r="A117" s="268">
        <v>107</v>
      </c>
      <c r="B117" s="277" t="s">
        <v>331</v>
      </c>
      <c r="C117" s="278">
        <v>1787.65</v>
      </c>
      <c r="D117" s="279">
        <v>1771.3</v>
      </c>
      <c r="E117" s="279">
        <v>1752.6</v>
      </c>
      <c r="F117" s="279">
        <v>1717.55</v>
      </c>
      <c r="G117" s="279">
        <v>1698.85</v>
      </c>
      <c r="H117" s="279">
        <v>1806.35</v>
      </c>
      <c r="I117" s="279">
        <v>1825.0500000000002</v>
      </c>
      <c r="J117" s="279">
        <v>1860.1</v>
      </c>
      <c r="K117" s="277">
        <v>1790</v>
      </c>
      <c r="L117" s="277">
        <v>1736.25</v>
      </c>
      <c r="M117" s="277">
        <v>0.32956999999999997</v>
      </c>
    </row>
    <row r="118" spans="1:13">
      <c r="A118" s="268">
        <v>108</v>
      </c>
      <c r="B118" s="277" t="s">
        <v>237</v>
      </c>
      <c r="C118" s="278">
        <v>281.05</v>
      </c>
      <c r="D118" s="279">
        <v>280.7</v>
      </c>
      <c r="E118" s="279">
        <v>278.39999999999998</v>
      </c>
      <c r="F118" s="279">
        <v>275.75</v>
      </c>
      <c r="G118" s="279">
        <v>273.45</v>
      </c>
      <c r="H118" s="279">
        <v>283.34999999999997</v>
      </c>
      <c r="I118" s="279">
        <v>285.65000000000003</v>
      </c>
      <c r="J118" s="279">
        <v>288.29999999999995</v>
      </c>
      <c r="K118" s="277">
        <v>283</v>
      </c>
      <c r="L118" s="277">
        <v>278.05</v>
      </c>
      <c r="M118" s="277">
        <v>3.6551499999999999</v>
      </c>
    </row>
    <row r="119" spans="1:13">
      <c r="A119" s="268">
        <v>109</v>
      </c>
      <c r="B119" s="277" t="s">
        <v>2995</v>
      </c>
      <c r="C119" s="278">
        <v>230.9</v>
      </c>
      <c r="D119" s="279">
        <v>229.96666666666667</v>
      </c>
      <c r="E119" s="279">
        <v>226.93333333333334</v>
      </c>
      <c r="F119" s="279">
        <v>222.96666666666667</v>
      </c>
      <c r="G119" s="279">
        <v>219.93333333333334</v>
      </c>
      <c r="H119" s="279">
        <v>233.93333333333334</v>
      </c>
      <c r="I119" s="279">
        <v>236.9666666666667</v>
      </c>
      <c r="J119" s="279">
        <v>240.93333333333334</v>
      </c>
      <c r="K119" s="277">
        <v>233</v>
      </c>
      <c r="L119" s="277">
        <v>226</v>
      </c>
      <c r="M119" s="277">
        <v>0.60548000000000002</v>
      </c>
    </row>
    <row r="120" spans="1:13">
      <c r="A120" s="268">
        <v>110</v>
      </c>
      <c r="B120" s="277" t="s">
        <v>235</v>
      </c>
      <c r="C120" s="278">
        <v>143.65</v>
      </c>
      <c r="D120" s="279">
        <v>142.70000000000002</v>
      </c>
      <c r="E120" s="279">
        <v>141.00000000000003</v>
      </c>
      <c r="F120" s="279">
        <v>138.35000000000002</v>
      </c>
      <c r="G120" s="279">
        <v>136.65000000000003</v>
      </c>
      <c r="H120" s="279">
        <v>145.35000000000002</v>
      </c>
      <c r="I120" s="279">
        <v>147.05000000000001</v>
      </c>
      <c r="J120" s="279">
        <v>149.70000000000002</v>
      </c>
      <c r="K120" s="277">
        <v>144.4</v>
      </c>
      <c r="L120" s="277">
        <v>140.05000000000001</v>
      </c>
      <c r="M120" s="277">
        <v>9.6415400000000009</v>
      </c>
    </row>
    <row r="121" spans="1:13">
      <c r="A121" s="268">
        <v>111</v>
      </c>
      <c r="B121" s="277" t="s">
        <v>87</v>
      </c>
      <c r="C121" s="278">
        <v>462</v>
      </c>
      <c r="D121" s="279">
        <v>456.40000000000003</v>
      </c>
      <c r="E121" s="279">
        <v>449.15000000000009</v>
      </c>
      <c r="F121" s="279">
        <v>436.30000000000007</v>
      </c>
      <c r="G121" s="279">
        <v>429.05000000000013</v>
      </c>
      <c r="H121" s="279">
        <v>469.25000000000006</v>
      </c>
      <c r="I121" s="279">
        <v>476.49999999999994</v>
      </c>
      <c r="J121" s="279">
        <v>489.35</v>
      </c>
      <c r="K121" s="277">
        <v>463.65</v>
      </c>
      <c r="L121" s="277">
        <v>443.55</v>
      </c>
      <c r="M121" s="277">
        <v>11.01187</v>
      </c>
    </row>
    <row r="122" spans="1:13">
      <c r="A122" s="268">
        <v>112</v>
      </c>
      <c r="B122" s="277" t="s">
        <v>347</v>
      </c>
      <c r="C122" s="278">
        <v>389.5</v>
      </c>
      <c r="D122" s="279">
        <v>383.5</v>
      </c>
      <c r="E122" s="279">
        <v>375</v>
      </c>
      <c r="F122" s="279">
        <v>360.5</v>
      </c>
      <c r="G122" s="279">
        <v>352</v>
      </c>
      <c r="H122" s="279">
        <v>398</v>
      </c>
      <c r="I122" s="279">
        <v>406.5</v>
      </c>
      <c r="J122" s="279">
        <v>421</v>
      </c>
      <c r="K122" s="277">
        <v>392</v>
      </c>
      <c r="L122" s="277">
        <v>369</v>
      </c>
      <c r="M122" s="277">
        <v>30.27553</v>
      </c>
    </row>
    <row r="123" spans="1:13">
      <c r="A123" s="268">
        <v>113</v>
      </c>
      <c r="B123" s="277" t="s">
        <v>88</v>
      </c>
      <c r="C123" s="278">
        <v>511.7</v>
      </c>
      <c r="D123" s="279">
        <v>515.61666666666667</v>
      </c>
      <c r="E123" s="279">
        <v>506.88333333333333</v>
      </c>
      <c r="F123" s="279">
        <v>502.06666666666666</v>
      </c>
      <c r="G123" s="279">
        <v>493.33333333333331</v>
      </c>
      <c r="H123" s="279">
        <v>520.43333333333339</v>
      </c>
      <c r="I123" s="279">
        <v>529.16666666666674</v>
      </c>
      <c r="J123" s="279">
        <v>533.98333333333335</v>
      </c>
      <c r="K123" s="277">
        <v>524.35</v>
      </c>
      <c r="L123" s="277">
        <v>510.8</v>
      </c>
      <c r="M123" s="277">
        <v>25.317769999999999</v>
      </c>
    </row>
    <row r="124" spans="1:13">
      <c r="A124" s="268">
        <v>114</v>
      </c>
      <c r="B124" s="277" t="s">
        <v>238</v>
      </c>
      <c r="C124" s="278">
        <v>789.6</v>
      </c>
      <c r="D124" s="279">
        <v>784.5333333333333</v>
      </c>
      <c r="E124" s="279">
        <v>775.06666666666661</v>
      </c>
      <c r="F124" s="279">
        <v>760.5333333333333</v>
      </c>
      <c r="G124" s="279">
        <v>751.06666666666661</v>
      </c>
      <c r="H124" s="279">
        <v>799.06666666666661</v>
      </c>
      <c r="I124" s="279">
        <v>808.5333333333333</v>
      </c>
      <c r="J124" s="279">
        <v>823.06666666666661</v>
      </c>
      <c r="K124" s="277">
        <v>794</v>
      </c>
      <c r="L124" s="277">
        <v>770</v>
      </c>
      <c r="M124" s="277">
        <v>6.1978400000000002</v>
      </c>
    </row>
    <row r="125" spans="1:13">
      <c r="A125" s="268">
        <v>115</v>
      </c>
      <c r="B125" s="277" t="s">
        <v>348</v>
      </c>
      <c r="C125" s="278">
        <v>75.3</v>
      </c>
      <c r="D125" s="279">
        <v>75.916666666666671</v>
      </c>
      <c r="E125" s="279">
        <v>74.38333333333334</v>
      </c>
      <c r="F125" s="279">
        <v>73.466666666666669</v>
      </c>
      <c r="G125" s="279">
        <v>71.933333333333337</v>
      </c>
      <c r="H125" s="279">
        <v>76.833333333333343</v>
      </c>
      <c r="I125" s="279">
        <v>78.366666666666674</v>
      </c>
      <c r="J125" s="279">
        <v>79.283333333333346</v>
      </c>
      <c r="K125" s="277">
        <v>77.45</v>
      </c>
      <c r="L125" s="277">
        <v>75</v>
      </c>
      <c r="M125" s="277">
        <v>1.2295499999999999</v>
      </c>
    </row>
    <row r="126" spans="1:13">
      <c r="A126" s="268">
        <v>116</v>
      </c>
      <c r="B126" s="277" t="s">
        <v>355</v>
      </c>
      <c r="C126" s="278">
        <v>325.05</v>
      </c>
      <c r="D126" s="279">
        <v>326.0333333333333</v>
      </c>
      <c r="E126" s="279">
        <v>322.06666666666661</v>
      </c>
      <c r="F126" s="279">
        <v>319.08333333333331</v>
      </c>
      <c r="G126" s="279">
        <v>315.11666666666662</v>
      </c>
      <c r="H126" s="279">
        <v>329.01666666666659</v>
      </c>
      <c r="I126" s="279">
        <v>332.98333333333329</v>
      </c>
      <c r="J126" s="279">
        <v>335.96666666666658</v>
      </c>
      <c r="K126" s="277">
        <v>330</v>
      </c>
      <c r="L126" s="277">
        <v>323.05</v>
      </c>
      <c r="M126" s="277">
        <v>0.61841000000000002</v>
      </c>
    </row>
    <row r="127" spans="1:13">
      <c r="A127" s="268">
        <v>117</v>
      </c>
      <c r="B127" s="277" t="s">
        <v>356</v>
      </c>
      <c r="C127" s="278">
        <v>156.69999999999999</v>
      </c>
      <c r="D127" s="279">
        <v>156.73333333333335</v>
      </c>
      <c r="E127" s="279">
        <v>154.06666666666669</v>
      </c>
      <c r="F127" s="279">
        <v>151.43333333333334</v>
      </c>
      <c r="G127" s="279">
        <v>148.76666666666668</v>
      </c>
      <c r="H127" s="279">
        <v>159.3666666666667</v>
      </c>
      <c r="I127" s="279">
        <v>162.03333333333333</v>
      </c>
      <c r="J127" s="279">
        <v>164.66666666666671</v>
      </c>
      <c r="K127" s="277">
        <v>159.4</v>
      </c>
      <c r="L127" s="277">
        <v>154.1</v>
      </c>
      <c r="M127" s="277">
        <v>2.4453399999999998</v>
      </c>
    </row>
    <row r="128" spans="1:13">
      <c r="A128" s="268">
        <v>118</v>
      </c>
      <c r="B128" s="277" t="s">
        <v>349</v>
      </c>
      <c r="C128" s="278">
        <v>76.8</v>
      </c>
      <c r="D128" s="279">
        <v>76.683333333333323</v>
      </c>
      <c r="E128" s="279">
        <v>75.766666666666652</v>
      </c>
      <c r="F128" s="279">
        <v>74.733333333333334</v>
      </c>
      <c r="G128" s="279">
        <v>73.816666666666663</v>
      </c>
      <c r="H128" s="279">
        <v>77.71666666666664</v>
      </c>
      <c r="I128" s="279">
        <v>78.633333333333297</v>
      </c>
      <c r="J128" s="279">
        <v>79.666666666666629</v>
      </c>
      <c r="K128" s="277">
        <v>77.599999999999994</v>
      </c>
      <c r="L128" s="277">
        <v>75.650000000000006</v>
      </c>
      <c r="M128" s="277">
        <v>5.1464499999999997</v>
      </c>
    </row>
    <row r="129" spans="1:13">
      <c r="A129" s="268">
        <v>119</v>
      </c>
      <c r="B129" s="277" t="s">
        <v>350</v>
      </c>
      <c r="C129" s="278">
        <v>337</v>
      </c>
      <c r="D129" s="279">
        <v>338.01666666666665</v>
      </c>
      <c r="E129" s="279">
        <v>333.0333333333333</v>
      </c>
      <c r="F129" s="279">
        <v>329.06666666666666</v>
      </c>
      <c r="G129" s="279">
        <v>324.08333333333331</v>
      </c>
      <c r="H129" s="279">
        <v>341.98333333333329</v>
      </c>
      <c r="I129" s="279">
        <v>346.96666666666664</v>
      </c>
      <c r="J129" s="279">
        <v>350.93333333333328</v>
      </c>
      <c r="K129" s="277">
        <v>343</v>
      </c>
      <c r="L129" s="277">
        <v>334.05</v>
      </c>
      <c r="M129" s="277">
        <v>0.39462000000000003</v>
      </c>
    </row>
    <row r="130" spans="1:13">
      <c r="A130" s="268">
        <v>120</v>
      </c>
      <c r="B130" s="277" t="s">
        <v>351</v>
      </c>
      <c r="C130" s="278">
        <v>718.5</v>
      </c>
      <c r="D130" s="279">
        <v>720.1</v>
      </c>
      <c r="E130" s="279">
        <v>706.5</v>
      </c>
      <c r="F130" s="279">
        <v>694.5</v>
      </c>
      <c r="G130" s="279">
        <v>680.9</v>
      </c>
      <c r="H130" s="279">
        <v>732.1</v>
      </c>
      <c r="I130" s="279">
        <v>745.70000000000016</v>
      </c>
      <c r="J130" s="279">
        <v>757.7</v>
      </c>
      <c r="K130" s="277">
        <v>733.7</v>
      </c>
      <c r="L130" s="277">
        <v>708.1</v>
      </c>
      <c r="M130" s="277">
        <v>9.8309700000000007</v>
      </c>
    </row>
    <row r="131" spans="1:13">
      <c r="A131" s="268">
        <v>121</v>
      </c>
      <c r="B131" s="277" t="s">
        <v>352</v>
      </c>
      <c r="C131" s="278">
        <v>105.8</v>
      </c>
      <c r="D131" s="279">
        <v>105.73333333333333</v>
      </c>
      <c r="E131" s="279">
        <v>103.66666666666667</v>
      </c>
      <c r="F131" s="279">
        <v>101.53333333333333</v>
      </c>
      <c r="G131" s="279">
        <v>99.466666666666669</v>
      </c>
      <c r="H131" s="279">
        <v>107.86666666666667</v>
      </c>
      <c r="I131" s="279">
        <v>109.93333333333334</v>
      </c>
      <c r="J131" s="279">
        <v>112.06666666666668</v>
      </c>
      <c r="K131" s="277">
        <v>107.8</v>
      </c>
      <c r="L131" s="277">
        <v>103.6</v>
      </c>
      <c r="M131" s="277">
        <v>6.9306099999999997</v>
      </c>
    </row>
    <row r="132" spans="1:13">
      <c r="A132" s="268">
        <v>122</v>
      </c>
      <c r="B132" s="277" t="s">
        <v>1220</v>
      </c>
      <c r="C132" s="278">
        <v>736.3</v>
      </c>
      <c r="D132" s="279">
        <v>735.1</v>
      </c>
      <c r="E132" s="279">
        <v>726.2</v>
      </c>
      <c r="F132" s="279">
        <v>716.1</v>
      </c>
      <c r="G132" s="279">
        <v>707.2</v>
      </c>
      <c r="H132" s="279">
        <v>745.2</v>
      </c>
      <c r="I132" s="279">
        <v>754.09999999999991</v>
      </c>
      <c r="J132" s="279">
        <v>764.2</v>
      </c>
      <c r="K132" s="277">
        <v>744</v>
      </c>
      <c r="L132" s="277">
        <v>725</v>
      </c>
      <c r="M132" s="277">
        <v>0.73128000000000004</v>
      </c>
    </row>
    <row r="133" spans="1:13">
      <c r="A133" s="268">
        <v>123</v>
      </c>
      <c r="B133" s="277" t="s">
        <v>90</v>
      </c>
      <c r="C133" s="278">
        <v>13</v>
      </c>
      <c r="D133" s="279">
        <v>12.666666666666666</v>
      </c>
      <c r="E133" s="279">
        <v>12.283333333333331</v>
      </c>
      <c r="F133" s="279">
        <v>11.566666666666665</v>
      </c>
      <c r="G133" s="279">
        <v>11.18333333333333</v>
      </c>
      <c r="H133" s="279">
        <v>13.383333333333333</v>
      </c>
      <c r="I133" s="279">
        <v>13.766666666666669</v>
      </c>
      <c r="J133" s="279">
        <v>14.483333333333334</v>
      </c>
      <c r="K133" s="277">
        <v>13.05</v>
      </c>
      <c r="L133" s="277">
        <v>11.95</v>
      </c>
      <c r="M133" s="277">
        <v>43.45487</v>
      </c>
    </row>
    <row r="134" spans="1:13">
      <c r="A134" s="268">
        <v>124</v>
      </c>
      <c r="B134" s="277" t="s">
        <v>91</v>
      </c>
      <c r="C134" s="278">
        <v>3222.7</v>
      </c>
      <c r="D134" s="279">
        <v>3190.1666666666665</v>
      </c>
      <c r="E134" s="279">
        <v>3147.4333333333329</v>
      </c>
      <c r="F134" s="279">
        <v>3072.1666666666665</v>
      </c>
      <c r="G134" s="279">
        <v>3029.4333333333329</v>
      </c>
      <c r="H134" s="279">
        <v>3265.4333333333329</v>
      </c>
      <c r="I134" s="279">
        <v>3308.1666666666665</v>
      </c>
      <c r="J134" s="279">
        <v>3383.4333333333329</v>
      </c>
      <c r="K134" s="277">
        <v>3232.9</v>
      </c>
      <c r="L134" s="277">
        <v>3114.9</v>
      </c>
      <c r="M134" s="277">
        <v>16.645</v>
      </c>
    </row>
    <row r="135" spans="1:13">
      <c r="A135" s="268">
        <v>125</v>
      </c>
      <c r="B135" s="277" t="s">
        <v>357</v>
      </c>
      <c r="C135" s="278">
        <v>9261.7000000000007</v>
      </c>
      <c r="D135" s="279">
        <v>9143.2333333333336</v>
      </c>
      <c r="E135" s="279">
        <v>8986.4666666666672</v>
      </c>
      <c r="F135" s="279">
        <v>8711.2333333333336</v>
      </c>
      <c r="G135" s="279">
        <v>8554.4666666666672</v>
      </c>
      <c r="H135" s="279">
        <v>9418.4666666666672</v>
      </c>
      <c r="I135" s="279">
        <v>9575.2333333333336</v>
      </c>
      <c r="J135" s="279">
        <v>9850.4666666666672</v>
      </c>
      <c r="K135" s="277">
        <v>9300</v>
      </c>
      <c r="L135" s="277">
        <v>8868</v>
      </c>
      <c r="M135" s="277">
        <v>0.49375000000000002</v>
      </c>
    </row>
    <row r="136" spans="1:13">
      <c r="A136" s="268">
        <v>126</v>
      </c>
      <c r="B136" s="277" t="s">
        <v>93</v>
      </c>
      <c r="C136" s="278">
        <v>162.55000000000001</v>
      </c>
      <c r="D136" s="279">
        <v>160.18333333333334</v>
      </c>
      <c r="E136" s="279">
        <v>156.11666666666667</v>
      </c>
      <c r="F136" s="279">
        <v>149.68333333333334</v>
      </c>
      <c r="G136" s="279">
        <v>145.61666666666667</v>
      </c>
      <c r="H136" s="279">
        <v>166.61666666666667</v>
      </c>
      <c r="I136" s="279">
        <v>170.68333333333334</v>
      </c>
      <c r="J136" s="279">
        <v>177.11666666666667</v>
      </c>
      <c r="K136" s="277">
        <v>164.25</v>
      </c>
      <c r="L136" s="277">
        <v>153.75</v>
      </c>
      <c r="M136" s="277">
        <v>123.49164</v>
      </c>
    </row>
    <row r="137" spans="1:13">
      <c r="A137" s="268">
        <v>127</v>
      </c>
      <c r="B137" s="277" t="s">
        <v>231</v>
      </c>
      <c r="C137" s="278">
        <v>1984.2</v>
      </c>
      <c r="D137" s="279">
        <v>1984.3999999999999</v>
      </c>
      <c r="E137" s="279">
        <v>1969.7999999999997</v>
      </c>
      <c r="F137" s="279">
        <v>1955.3999999999999</v>
      </c>
      <c r="G137" s="279">
        <v>1940.7999999999997</v>
      </c>
      <c r="H137" s="279">
        <v>1998.7999999999997</v>
      </c>
      <c r="I137" s="279">
        <v>2013.3999999999996</v>
      </c>
      <c r="J137" s="279">
        <v>2027.7999999999997</v>
      </c>
      <c r="K137" s="277">
        <v>1999</v>
      </c>
      <c r="L137" s="277">
        <v>1970</v>
      </c>
      <c r="M137" s="277">
        <v>6.14032</v>
      </c>
    </row>
    <row r="138" spans="1:13">
      <c r="A138" s="268">
        <v>128</v>
      </c>
      <c r="B138" s="277" t="s">
        <v>94</v>
      </c>
      <c r="C138" s="278">
        <v>5080.55</v>
      </c>
      <c r="D138" s="279">
        <v>5075.1833333333334</v>
      </c>
      <c r="E138" s="279">
        <v>5025.3666666666668</v>
      </c>
      <c r="F138" s="279">
        <v>4970.1833333333334</v>
      </c>
      <c r="G138" s="279">
        <v>4920.3666666666668</v>
      </c>
      <c r="H138" s="279">
        <v>5130.3666666666668</v>
      </c>
      <c r="I138" s="279">
        <v>5180.1833333333343</v>
      </c>
      <c r="J138" s="279">
        <v>5235.3666666666668</v>
      </c>
      <c r="K138" s="277">
        <v>5125</v>
      </c>
      <c r="L138" s="277">
        <v>5020</v>
      </c>
      <c r="M138" s="277">
        <v>20.23115</v>
      </c>
    </row>
    <row r="139" spans="1:13">
      <c r="A139" s="268">
        <v>129</v>
      </c>
      <c r="B139" s="277" t="s">
        <v>1263</v>
      </c>
      <c r="C139" s="278">
        <v>700.25</v>
      </c>
      <c r="D139" s="279">
        <v>704.9666666666667</v>
      </c>
      <c r="E139" s="279">
        <v>690.53333333333342</v>
      </c>
      <c r="F139" s="279">
        <v>680.81666666666672</v>
      </c>
      <c r="G139" s="279">
        <v>666.38333333333344</v>
      </c>
      <c r="H139" s="279">
        <v>714.68333333333339</v>
      </c>
      <c r="I139" s="279">
        <v>729.11666666666679</v>
      </c>
      <c r="J139" s="279">
        <v>738.83333333333337</v>
      </c>
      <c r="K139" s="277">
        <v>719.4</v>
      </c>
      <c r="L139" s="277">
        <v>695.25</v>
      </c>
      <c r="M139" s="277">
        <v>0.61846000000000001</v>
      </c>
    </row>
    <row r="140" spans="1:13">
      <c r="A140" s="268">
        <v>130</v>
      </c>
      <c r="B140" s="277" t="s">
        <v>239</v>
      </c>
      <c r="C140" s="278">
        <v>57</v>
      </c>
      <c r="D140" s="279">
        <v>57.133333333333333</v>
      </c>
      <c r="E140" s="279">
        <v>56.266666666666666</v>
      </c>
      <c r="F140" s="279">
        <v>55.533333333333331</v>
      </c>
      <c r="G140" s="279">
        <v>54.666666666666664</v>
      </c>
      <c r="H140" s="279">
        <v>57.866666666666667</v>
      </c>
      <c r="I140" s="279">
        <v>58.733333333333327</v>
      </c>
      <c r="J140" s="279">
        <v>59.466666666666669</v>
      </c>
      <c r="K140" s="277">
        <v>58</v>
      </c>
      <c r="L140" s="277">
        <v>56.4</v>
      </c>
      <c r="M140" s="277">
        <v>2.9785400000000002</v>
      </c>
    </row>
    <row r="141" spans="1:13">
      <c r="A141" s="268">
        <v>131</v>
      </c>
      <c r="B141" s="277" t="s">
        <v>95</v>
      </c>
      <c r="C141" s="278">
        <v>2269.9</v>
      </c>
      <c r="D141" s="279">
        <v>2266.2999999999997</v>
      </c>
      <c r="E141" s="279">
        <v>2247.5999999999995</v>
      </c>
      <c r="F141" s="279">
        <v>2225.2999999999997</v>
      </c>
      <c r="G141" s="279">
        <v>2206.5999999999995</v>
      </c>
      <c r="H141" s="279">
        <v>2288.5999999999995</v>
      </c>
      <c r="I141" s="279">
        <v>2307.2999999999993</v>
      </c>
      <c r="J141" s="279">
        <v>2329.5999999999995</v>
      </c>
      <c r="K141" s="277">
        <v>2285</v>
      </c>
      <c r="L141" s="277">
        <v>2244</v>
      </c>
      <c r="M141" s="277">
        <v>8.1600099999999998</v>
      </c>
    </row>
    <row r="142" spans="1:13">
      <c r="A142" s="268">
        <v>132</v>
      </c>
      <c r="B142" s="277" t="s">
        <v>359</v>
      </c>
      <c r="C142" s="278">
        <v>263.2</v>
      </c>
      <c r="D142" s="279">
        <v>263.26666666666671</v>
      </c>
      <c r="E142" s="279">
        <v>260.03333333333342</v>
      </c>
      <c r="F142" s="279">
        <v>256.86666666666673</v>
      </c>
      <c r="G142" s="279">
        <v>253.63333333333344</v>
      </c>
      <c r="H142" s="279">
        <v>266.43333333333339</v>
      </c>
      <c r="I142" s="279">
        <v>269.66666666666663</v>
      </c>
      <c r="J142" s="279">
        <v>272.83333333333337</v>
      </c>
      <c r="K142" s="277">
        <v>266.5</v>
      </c>
      <c r="L142" s="277">
        <v>260.10000000000002</v>
      </c>
      <c r="M142" s="277">
        <v>1.113</v>
      </c>
    </row>
    <row r="143" spans="1:13">
      <c r="A143" s="268">
        <v>133</v>
      </c>
      <c r="B143" s="277" t="s">
        <v>360</v>
      </c>
      <c r="C143" s="278">
        <v>76.8</v>
      </c>
      <c r="D143" s="279">
        <v>76.333333333333329</v>
      </c>
      <c r="E143" s="279">
        <v>75.466666666666654</v>
      </c>
      <c r="F143" s="279">
        <v>74.133333333333326</v>
      </c>
      <c r="G143" s="279">
        <v>73.266666666666652</v>
      </c>
      <c r="H143" s="279">
        <v>77.666666666666657</v>
      </c>
      <c r="I143" s="279">
        <v>78.533333333333331</v>
      </c>
      <c r="J143" s="279">
        <v>79.86666666666666</v>
      </c>
      <c r="K143" s="277">
        <v>77.2</v>
      </c>
      <c r="L143" s="277">
        <v>75</v>
      </c>
      <c r="M143" s="277">
        <v>2.8777599999999999</v>
      </c>
    </row>
    <row r="144" spans="1:13">
      <c r="A144" s="268">
        <v>134</v>
      </c>
      <c r="B144" s="277" t="s">
        <v>361</v>
      </c>
      <c r="C144" s="278">
        <v>110.15</v>
      </c>
      <c r="D144" s="279">
        <v>109.5</v>
      </c>
      <c r="E144" s="279">
        <v>107</v>
      </c>
      <c r="F144" s="279">
        <v>103.85</v>
      </c>
      <c r="G144" s="279">
        <v>101.35</v>
      </c>
      <c r="H144" s="279">
        <v>112.65</v>
      </c>
      <c r="I144" s="279">
        <v>115.15</v>
      </c>
      <c r="J144" s="279">
        <v>118.30000000000001</v>
      </c>
      <c r="K144" s="277">
        <v>112</v>
      </c>
      <c r="L144" s="277">
        <v>106.35</v>
      </c>
      <c r="M144" s="277">
        <v>0.36251</v>
      </c>
    </row>
    <row r="145" spans="1:13">
      <c r="A145" s="268">
        <v>135</v>
      </c>
      <c r="B145" s="277" t="s">
        <v>240</v>
      </c>
      <c r="C145" s="278">
        <v>347.45</v>
      </c>
      <c r="D145" s="279">
        <v>345.90000000000003</v>
      </c>
      <c r="E145" s="279">
        <v>341.80000000000007</v>
      </c>
      <c r="F145" s="279">
        <v>336.15000000000003</v>
      </c>
      <c r="G145" s="279">
        <v>332.05000000000007</v>
      </c>
      <c r="H145" s="279">
        <v>351.55000000000007</v>
      </c>
      <c r="I145" s="279">
        <v>355.65000000000009</v>
      </c>
      <c r="J145" s="279">
        <v>361.30000000000007</v>
      </c>
      <c r="K145" s="277">
        <v>350</v>
      </c>
      <c r="L145" s="277">
        <v>340.25</v>
      </c>
      <c r="M145" s="277">
        <v>1.0401</v>
      </c>
    </row>
    <row r="146" spans="1:13">
      <c r="A146" s="268">
        <v>136</v>
      </c>
      <c r="B146" s="277" t="s">
        <v>241</v>
      </c>
      <c r="C146" s="278">
        <v>1084.75</v>
      </c>
      <c r="D146" s="279">
        <v>1091.2666666666667</v>
      </c>
      <c r="E146" s="279">
        <v>1073.5833333333333</v>
      </c>
      <c r="F146" s="279">
        <v>1062.4166666666665</v>
      </c>
      <c r="G146" s="279">
        <v>1044.7333333333331</v>
      </c>
      <c r="H146" s="279">
        <v>1102.4333333333334</v>
      </c>
      <c r="I146" s="279">
        <v>1120.1166666666668</v>
      </c>
      <c r="J146" s="279">
        <v>1131.2833333333335</v>
      </c>
      <c r="K146" s="277">
        <v>1108.95</v>
      </c>
      <c r="L146" s="277">
        <v>1080.0999999999999</v>
      </c>
      <c r="M146" s="277">
        <v>0.19744</v>
      </c>
    </row>
    <row r="147" spans="1:13">
      <c r="A147" s="268">
        <v>137</v>
      </c>
      <c r="B147" s="277" t="s">
        <v>242</v>
      </c>
      <c r="C147" s="278">
        <v>61.75</v>
      </c>
      <c r="D147" s="279">
        <v>61.699999999999996</v>
      </c>
      <c r="E147" s="279">
        <v>60.449999999999989</v>
      </c>
      <c r="F147" s="279">
        <v>59.149999999999991</v>
      </c>
      <c r="G147" s="279">
        <v>57.899999999999984</v>
      </c>
      <c r="H147" s="279">
        <v>62.999999999999993</v>
      </c>
      <c r="I147" s="279">
        <v>64.25</v>
      </c>
      <c r="J147" s="279">
        <v>65.55</v>
      </c>
      <c r="K147" s="277">
        <v>62.95</v>
      </c>
      <c r="L147" s="277">
        <v>60.4</v>
      </c>
      <c r="M147" s="277">
        <v>14.29054</v>
      </c>
    </row>
    <row r="148" spans="1:13">
      <c r="A148" s="268">
        <v>138</v>
      </c>
      <c r="B148" s="277" t="s">
        <v>96</v>
      </c>
      <c r="C148" s="278">
        <v>49.95</v>
      </c>
      <c r="D148" s="279">
        <v>50.283333333333331</v>
      </c>
      <c r="E148" s="279">
        <v>48.816666666666663</v>
      </c>
      <c r="F148" s="279">
        <v>47.68333333333333</v>
      </c>
      <c r="G148" s="279">
        <v>46.216666666666661</v>
      </c>
      <c r="H148" s="279">
        <v>51.416666666666664</v>
      </c>
      <c r="I148" s="279">
        <v>52.883333333333333</v>
      </c>
      <c r="J148" s="279">
        <v>54.016666666666666</v>
      </c>
      <c r="K148" s="277">
        <v>51.75</v>
      </c>
      <c r="L148" s="277">
        <v>49.15</v>
      </c>
      <c r="M148" s="277">
        <v>32.086759999999998</v>
      </c>
    </row>
    <row r="149" spans="1:13">
      <c r="A149" s="268">
        <v>139</v>
      </c>
      <c r="B149" s="277" t="s">
        <v>362</v>
      </c>
      <c r="C149" s="278">
        <v>493</v>
      </c>
      <c r="D149" s="279">
        <v>494</v>
      </c>
      <c r="E149" s="279">
        <v>489</v>
      </c>
      <c r="F149" s="279">
        <v>485</v>
      </c>
      <c r="G149" s="279">
        <v>480</v>
      </c>
      <c r="H149" s="279">
        <v>498</v>
      </c>
      <c r="I149" s="279">
        <v>503</v>
      </c>
      <c r="J149" s="279">
        <v>507</v>
      </c>
      <c r="K149" s="277">
        <v>499</v>
      </c>
      <c r="L149" s="277">
        <v>490</v>
      </c>
      <c r="M149" s="277">
        <v>0.49163000000000001</v>
      </c>
    </row>
    <row r="150" spans="1:13">
      <c r="A150" s="268">
        <v>140</v>
      </c>
      <c r="B150" s="277" t="s">
        <v>1297</v>
      </c>
      <c r="C150" s="278">
        <v>1299.75</v>
      </c>
      <c r="D150" s="279">
        <v>1309.3999999999999</v>
      </c>
      <c r="E150" s="279">
        <v>1280.3499999999997</v>
      </c>
      <c r="F150" s="279">
        <v>1260.9499999999998</v>
      </c>
      <c r="G150" s="279">
        <v>1231.8999999999996</v>
      </c>
      <c r="H150" s="279">
        <v>1328.7999999999997</v>
      </c>
      <c r="I150" s="279">
        <v>1357.85</v>
      </c>
      <c r="J150" s="279">
        <v>1377.2499999999998</v>
      </c>
      <c r="K150" s="277">
        <v>1338.45</v>
      </c>
      <c r="L150" s="277">
        <v>1290</v>
      </c>
      <c r="M150" s="277">
        <v>5.9729999999999998E-2</v>
      </c>
    </row>
    <row r="151" spans="1:13">
      <c r="A151" s="268">
        <v>141</v>
      </c>
      <c r="B151" s="277" t="s">
        <v>97</v>
      </c>
      <c r="C151" s="278">
        <v>1167.5999999999999</v>
      </c>
      <c r="D151" s="279">
        <v>1183.7833333333331</v>
      </c>
      <c r="E151" s="279">
        <v>1140.0166666666662</v>
      </c>
      <c r="F151" s="279">
        <v>1112.4333333333332</v>
      </c>
      <c r="G151" s="279">
        <v>1068.6666666666663</v>
      </c>
      <c r="H151" s="279">
        <v>1211.3666666666661</v>
      </c>
      <c r="I151" s="279">
        <v>1255.133333333333</v>
      </c>
      <c r="J151" s="279">
        <v>1282.716666666666</v>
      </c>
      <c r="K151" s="277">
        <v>1227.55</v>
      </c>
      <c r="L151" s="277">
        <v>1156.2</v>
      </c>
      <c r="M151" s="277">
        <v>13.9092</v>
      </c>
    </row>
    <row r="152" spans="1:13">
      <c r="A152" s="268">
        <v>142</v>
      </c>
      <c r="B152" s="277" t="s">
        <v>363</v>
      </c>
      <c r="C152" s="278">
        <v>253.75</v>
      </c>
      <c r="D152" s="279">
        <v>253.41666666666666</v>
      </c>
      <c r="E152" s="279">
        <v>250.83333333333331</v>
      </c>
      <c r="F152" s="279">
        <v>247.91666666666666</v>
      </c>
      <c r="G152" s="279">
        <v>245.33333333333331</v>
      </c>
      <c r="H152" s="279">
        <v>256.33333333333331</v>
      </c>
      <c r="I152" s="279">
        <v>258.91666666666663</v>
      </c>
      <c r="J152" s="279">
        <v>261.83333333333331</v>
      </c>
      <c r="K152" s="277">
        <v>256</v>
      </c>
      <c r="L152" s="277">
        <v>250.5</v>
      </c>
      <c r="M152" s="277">
        <v>2.2709199999999998</v>
      </c>
    </row>
    <row r="153" spans="1:13">
      <c r="A153" s="268">
        <v>143</v>
      </c>
      <c r="B153" s="277" t="s">
        <v>98</v>
      </c>
      <c r="C153" s="278">
        <v>159.80000000000001</v>
      </c>
      <c r="D153" s="279">
        <v>158.83333333333334</v>
      </c>
      <c r="E153" s="279">
        <v>157.4666666666667</v>
      </c>
      <c r="F153" s="279">
        <v>155.13333333333335</v>
      </c>
      <c r="G153" s="279">
        <v>153.76666666666671</v>
      </c>
      <c r="H153" s="279">
        <v>161.16666666666669</v>
      </c>
      <c r="I153" s="279">
        <v>162.5333333333333</v>
      </c>
      <c r="J153" s="279">
        <v>164.86666666666667</v>
      </c>
      <c r="K153" s="277">
        <v>160.19999999999999</v>
      </c>
      <c r="L153" s="277">
        <v>156.5</v>
      </c>
      <c r="M153" s="277">
        <v>13.749510000000001</v>
      </c>
    </row>
    <row r="154" spans="1:13">
      <c r="A154" s="268">
        <v>144</v>
      </c>
      <c r="B154" s="277" t="s">
        <v>243</v>
      </c>
      <c r="C154" s="278">
        <v>7</v>
      </c>
      <c r="D154" s="279">
        <v>7.0666666666666664</v>
      </c>
      <c r="E154" s="279">
        <v>6.9333333333333327</v>
      </c>
      <c r="F154" s="279">
        <v>6.8666666666666663</v>
      </c>
      <c r="G154" s="279">
        <v>6.7333333333333325</v>
      </c>
      <c r="H154" s="279">
        <v>7.1333333333333329</v>
      </c>
      <c r="I154" s="279">
        <v>7.2666666666666657</v>
      </c>
      <c r="J154" s="279">
        <v>7.333333333333333</v>
      </c>
      <c r="K154" s="277">
        <v>7.2</v>
      </c>
      <c r="L154" s="277">
        <v>7</v>
      </c>
      <c r="M154" s="277">
        <v>44.119680000000002</v>
      </c>
    </row>
    <row r="155" spans="1:13">
      <c r="A155" s="268">
        <v>145</v>
      </c>
      <c r="B155" s="277" t="s">
        <v>364</v>
      </c>
      <c r="C155" s="278">
        <v>348.2</v>
      </c>
      <c r="D155" s="279">
        <v>345.25</v>
      </c>
      <c r="E155" s="279">
        <v>341.05</v>
      </c>
      <c r="F155" s="279">
        <v>333.90000000000003</v>
      </c>
      <c r="G155" s="279">
        <v>329.70000000000005</v>
      </c>
      <c r="H155" s="279">
        <v>352.4</v>
      </c>
      <c r="I155" s="279">
        <v>356.6</v>
      </c>
      <c r="J155" s="279">
        <v>363.74999999999994</v>
      </c>
      <c r="K155" s="277">
        <v>349.45</v>
      </c>
      <c r="L155" s="277">
        <v>338.1</v>
      </c>
      <c r="M155" s="277">
        <v>1.5818000000000001</v>
      </c>
    </row>
    <row r="156" spans="1:13">
      <c r="A156" s="268">
        <v>146</v>
      </c>
      <c r="B156" s="277" t="s">
        <v>99</v>
      </c>
      <c r="C156" s="278">
        <v>52.2</v>
      </c>
      <c r="D156" s="279">
        <v>52.366666666666667</v>
      </c>
      <c r="E156" s="279">
        <v>51.233333333333334</v>
      </c>
      <c r="F156" s="279">
        <v>50.266666666666666</v>
      </c>
      <c r="G156" s="279">
        <v>49.133333333333333</v>
      </c>
      <c r="H156" s="279">
        <v>53.333333333333336</v>
      </c>
      <c r="I156" s="279">
        <v>54.466666666666676</v>
      </c>
      <c r="J156" s="279">
        <v>55.433333333333337</v>
      </c>
      <c r="K156" s="277">
        <v>53.5</v>
      </c>
      <c r="L156" s="277">
        <v>51.4</v>
      </c>
      <c r="M156" s="277">
        <v>441.88830000000002</v>
      </c>
    </row>
    <row r="157" spans="1:13">
      <c r="A157" s="268">
        <v>147</v>
      </c>
      <c r="B157" s="277" t="s">
        <v>367</v>
      </c>
      <c r="C157" s="278">
        <v>273.45</v>
      </c>
      <c r="D157" s="279">
        <v>274.13333333333327</v>
      </c>
      <c r="E157" s="279">
        <v>269.36666666666656</v>
      </c>
      <c r="F157" s="279">
        <v>265.2833333333333</v>
      </c>
      <c r="G157" s="279">
        <v>260.51666666666659</v>
      </c>
      <c r="H157" s="279">
        <v>278.21666666666653</v>
      </c>
      <c r="I157" s="279">
        <v>282.98333333333329</v>
      </c>
      <c r="J157" s="279">
        <v>287.06666666666649</v>
      </c>
      <c r="K157" s="277">
        <v>278.89999999999998</v>
      </c>
      <c r="L157" s="277">
        <v>270.05</v>
      </c>
      <c r="M157" s="277">
        <v>1.11802</v>
      </c>
    </row>
    <row r="158" spans="1:13">
      <c r="A158" s="268">
        <v>148</v>
      </c>
      <c r="B158" s="277" t="s">
        <v>366</v>
      </c>
      <c r="C158" s="278">
        <v>2566.5500000000002</v>
      </c>
      <c r="D158" s="279">
        <v>2555.2000000000003</v>
      </c>
      <c r="E158" s="279">
        <v>2535.5000000000005</v>
      </c>
      <c r="F158" s="279">
        <v>2504.4500000000003</v>
      </c>
      <c r="G158" s="279">
        <v>2484.7500000000005</v>
      </c>
      <c r="H158" s="279">
        <v>2586.2500000000005</v>
      </c>
      <c r="I158" s="279">
        <v>2605.9500000000003</v>
      </c>
      <c r="J158" s="279">
        <v>2637.0000000000005</v>
      </c>
      <c r="K158" s="277">
        <v>2574.9</v>
      </c>
      <c r="L158" s="277">
        <v>2524.15</v>
      </c>
      <c r="M158" s="277">
        <v>0.16764999999999999</v>
      </c>
    </row>
    <row r="159" spans="1:13">
      <c r="A159" s="268">
        <v>149</v>
      </c>
      <c r="B159" s="277" t="s">
        <v>368</v>
      </c>
      <c r="C159" s="278">
        <v>517.9</v>
      </c>
      <c r="D159" s="279">
        <v>516.5</v>
      </c>
      <c r="E159" s="279">
        <v>513.4</v>
      </c>
      <c r="F159" s="279">
        <v>508.9</v>
      </c>
      <c r="G159" s="279">
        <v>505.79999999999995</v>
      </c>
      <c r="H159" s="279">
        <v>521</v>
      </c>
      <c r="I159" s="279">
        <v>524.09999999999991</v>
      </c>
      <c r="J159" s="279">
        <v>528.6</v>
      </c>
      <c r="K159" s="277">
        <v>519.6</v>
      </c>
      <c r="L159" s="277">
        <v>512</v>
      </c>
      <c r="M159" s="277">
        <v>0.14863000000000001</v>
      </c>
    </row>
    <row r="160" spans="1:13">
      <c r="A160" s="268">
        <v>150</v>
      </c>
      <c r="B160" s="277" t="s">
        <v>2940</v>
      </c>
      <c r="C160" s="278">
        <v>490</v>
      </c>
      <c r="D160" s="279">
        <v>492.75</v>
      </c>
      <c r="E160" s="279">
        <v>480.6</v>
      </c>
      <c r="F160" s="279">
        <v>471.20000000000005</v>
      </c>
      <c r="G160" s="279">
        <v>459.05000000000007</v>
      </c>
      <c r="H160" s="279">
        <v>502.15</v>
      </c>
      <c r="I160" s="279">
        <v>514.29999999999995</v>
      </c>
      <c r="J160" s="279">
        <v>523.69999999999993</v>
      </c>
      <c r="K160" s="277">
        <v>504.9</v>
      </c>
      <c r="L160" s="277">
        <v>483.35</v>
      </c>
      <c r="M160" s="277">
        <v>0.56793000000000005</v>
      </c>
    </row>
    <row r="161" spans="1:13">
      <c r="A161" s="268">
        <v>151</v>
      </c>
      <c r="B161" s="277" t="s">
        <v>370</v>
      </c>
      <c r="C161" s="278">
        <v>127.05</v>
      </c>
      <c r="D161" s="279">
        <v>127.01666666666667</v>
      </c>
      <c r="E161" s="279">
        <v>125.53333333333333</v>
      </c>
      <c r="F161" s="279">
        <v>124.01666666666667</v>
      </c>
      <c r="G161" s="279">
        <v>122.53333333333333</v>
      </c>
      <c r="H161" s="279">
        <v>128.53333333333333</v>
      </c>
      <c r="I161" s="279">
        <v>130.01666666666665</v>
      </c>
      <c r="J161" s="279">
        <v>131.53333333333333</v>
      </c>
      <c r="K161" s="277">
        <v>128.5</v>
      </c>
      <c r="L161" s="277">
        <v>125.5</v>
      </c>
      <c r="M161" s="277">
        <v>14.96402</v>
      </c>
    </row>
    <row r="162" spans="1:13">
      <c r="A162" s="268">
        <v>152</v>
      </c>
      <c r="B162" s="277" t="s">
        <v>244</v>
      </c>
      <c r="C162" s="278">
        <v>73.650000000000006</v>
      </c>
      <c r="D162" s="279">
        <v>74.266666666666666</v>
      </c>
      <c r="E162" s="279">
        <v>72.883333333333326</v>
      </c>
      <c r="F162" s="279">
        <v>72.11666666666666</v>
      </c>
      <c r="G162" s="279">
        <v>70.73333333333332</v>
      </c>
      <c r="H162" s="279">
        <v>75.033333333333331</v>
      </c>
      <c r="I162" s="279">
        <v>76.416666666666686</v>
      </c>
      <c r="J162" s="279">
        <v>77.183333333333337</v>
      </c>
      <c r="K162" s="277">
        <v>75.650000000000006</v>
      </c>
      <c r="L162" s="277">
        <v>73.5</v>
      </c>
      <c r="M162" s="277">
        <v>14.28702</v>
      </c>
    </row>
    <row r="163" spans="1:13">
      <c r="A163" s="268">
        <v>153</v>
      </c>
      <c r="B163" s="277" t="s">
        <v>369</v>
      </c>
      <c r="C163" s="278">
        <v>70.25</v>
      </c>
      <c r="D163" s="279">
        <v>69.3</v>
      </c>
      <c r="E163" s="279">
        <v>67.649999999999991</v>
      </c>
      <c r="F163" s="279">
        <v>65.05</v>
      </c>
      <c r="G163" s="279">
        <v>63.399999999999991</v>
      </c>
      <c r="H163" s="279">
        <v>71.899999999999991</v>
      </c>
      <c r="I163" s="279">
        <v>73.55</v>
      </c>
      <c r="J163" s="279">
        <v>76.149999999999991</v>
      </c>
      <c r="K163" s="277">
        <v>70.95</v>
      </c>
      <c r="L163" s="277">
        <v>66.7</v>
      </c>
      <c r="M163" s="277">
        <v>20.17306</v>
      </c>
    </row>
    <row r="164" spans="1:13">
      <c r="A164" s="268">
        <v>154</v>
      </c>
      <c r="B164" s="277" t="s">
        <v>100</v>
      </c>
      <c r="C164" s="278">
        <v>84</v>
      </c>
      <c r="D164" s="279">
        <v>83.533333333333331</v>
      </c>
      <c r="E164" s="279">
        <v>82.86666666666666</v>
      </c>
      <c r="F164" s="279">
        <v>81.733333333333334</v>
      </c>
      <c r="G164" s="279">
        <v>81.066666666666663</v>
      </c>
      <c r="H164" s="279">
        <v>84.666666666666657</v>
      </c>
      <c r="I164" s="279">
        <v>85.333333333333343</v>
      </c>
      <c r="J164" s="279">
        <v>86.466666666666654</v>
      </c>
      <c r="K164" s="277">
        <v>84.2</v>
      </c>
      <c r="L164" s="277">
        <v>82.4</v>
      </c>
      <c r="M164" s="277">
        <v>110.36039</v>
      </c>
    </row>
    <row r="165" spans="1:13">
      <c r="A165" s="268">
        <v>155</v>
      </c>
      <c r="B165" s="277" t="s">
        <v>375</v>
      </c>
      <c r="C165" s="278">
        <v>1716.85</v>
      </c>
      <c r="D165" s="279">
        <v>1729.5833333333333</v>
      </c>
      <c r="E165" s="279">
        <v>1699.2666666666664</v>
      </c>
      <c r="F165" s="279">
        <v>1681.6833333333332</v>
      </c>
      <c r="G165" s="279">
        <v>1651.3666666666663</v>
      </c>
      <c r="H165" s="279">
        <v>1747.1666666666665</v>
      </c>
      <c r="I165" s="279">
        <v>1777.4833333333336</v>
      </c>
      <c r="J165" s="279">
        <v>1795.0666666666666</v>
      </c>
      <c r="K165" s="277">
        <v>1759.9</v>
      </c>
      <c r="L165" s="277">
        <v>1712</v>
      </c>
      <c r="M165" s="277">
        <v>0.19316</v>
      </c>
    </row>
    <row r="166" spans="1:13">
      <c r="A166" s="268">
        <v>156</v>
      </c>
      <c r="B166" s="277" t="s">
        <v>376</v>
      </c>
      <c r="C166" s="278">
        <v>1988.95</v>
      </c>
      <c r="D166" s="279">
        <v>2013.5</v>
      </c>
      <c r="E166" s="279">
        <v>1941</v>
      </c>
      <c r="F166" s="279">
        <v>1893.05</v>
      </c>
      <c r="G166" s="279">
        <v>1820.55</v>
      </c>
      <c r="H166" s="279">
        <v>2061.4499999999998</v>
      </c>
      <c r="I166" s="279">
        <v>2133.9499999999998</v>
      </c>
      <c r="J166" s="279">
        <v>2181.9</v>
      </c>
      <c r="K166" s="277">
        <v>2086</v>
      </c>
      <c r="L166" s="277">
        <v>1965.55</v>
      </c>
      <c r="M166" s="277">
        <v>0.19273000000000001</v>
      </c>
    </row>
    <row r="167" spans="1:13">
      <c r="A167" s="268">
        <v>157</v>
      </c>
      <c r="B167" s="277" t="s">
        <v>372</v>
      </c>
      <c r="C167" s="278">
        <v>382.35</v>
      </c>
      <c r="D167" s="279">
        <v>385.26666666666665</v>
      </c>
      <c r="E167" s="279">
        <v>377.0333333333333</v>
      </c>
      <c r="F167" s="279">
        <v>371.71666666666664</v>
      </c>
      <c r="G167" s="279">
        <v>363.48333333333329</v>
      </c>
      <c r="H167" s="279">
        <v>390.58333333333331</v>
      </c>
      <c r="I167" s="279">
        <v>398.81666666666666</v>
      </c>
      <c r="J167" s="279">
        <v>404.13333333333333</v>
      </c>
      <c r="K167" s="277">
        <v>393.5</v>
      </c>
      <c r="L167" s="277">
        <v>379.95</v>
      </c>
      <c r="M167" s="277">
        <v>0.1835</v>
      </c>
    </row>
    <row r="168" spans="1:13">
      <c r="A168" s="268">
        <v>158</v>
      </c>
      <c r="B168" s="277" t="s">
        <v>382</v>
      </c>
      <c r="C168" s="278">
        <v>235.05</v>
      </c>
      <c r="D168" s="279">
        <v>231.9</v>
      </c>
      <c r="E168" s="279">
        <v>227.8</v>
      </c>
      <c r="F168" s="279">
        <v>220.55</v>
      </c>
      <c r="G168" s="279">
        <v>216.45000000000002</v>
      </c>
      <c r="H168" s="279">
        <v>239.15</v>
      </c>
      <c r="I168" s="279">
        <v>243.24999999999997</v>
      </c>
      <c r="J168" s="279">
        <v>250.5</v>
      </c>
      <c r="K168" s="277">
        <v>236</v>
      </c>
      <c r="L168" s="277">
        <v>224.65</v>
      </c>
      <c r="M168" s="277">
        <v>1.6766099999999999</v>
      </c>
    </row>
    <row r="169" spans="1:13">
      <c r="A169" s="268">
        <v>159</v>
      </c>
      <c r="B169" s="277" t="s">
        <v>373</v>
      </c>
      <c r="C169" s="278">
        <v>87.95</v>
      </c>
      <c r="D169" s="279">
        <v>87.5</v>
      </c>
      <c r="E169" s="279">
        <v>86</v>
      </c>
      <c r="F169" s="279">
        <v>84.05</v>
      </c>
      <c r="G169" s="279">
        <v>82.55</v>
      </c>
      <c r="H169" s="279">
        <v>89.45</v>
      </c>
      <c r="I169" s="279">
        <v>90.95</v>
      </c>
      <c r="J169" s="279">
        <v>92.9</v>
      </c>
      <c r="K169" s="277">
        <v>89</v>
      </c>
      <c r="L169" s="277">
        <v>85.55</v>
      </c>
      <c r="M169" s="277">
        <v>0.19567999999999999</v>
      </c>
    </row>
    <row r="170" spans="1:13">
      <c r="A170" s="268">
        <v>160</v>
      </c>
      <c r="B170" s="277" t="s">
        <v>374</v>
      </c>
      <c r="C170" s="278">
        <v>143.75</v>
      </c>
      <c r="D170" s="279">
        <v>143.51666666666668</v>
      </c>
      <c r="E170" s="279">
        <v>141.53333333333336</v>
      </c>
      <c r="F170" s="279">
        <v>139.31666666666669</v>
      </c>
      <c r="G170" s="279">
        <v>137.33333333333337</v>
      </c>
      <c r="H170" s="279">
        <v>145.73333333333335</v>
      </c>
      <c r="I170" s="279">
        <v>147.71666666666664</v>
      </c>
      <c r="J170" s="279">
        <v>149.93333333333334</v>
      </c>
      <c r="K170" s="277">
        <v>145.5</v>
      </c>
      <c r="L170" s="277">
        <v>141.30000000000001</v>
      </c>
      <c r="M170" s="277">
        <v>0.51168999999999998</v>
      </c>
    </row>
    <row r="171" spans="1:13">
      <c r="A171" s="268">
        <v>161</v>
      </c>
      <c r="B171" s="277" t="s">
        <v>245</v>
      </c>
      <c r="C171" s="278">
        <v>119.1</v>
      </c>
      <c r="D171" s="279">
        <v>119.60000000000001</v>
      </c>
      <c r="E171" s="279">
        <v>118.00000000000001</v>
      </c>
      <c r="F171" s="279">
        <v>116.9</v>
      </c>
      <c r="G171" s="279">
        <v>115.30000000000001</v>
      </c>
      <c r="H171" s="279">
        <v>120.70000000000002</v>
      </c>
      <c r="I171" s="279">
        <v>122.30000000000001</v>
      </c>
      <c r="J171" s="279">
        <v>123.40000000000002</v>
      </c>
      <c r="K171" s="277">
        <v>121.2</v>
      </c>
      <c r="L171" s="277">
        <v>118.5</v>
      </c>
      <c r="M171" s="277">
        <v>0.65107999999999999</v>
      </c>
    </row>
    <row r="172" spans="1:13">
      <c r="A172" s="268">
        <v>162</v>
      </c>
      <c r="B172" s="277" t="s">
        <v>378</v>
      </c>
      <c r="C172" s="278">
        <v>5289.25</v>
      </c>
      <c r="D172" s="279">
        <v>5297.416666666667</v>
      </c>
      <c r="E172" s="279">
        <v>5244.8333333333339</v>
      </c>
      <c r="F172" s="279">
        <v>5200.416666666667</v>
      </c>
      <c r="G172" s="279">
        <v>5147.8333333333339</v>
      </c>
      <c r="H172" s="279">
        <v>5341.8333333333339</v>
      </c>
      <c r="I172" s="279">
        <v>5394.4166666666679</v>
      </c>
      <c r="J172" s="279">
        <v>5438.8333333333339</v>
      </c>
      <c r="K172" s="277">
        <v>5350</v>
      </c>
      <c r="L172" s="277">
        <v>5253</v>
      </c>
      <c r="M172" s="277">
        <v>3.1940000000000003E-2</v>
      </c>
    </row>
    <row r="173" spans="1:13">
      <c r="A173" s="268">
        <v>163</v>
      </c>
      <c r="B173" s="277" t="s">
        <v>379</v>
      </c>
      <c r="C173" s="278">
        <v>1517.25</v>
      </c>
      <c r="D173" s="279">
        <v>1532.4333333333334</v>
      </c>
      <c r="E173" s="279">
        <v>1495.8166666666668</v>
      </c>
      <c r="F173" s="279">
        <v>1474.3833333333334</v>
      </c>
      <c r="G173" s="279">
        <v>1437.7666666666669</v>
      </c>
      <c r="H173" s="279">
        <v>1553.8666666666668</v>
      </c>
      <c r="I173" s="279">
        <v>1590.4833333333336</v>
      </c>
      <c r="J173" s="279">
        <v>1611.9166666666667</v>
      </c>
      <c r="K173" s="277">
        <v>1569.05</v>
      </c>
      <c r="L173" s="277">
        <v>1511</v>
      </c>
      <c r="M173" s="277">
        <v>0.77576000000000001</v>
      </c>
    </row>
    <row r="174" spans="1:13">
      <c r="A174" s="268">
        <v>164</v>
      </c>
      <c r="B174" s="277" t="s">
        <v>101</v>
      </c>
      <c r="C174" s="278">
        <v>490.9</v>
      </c>
      <c r="D174" s="279">
        <v>486.7833333333333</v>
      </c>
      <c r="E174" s="279">
        <v>473.11666666666662</v>
      </c>
      <c r="F174" s="279">
        <v>455.33333333333331</v>
      </c>
      <c r="G174" s="279">
        <v>441.66666666666663</v>
      </c>
      <c r="H174" s="279">
        <v>504.56666666666661</v>
      </c>
      <c r="I174" s="279">
        <v>518.23333333333335</v>
      </c>
      <c r="J174" s="279">
        <v>536.01666666666665</v>
      </c>
      <c r="K174" s="277">
        <v>500.45</v>
      </c>
      <c r="L174" s="277">
        <v>469</v>
      </c>
      <c r="M174" s="277">
        <v>51.10313</v>
      </c>
    </row>
    <row r="175" spans="1:13">
      <c r="A175" s="268">
        <v>165</v>
      </c>
      <c r="B175" s="277" t="s">
        <v>387</v>
      </c>
      <c r="C175" s="278">
        <v>44.4</v>
      </c>
      <c r="D175" s="279">
        <v>44.333333333333336</v>
      </c>
      <c r="E175" s="279">
        <v>43.616666666666674</v>
      </c>
      <c r="F175" s="279">
        <v>42.833333333333336</v>
      </c>
      <c r="G175" s="279">
        <v>42.116666666666674</v>
      </c>
      <c r="H175" s="279">
        <v>45.116666666666674</v>
      </c>
      <c r="I175" s="279">
        <v>45.833333333333329</v>
      </c>
      <c r="J175" s="279">
        <v>46.616666666666674</v>
      </c>
      <c r="K175" s="277">
        <v>45.05</v>
      </c>
      <c r="L175" s="277">
        <v>43.55</v>
      </c>
      <c r="M175" s="277">
        <v>3.95031</v>
      </c>
    </row>
    <row r="176" spans="1:13">
      <c r="A176" s="268">
        <v>166</v>
      </c>
      <c r="B176" s="277" t="s">
        <v>1396</v>
      </c>
      <c r="C176" s="278">
        <v>3539.4</v>
      </c>
      <c r="D176" s="279">
        <v>3537.4</v>
      </c>
      <c r="E176" s="279">
        <v>3512</v>
      </c>
      <c r="F176" s="279">
        <v>3484.6</v>
      </c>
      <c r="G176" s="279">
        <v>3459.2</v>
      </c>
      <c r="H176" s="279">
        <v>3564.8</v>
      </c>
      <c r="I176" s="279">
        <v>3590.2000000000007</v>
      </c>
      <c r="J176" s="279">
        <v>3617.6000000000004</v>
      </c>
      <c r="K176" s="277">
        <v>3562.8</v>
      </c>
      <c r="L176" s="277">
        <v>3510</v>
      </c>
      <c r="M176" s="277">
        <v>0.35730000000000001</v>
      </c>
    </row>
    <row r="177" spans="1:13">
      <c r="A177" s="268">
        <v>167</v>
      </c>
      <c r="B177" s="277" t="s">
        <v>103</v>
      </c>
      <c r="C177" s="278">
        <v>23.75</v>
      </c>
      <c r="D177" s="279">
        <v>23.583333333333332</v>
      </c>
      <c r="E177" s="279">
        <v>23.266666666666666</v>
      </c>
      <c r="F177" s="279">
        <v>22.783333333333335</v>
      </c>
      <c r="G177" s="279">
        <v>22.466666666666669</v>
      </c>
      <c r="H177" s="279">
        <v>24.066666666666663</v>
      </c>
      <c r="I177" s="279">
        <v>24.383333333333333</v>
      </c>
      <c r="J177" s="279">
        <v>24.86666666666666</v>
      </c>
      <c r="K177" s="277">
        <v>23.9</v>
      </c>
      <c r="L177" s="277">
        <v>23.1</v>
      </c>
      <c r="M177" s="277">
        <v>52.727069999999998</v>
      </c>
    </row>
    <row r="178" spans="1:13">
      <c r="A178" s="268">
        <v>168</v>
      </c>
      <c r="B178" s="277" t="s">
        <v>388</v>
      </c>
      <c r="C178" s="278">
        <v>196.9</v>
      </c>
      <c r="D178" s="279">
        <v>195</v>
      </c>
      <c r="E178" s="279">
        <v>191.5</v>
      </c>
      <c r="F178" s="279">
        <v>186.1</v>
      </c>
      <c r="G178" s="279">
        <v>182.6</v>
      </c>
      <c r="H178" s="279">
        <v>200.4</v>
      </c>
      <c r="I178" s="279">
        <v>203.9</v>
      </c>
      <c r="J178" s="279">
        <v>209.3</v>
      </c>
      <c r="K178" s="277">
        <v>198.5</v>
      </c>
      <c r="L178" s="277">
        <v>189.6</v>
      </c>
      <c r="M178" s="277">
        <v>5.8651600000000004</v>
      </c>
    </row>
    <row r="179" spans="1:13">
      <c r="A179" s="268">
        <v>169</v>
      </c>
      <c r="B179" s="277" t="s">
        <v>380</v>
      </c>
      <c r="C179" s="278">
        <v>859.8</v>
      </c>
      <c r="D179" s="279">
        <v>865.35</v>
      </c>
      <c r="E179" s="279">
        <v>852.7</v>
      </c>
      <c r="F179" s="279">
        <v>845.6</v>
      </c>
      <c r="G179" s="279">
        <v>832.95</v>
      </c>
      <c r="H179" s="279">
        <v>872.45</v>
      </c>
      <c r="I179" s="279">
        <v>885.09999999999991</v>
      </c>
      <c r="J179" s="279">
        <v>892.2</v>
      </c>
      <c r="K179" s="277">
        <v>878</v>
      </c>
      <c r="L179" s="277">
        <v>858.25</v>
      </c>
      <c r="M179" s="277">
        <v>0.29389999999999999</v>
      </c>
    </row>
    <row r="180" spans="1:13">
      <c r="A180" s="268">
        <v>170</v>
      </c>
      <c r="B180" s="277" t="s">
        <v>246</v>
      </c>
      <c r="C180" s="278">
        <v>526.04999999999995</v>
      </c>
      <c r="D180" s="279">
        <v>523.94999999999993</v>
      </c>
      <c r="E180" s="279">
        <v>516.94999999999982</v>
      </c>
      <c r="F180" s="279">
        <v>507.84999999999991</v>
      </c>
      <c r="G180" s="279">
        <v>500.8499999999998</v>
      </c>
      <c r="H180" s="279">
        <v>533.04999999999984</v>
      </c>
      <c r="I180" s="279">
        <v>540.05000000000007</v>
      </c>
      <c r="J180" s="279">
        <v>549.14999999999986</v>
      </c>
      <c r="K180" s="277">
        <v>530.95000000000005</v>
      </c>
      <c r="L180" s="277">
        <v>514.85</v>
      </c>
      <c r="M180" s="277">
        <v>0.57833000000000001</v>
      </c>
    </row>
    <row r="181" spans="1:13">
      <c r="A181" s="268">
        <v>171</v>
      </c>
      <c r="B181" s="277" t="s">
        <v>104</v>
      </c>
      <c r="C181" s="278">
        <v>677.85</v>
      </c>
      <c r="D181" s="279">
        <v>680.33333333333337</v>
      </c>
      <c r="E181" s="279">
        <v>672.51666666666677</v>
      </c>
      <c r="F181" s="279">
        <v>667.18333333333339</v>
      </c>
      <c r="G181" s="279">
        <v>659.36666666666679</v>
      </c>
      <c r="H181" s="279">
        <v>685.66666666666674</v>
      </c>
      <c r="I181" s="279">
        <v>693.48333333333335</v>
      </c>
      <c r="J181" s="279">
        <v>698.81666666666672</v>
      </c>
      <c r="K181" s="277">
        <v>688.15</v>
      </c>
      <c r="L181" s="277">
        <v>675</v>
      </c>
      <c r="M181" s="277">
        <v>12.922409999999999</v>
      </c>
    </row>
    <row r="182" spans="1:13">
      <c r="A182" s="268">
        <v>172</v>
      </c>
      <c r="B182" s="277" t="s">
        <v>247</v>
      </c>
      <c r="C182" s="278">
        <v>376.2</v>
      </c>
      <c r="D182" s="279">
        <v>378.98333333333335</v>
      </c>
      <c r="E182" s="279">
        <v>370.9666666666667</v>
      </c>
      <c r="F182" s="279">
        <v>365.73333333333335</v>
      </c>
      <c r="G182" s="279">
        <v>357.7166666666667</v>
      </c>
      <c r="H182" s="279">
        <v>384.2166666666667</v>
      </c>
      <c r="I182" s="279">
        <v>392.23333333333335</v>
      </c>
      <c r="J182" s="279">
        <v>397.4666666666667</v>
      </c>
      <c r="K182" s="277">
        <v>387</v>
      </c>
      <c r="L182" s="277">
        <v>373.75</v>
      </c>
      <c r="M182" s="277">
        <v>0.75461999999999996</v>
      </c>
    </row>
    <row r="183" spans="1:13">
      <c r="A183" s="268">
        <v>173</v>
      </c>
      <c r="B183" s="277" t="s">
        <v>248</v>
      </c>
      <c r="C183" s="278">
        <v>865.25</v>
      </c>
      <c r="D183" s="279">
        <v>857.31666666666661</v>
      </c>
      <c r="E183" s="279">
        <v>843.48333333333323</v>
      </c>
      <c r="F183" s="279">
        <v>821.71666666666658</v>
      </c>
      <c r="G183" s="279">
        <v>807.88333333333321</v>
      </c>
      <c r="H183" s="279">
        <v>879.08333333333326</v>
      </c>
      <c r="I183" s="279">
        <v>892.91666666666674</v>
      </c>
      <c r="J183" s="279">
        <v>914.68333333333328</v>
      </c>
      <c r="K183" s="277">
        <v>871.15</v>
      </c>
      <c r="L183" s="277">
        <v>835.55</v>
      </c>
      <c r="M183" s="277">
        <v>7.8588800000000001</v>
      </c>
    </row>
    <row r="184" spans="1:13">
      <c r="A184" s="268">
        <v>174</v>
      </c>
      <c r="B184" s="277" t="s">
        <v>389</v>
      </c>
      <c r="C184" s="278">
        <v>90.85</v>
      </c>
      <c r="D184" s="279">
        <v>89.05</v>
      </c>
      <c r="E184" s="279">
        <v>85.199999999999989</v>
      </c>
      <c r="F184" s="279">
        <v>79.55</v>
      </c>
      <c r="G184" s="279">
        <v>75.699999999999989</v>
      </c>
      <c r="H184" s="279">
        <v>94.699999999999989</v>
      </c>
      <c r="I184" s="279">
        <v>98.549999999999983</v>
      </c>
      <c r="J184" s="279">
        <v>104.19999999999999</v>
      </c>
      <c r="K184" s="277">
        <v>92.9</v>
      </c>
      <c r="L184" s="277">
        <v>83.4</v>
      </c>
      <c r="M184" s="277">
        <v>11.76261</v>
      </c>
    </row>
    <row r="185" spans="1:13">
      <c r="A185" s="268">
        <v>175</v>
      </c>
      <c r="B185" s="277" t="s">
        <v>381</v>
      </c>
      <c r="C185" s="278">
        <v>387.65</v>
      </c>
      <c r="D185" s="279">
        <v>379.88333333333338</v>
      </c>
      <c r="E185" s="279">
        <v>369.26666666666677</v>
      </c>
      <c r="F185" s="279">
        <v>350.88333333333338</v>
      </c>
      <c r="G185" s="279">
        <v>340.26666666666677</v>
      </c>
      <c r="H185" s="279">
        <v>398.26666666666677</v>
      </c>
      <c r="I185" s="279">
        <v>408.88333333333344</v>
      </c>
      <c r="J185" s="279">
        <v>427.26666666666677</v>
      </c>
      <c r="K185" s="277">
        <v>390.5</v>
      </c>
      <c r="L185" s="277">
        <v>361.5</v>
      </c>
      <c r="M185" s="277">
        <v>18.891760000000001</v>
      </c>
    </row>
    <row r="186" spans="1:13">
      <c r="A186" s="268">
        <v>176</v>
      </c>
      <c r="B186" s="277" t="s">
        <v>249</v>
      </c>
      <c r="C186" s="278">
        <v>189.6</v>
      </c>
      <c r="D186" s="279">
        <v>190.83333333333334</v>
      </c>
      <c r="E186" s="279">
        <v>186.86666666666667</v>
      </c>
      <c r="F186" s="279">
        <v>184.13333333333333</v>
      </c>
      <c r="G186" s="279">
        <v>180.16666666666666</v>
      </c>
      <c r="H186" s="279">
        <v>193.56666666666669</v>
      </c>
      <c r="I186" s="279">
        <v>197.53333333333333</v>
      </c>
      <c r="J186" s="279">
        <v>200.26666666666671</v>
      </c>
      <c r="K186" s="277">
        <v>194.8</v>
      </c>
      <c r="L186" s="277">
        <v>188.1</v>
      </c>
      <c r="M186" s="277">
        <v>3.25657</v>
      </c>
    </row>
    <row r="187" spans="1:13">
      <c r="A187" s="268">
        <v>177</v>
      </c>
      <c r="B187" s="277" t="s">
        <v>105</v>
      </c>
      <c r="C187" s="278">
        <v>772.7</v>
      </c>
      <c r="D187" s="279">
        <v>766.44999999999993</v>
      </c>
      <c r="E187" s="279">
        <v>756.24999999999989</v>
      </c>
      <c r="F187" s="279">
        <v>739.8</v>
      </c>
      <c r="G187" s="279">
        <v>729.59999999999991</v>
      </c>
      <c r="H187" s="279">
        <v>782.89999999999986</v>
      </c>
      <c r="I187" s="279">
        <v>793.09999999999991</v>
      </c>
      <c r="J187" s="279">
        <v>809.54999999999984</v>
      </c>
      <c r="K187" s="277">
        <v>776.65</v>
      </c>
      <c r="L187" s="277">
        <v>750</v>
      </c>
      <c r="M187" s="277">
        <v>17.650259999999999</v>
      </c>
    </row>
    <row r="188" spans="1:13">
      <c r="A188" s="268">
        <v>178</v>
      </c>
      <c r="B188" s="277" t="s">
        <v>383</v>
      </c>
      <c r="C188" s="278">
        <v>71.2</v>
      </c>
      <c r="D188" s="279">
        <v>71.2</v>
      </c>
      <c r="E188" s="279">
        <v>70.300000000000011</v>
      </c>
      <c r="F188" s="279">
        <v>69.400000000000006</v>
      </c>
      <c r="G188" s="279">
        <v>68.500000000000014</v>
      </c>
      <c r="H188" s="279">
        <v>72.100000000000009</v>
      </c>
      <c r="I188" s="279">
        <v>73.000000000000014</v>
      </c>
      <c r="J188" s="279">
        <v>73.900000000000006</v>
      </c>
      <c r="K188" s="277">
        <v>72.099999999999994</v>
      </c>
      <c r="L188" s="277">
        <v>70.3</v>
      </c>
      <c r="M188" s="277">
        <v>2.0438399999999999</v>
      </c>
    </row>
    <row r="189" spans="1:13">
      <c r="A189" s="268">
        <v>179</v>
      </c>
      <c r="B189" s="277" t="s">
        <v>384</v>
      </c>
      <c r="C189" s="278">
        <v>551.79999999999995</v>
      </c>
      <c r="D189" s="279">
        <v>550.68333333333328</v>
      </c>
      <c r="E189" s="279">
        <v>546.46666666666658</v>
      </c>
      <c r="F189" s="279">
        <v>541.13333333333333</v>
      </c>
      <c r="G189" s="279">
        <v>536.91666666666663</v>
      </c>
      <c r="H189" s="279">
        <v>556.01666666666654</v>
      </c>
      <c r="I189" s="279">
        <v>560.23333333333323</v>
      </c>
      <c r="J189" s="279">
        <v>565.56666666666649</v>
      </c>
      <c r="K189" s="277">
        <v>554.9</v>
      </c>
      <c r="L189" s="277">
        <v>545.35</v>
      </c>
      <c r="M189" s="277">
        <v>0.15615999999999999</v>
      </c>
    </row>
    <row r="190" spans="1:13">
      <c r="A190" s="268">
        <v>180</v>
      </c>
      <c r="B190" s="277" t="s">
        <v>1439</v>
      </c>
      <c r="C190" s="278">
        <v>197.65</v>
      </c>
      <c r="D190" s="279">
        <v>198.63333333333333</v>
      </c>
      <c r="E190" s="279">
        <v>196.01666666666665</v>
      </c>
      <c r="F190" s="279">
        <v>194.38333333333333</v>
      </c>
      <c r="G190" s="279">
        <v>191.76666666666665</v>
      </c>
      <c r="H190" s="279">
        <v>200.26666666666665</v>
      </c>
      <c r="I190" s="279">
        <v>202.88333333333333</v>
      </c>
      <c r="J190" s="279">
        <v>204.51666666666665</v>
      </c>
      <c r="K190" s="277">
        <v>201.25</v>
      </c>
      <c r="L190" s="277">
        <v>197</v>
      </c>
      <c r="M190" s="277">
        <v>0.41354999999999997</v>
      </c>
    </row>
    <row r="191" spans="1:13">
      <c r="A191" s="268">
        <v>181</v>
      </c>
      <c r="B191" s="277" t="s">
        <v>390</v>
      </c>
      <c r="C191" s="278">
        <v>64.099999999999994</v>
      </c>
      <c r="D191" s="279">
        <v>63.466666666666661</v>
      </c>
      <c r="E191" s="279">
        <v>62.133333333333326</v>
      </c>
      <c r="F191" s="279">
        <v>60.166666666666664</v>
      </c>
      <c r="G191" s="279">
        <v>58.833333333333329</v>
      </c>
      <c r="H191" s="279">
        <v>65.433333333333323</v>
      </c>
      <c r="I191" s="279">
        <v>66.766666666666652</v>
      </c>
      <c r="J191" s="279">
        <v>68.73333333333332</v>
      </c>
      <c r="K191" s="277">
        <v>64.8</v>
      </c>
      <c r="L191" s="277">
        <v>61.5</v>
      </c>
      <c r="M191" s="277">
        <v>7.42666</v>
      </c>
    </row>
    <row r="192" spans="1:13">
      <c r="A192" s="268">
        <v>182</v>
      </c>
      <c r="B192" s="277" t="s">
        <v>250</v>
      </c>
      <c r="C192" s="278">
        <v>187.35</v>
      </c>
      <c r="D192" s="279">
        <v>185.94999999999996</v>
      </c>
      <c r="E192" s="279">
        <v>182.94999999999993</v>
      </c>
      <c r="F192" s="279">
        <v>178.54999999999998</v>
      </c>
      <c r="G192" s="279">
        <v>175.54999999999995</v>
      </c>
      <c r="H192" s="279">
        <v>190.34999999999991</v>
      </c>
      <c r="I192" s="279">
        <v>193.34999999999997</v>
      </c>
      <c r="J192" s="279">
        <v>197.74999999999989</v>
      </c>
      <c r="K192" s="277">
        <v>188.95</v>
      </c>
      <c r="L192" s="277">
        <v>181.55</v>
      </c>
      <c r="M192" s="277">
        <v>5.7743099999999998</v>
      </c>
    </row>
    <row r="193" spans="1:13">
      <c r="A193" s="268">
        <v>183</v>
      </c>
      <c r="B193" s="277" t="s">
        <v>385</v>
      </c>
      <c r="C193" s="278">
        <v>314.10000000000002</v>
      </c>
      <c r="D193" s="279">
        <v>314.95</v>
      </c>
      <c r="E193" s="279">
        <v>310.2</v>
      </c>
      <c r="F193" s="279">
        <v>306.3</v>
      </c>
      <c r="G193" s="279">
        <v>301.55</v>
      </c>
      <c r="H193" s="279">
        <v>318.84999999999997</v>
      </c>
      <c r="I193" s="279">
        <v>323.59999999999997</v>
      </c>
      <c r="J193" s="279">
        <v>327.49999999999994</v>
      </c>
      <c r="K193" s="277">
        <v>319.7</v>
      </c>
      <c r="L193" s="277">
        <v>311.05</v>
      </c>
      <c r="M193" s="277">
        <v>0.56010000000000004</v>
      </c>
    </row>
    <row r="194" spans="1:13">
      <c r="A194" s="268">
        <v>184</v>
      </c>
      <c r="B194" s="277" t="s">
        <v>386</v>
      </c>
      <c r="C194" s="278">
        <v>291.8</v>
      </c>
      <c r="D194" s="279">
        <v>294.15000000000003</v>
      </c>
      <c r="E194" s="279">
        <v>288.50000000000006</v>
      </c>
      <c r="F194" s="279">
        <v>285.20000000000005</v>
      </c>
      <c r="G194" s="279">
        <v>279.55000000000007</v>
      </c>
      <c r="H194" s="279">
        <v>297.45000000000005</v>
      </c>
      <c r="I194" s="279">
        <v>303.10000000000002</v>
      </c>
      <c r="J194" s="279">
        <v>306.40000000000003</v>
      </c>
      <c r="K194" s="277">
        <v>299.8</v>
      </c>
      <c r="L194" s="277">
        <v>290.85000000000002</v>
      </c>
      <c r="M194" s="277">
        <v>1.82683</v>
      </c>
    </row>
    <row r="195" spans="1:13">
      <c r="A195" s="268">
        <v>185</v>
      </c>
      <c r="B195" s="277" t="s">
        <v>391</v>
      </c>
      <c r="C195" s="278">
        <v>636.70000000000005</v>
      </c>
      <c r="D195" s="279">
        <v>634.63333333333333</v>
      </c>
      <c r="E195" s="279">
        <v>629.26666666666665</v>
      </c>
      <c r="F195" s="279">
        <v>621.83333333333337</v>
      </c>
      <c r="G195" s="279">
        <v>616.4666666666667</v>
      </c>
      <c r="H195" s="279">
        <v>642.06666666666661</v>
      </c>
      <c r="I195" s="279">
        <v>647.43333333333317</v>
      </c>
      <c r="J195" s="279">
        <v>654.86666666666656</v>
      </c>
      <c r="K195" s="277">
        <v>640</v>
      </c>
      <c r="L195" s="277">
        <v>627.20000000000005</v>
      </c>
      <c r="M195" s="277">
        <v>6.6549999999999998E-2</v>
      </c>
    </row>
    <row r="196" spans="1:13">
      <c r="A196" s="268">
        <v>186</v>
      </c>
      <c r="B196" s="277" t="s">
        <v>399</v>
      </c>
      <c r="C196" s="278">
        <v>743.4</v>
      </c>
      <c r="D196" s="279">
        <v>747.15</v>
      </c>
      <c r="E196" s="279">
        <v>736.25</v>
      </c>
      <c r="F196" s="279">
        <v>729.1</v>
      </c>
      <c r="G196" s="279">
        <v>718.2</v>
      </c>
      <c r="H196" s="279">
        <v>754.3</v>
      </c>
      <c r="I196" s="279">
        <v>765.19999999999982</v>
      </c>
      <c r="J196" s="279">
        <v>772.34999999999991</v>
      </c>
      <c r="K196" s="277">
        <v>758.05</v>
      </c>
      <c r="L196" s="277">
        <v>740</v>
      </c>
      <c r="M196" s="277">
        <v>2.8411200000000001</v>
      </c>
    </row>
    <row r="197" spans="1:13">
      <c r="A197" s="268">
        <v>187</v>
      </c>
      <c r="B197" s="277" t="s">
        <v>392</v>
      </c>
      <c r="C197" s="278">
        <v>31.4</v>
      </c>
      <c r="D197" s="279">
        <v>31.966666666666669</v>
      </c>
      <c r="E197" s="279">
        <v>30.433333333333337</v>
      </c>
      <c r="F197" s="279">
        <v>29.466666666666669</v>
      </c>
      <c r="G197" s="279">
        <v>27.933333333333337</v>
      </c>
      <c r="H197" s="279">
        <v>32.933333333333337</v>
      </c>
      <c r="I197" s="279">
        <v>34.466666666666669</v>
      </c>
      <c r="J197" s="279">
        <v>35.433333333333337</v>
      </c>
      <c r="K197" s="277">
        <v>33.5</v>
      </c>
      <c r="L197" s="277">
        <v>31</v>
      </c>
      <c r="M197" s="277">
        <v>3.4271500000000001</v>
      </c>
    </row>
    <row r="198" spans="1:13">
      <c r="A198" s="268">
        <v>188</v>
      </c>
      <c r="B198" s="277" t="s">
        <v>393</v>
      </c>
      <c r="C198" s="278">
        <v>841.5</v>
      </c>
      <c r="D198" s="279">
        <v>837.16666666666663</v>
      </c>
      <c r="E198" s="279">
        <v>824.33333333333326</v>
      </c>
      <c r="F198" s="279">
        <v>807.16666666666663</v>
      </c>
      <c r="G198" s="279">
        <v>794.33333333333326</v>
      </c>
      <c r="H198" s="279">
        <v>854.33333333333326</v>
      </c>
      <c r="I198" s="279">
        <v>867.16666666666652</v>
      </c>
      <c r="J198" s="279">
        <v>884.33333333333326</v>
      </c>
      <c r="K198" s="277">
        <v>850</v>
      </c>
      <c r="L198" s="277">
        <v>820</v>
      </c>
      <c r="M198" s="277">
        <v>0.42426999999999998</v>
      </c>
    </row>
    <row r="199" spans="1:13">
      <c r="A199" s="268">
        <v>189</v>
      </c>
      <c r="B199" s="277" t="s">
        <v>106</v>
      </c>
      <c r="C199" s="278">
        <v>697.5</v>
      </c>
      <c r="D199" s="279">
        <v>693.4</v>
      </c>
      <c r="E199" s="279">
        <v>685.8</v>
      </c>
      <c r="F199" s="279">
        <v>674.1</v>
      </c>
      <c r="G199" s="279">
        <v>666.5</v>
      </c>
      <c r="H199" s="279">
        <v>705.09999999999991</v>
      </c>
      <c r="I199" s="279">
        <v>712.7</v>
      </c>
      <c r="J199" s="279">
        <v>724.39999999999986</v>
      </c>
      <c r="K199" s="277">
        <v>701</v>
      </c>
      <c r="L199" s="277">
        <v>681.7</v>
      </c>
      <c r="M199" s="277">
        <v>14.66874</v>
      </c>
    </row>
    <row r="200" spans="1:13">
      <c r="A200" s="268">
        <v>190</v>
      </c>
      <c r="B200" s="277" t="s">
        <v>108</v>
      </c>
      <c r="C200" s="278">
        <v>827.15</v>
      </c>
      <c r="D200" s="279">
        <v>841.58333333333337</v>
      </c>
      <c r="E200" s="279">
        <v>806.16666666666674</v>
      </c>
      <c r="F200" s="279">
        <v>785.18333333333339</v>
      </c>
      <c r="G200" s="279">
        <v>749.76666666666677</v>
      </c>
      <c r="H200" s="279">
        <v>862.56666666666672</v>
      </c>
      <c r="I200" s="279">
        <v>897.98333333333346</v>
      </c>
      <c r="J200" s="279">
        <v>918.9666666666667</v>
      </c>
      <c r="K200" s="277">
        <v>877</v>
      </c>
      <c r="L200" s="277">
        <v>820.6</v>
      </c>
      <c r="M200" s="277">
        <v>289.83265</v>
      </c>
    </row>
    <row r="201" spans="1:13">
      <c r="A201" s="268">
        <v>191</v>
      </c>
      <c r="B201" s="277" t="s">
        <v>109</v>
      </c>
      <c r="C201" s="278">
        <v>1961.7</v>
      </c>
      <c r="D201" s="279">
        <v>1961.5833333333333</v>
      </c>
      <c r="E201" s="279">
        <v>1939.4666666666665</v>
      </c>
      <c r="F201" s="279">
        <v>1917.2333333333331</v>
      </c>
      <c r="G201" s="279">
        <v>1895.1166666666663</v>
      </c>
      <c r="H201" s="279">
        <v>1983.8166666666666</v>
      </c>
      <c r="I201" s="279">
        <v>2005.9333333333334</v>
      </c>
      <c r="J201" s="279">
        <v>2028.1666666666667</v>
      </c>
      <c r="K201" s="277">
        <v>1983.7</v>
      </c>
      <c r="L201" s="277">
        <v>1939.35</v>
      </c>
      <c r="M201" s="277">
        <v>32.38617</v>
      </c>
    </row>
    <row r="202" spans="1:13">
      <c r="A202" s="268">
        <v>192</v>
      </c>
      <c r="B202" s="277" t="s">
        <v>252</v>
      </c>
      <c r="C202" s="278">
        <v>2284.4</v>
      </c>
      <c r="D202" s="279">
        <v>2281.65</v>
      </c>
      <c r="E202" s="279">
        <v>2263.4</v>
      </c>
      <c r="F202" s="279">
        <v>2242.4</v>
      </c>
      <c r="G202" s="279">
        <v>2224.15</v>
      </c>
      <c r="H202" s="279">
        <v>2302.65</v>
      </c>
      <c r="I202" s="279">
        <v>2320.9</v>
      </c>
      <c r="J202" s="279">
        <v>2341.9</v>
      </c>
      <c r="K202" s="277">
        <v>2299.9</v>
      </c>
      <c r="L202" s="277">
        <v>2260.65</v>
      </c>
      <c r="M202" s="277">
        <v>1.16422</v>
      </c>
    </row>
    <row r="203" spans="1:13">
      <c r="A203" s="268">
        <v>193</v>
      </c>
      <c r="B203" s="277" t="s">
        <v>110</v>
      </c>
      <c r="C203" s="278">
        <v>1199.3499999999999</v>
      </c>
      <c r="D203" s="279">
        <v>1191.95</v>
      </c>
      <c r="E203" s="279">
        <v>1180.4000000000001</v>
      </c>
      <c r="F203" s="279">
        <v>1161.45</v>
      </c>
      <c r="G203" s="279">
        <v>1149.9000000000001</v>
      </c>
      <c r="H203" s="279">
        <v>1210.9000000000001</v>
      </c>
      <c r="I203" s="279">
        <v>1222.4499999999998</v>
      </c>
      <c r="J203" s="279">
        <v>1241.4000000000001</v>
      </c>
      <c r="K203" s="277">
        <v>1203.5</v>
      </c>
      <c r="L203" s="277">
        <v>1173</v>
      </c>
      <c r="M203" s="277">
        <v>129.11559</v>
      </c>
    </row>
    <row r="204" spans="1:13">
      <c r="A204" s="268">
        <v>194</v>
      </c>
      <c r="B204" s="277" t="s">
        <v>253</v>
      </c>
      <c r="C204" s="278">
        <v>561.15</v>
      </c>
      <c r="D204" s="279">
        <v>562.30000000000007</v>
      </c>
      <c r="E204" s="279">
        <v>558.35000000000014</v>
      </c>
      <c r="F204" s="279">
        <v>555.55000000000007</v>
      </c>
      <c r="G204" s="279">
        <v>551.60000000000014</v>
      </c>
      <c r="H204" s="279">
        <v>565.10000000000014</v>
      </c>
      <c r="I204" s="279">
        <v>569.05000000000018</v>
      </c>
      <c r="J204" s="279">
        <v>571.85000000000014</v>
      </c>
      <c r="K204" s="277">
        <v>566.25</v>
      </c>
      <c r="L204" s="277">
        <v>559.5</v>
      </c>
      <c r="M204" s="277">
        <v>21.172940000000001</v>
      </c>
    </row>
    <row r="205" spans="1:13">
      <c r="A205" s="268">
        <v>195</v>
      </c>
      <c r="B205" s="277" t="s">
        <v>251</v>
      </c>
      <c r="C205" s="278">
        <v>714.75</v>
      </c>
      <c r="D205" s="279">
        <v>715.31666666666661</v>
      </c>
      <c r="E205" s="279">
        <v>709.13333333333321</v>
      </c>
      <c r="F205" s="279">
        <v>703.51666666666665</v>
      </c>
      <c r="G205" s="279">
        <v>697.33333333333326</v>
      </c>
      <c r="H205" s="279">
        <v>720.93333333333317</v>
      </c>
      <c r="I205" s="279">
        <v>727.11666666666656</v>
      </c>
      <c r="J205" s="279">
        <v>732.73333333333312</v>
      </c>
      <c r="K205" s="277">
        <v>721.5</v>
      </c>
      <c r="L205" s="277">
        <v>709.7</v>
      </c>
      <c r="M205" s="277">
        <v>1.4074599999999999</v>
      </c>
    </row>
    <row r="206" spans="1:13">
      <c r="A206" s="268">
        <v>196</v>
      </c>
      <c r="B206" s="277" t="s">
        <v>394</v>
      </c>
      <c r="C206" s="278">
        <v>182.95</v>
      </c>
      <c r="D206" s="279">
        <v>183.53333333333333</v>
      </c>
      <c r="E206" s="279">
        <v>181.31666666666666</v>
      </c>
      <c r="F206" s="279">
        <v>179.68333333333334</v>
      </c>
      <c r="G206" s="279">
        <v>177.46666666666667</v>
      </c>
      <c r="H206" s="279">
        <v>185.16666666666666</v>
      </c>
      <c r="I206" s="279">
        <v>187.3833333333333</v>
      </c>
      <c r="J206" s="279">
        <v>189.01666666666665</v>
      </c>
      <c r="K206" s="277">
        <v>185.75</v>
      </c>
      <c r="L206" s="277">
        <v>181.9</v>
      </c>
      <c r="M206" s="277">
        <v>2.1350600000000002</v>
      </c>
    </row>
    <row r="207" spans="1:13">
      <c r="A207" s="268">
        <v>197</v>
      </c>
      <c r="B207" s="277" t="s">
        <v>395</v>
      </c>
      <c r="C207" s="278">
        <v>301.2</v>
      </c>
      <c r="D207" s="279">
        <v>299.93333333333334</v>
      </c>
      <c r="E207" s="279">
        <v>295.86666666666667</v>
      </c>
      <c r="F207" s="279">
        <v>290.53333333333336</v>
      </c>
      <c r="G207" s="279">
        <v>286.4666666666667</v>
      </c>
      <c r="H207" s="279">
        <v>305.26666666666665</v>
      </c>
      <c r="I207" s="279">
        <v>309.33333333333337</v>
      </c>
      <c r="J207" s="279">
        <v>314.66666666666663</v>
      </c>
      <c r="K207" s="277">
        <v>304</v>
      </c>
      <c r="L207" s="277">
        <v>294.60000000000002</v>
      </c>
      <c r="M207" s="277">
        <v>0.24037</v>
      </c>
    </row>
    <row r="208" spans="1:13">
      <c r="A208" s="268">
        <v>198</v>
      </c>
      <c r="B208" s="277" t="s">
        <v>111</v>
      </c>
      <c r="C208" s="278">
        <v>3346.45</v>
      </c>
      <c r="D208" s="279">
        <v>3347.4500000000003</v>
      </c>
      <c r="E208" s="279">
        <v>3300.0000000000005</v>
      </c>
      <c r="F208" s="279">
        <v>3253.55</v>
      </c>
      <c r="G208" s="279">
        <v>3206.1000000000004</v>
      </c>
      <c r="H208" s="279">
        <v>3393.9000000000005</v>
      </c>
      <c r="I208" s="279">
        <v>3441.3500000000004</v>
      </c>
      <c r="J208" s="279">
        <v>3487.8000000000006</v>
      </c>
      <c r="K208" s="277">
        <v>3394.9</v>
      </c>
      <c r="L208" s="277">
        <v>3301</v>
      </c>
      <c r="M208" s="277">
        <v>14.619109999999999</v>
      </c>
    </row>
    <row r="209" spans="1:13">
      <c r="A209" s="268">
        <v>199</v>
      </c>
      <c r="B209" s="277" t="s">
        <v>112</v>
      </c>
      <c r="C209" s="278">
        <v>467.3</v>
      </c>
      <c r="D209" s="279">
        <v>467.25</v>
      </c>
      <c r="E209" s="279">
        <v>466.7</v>
      </c>
      <c r="F209" s="279">
        <v>466.09999999999997</v>
      </c>
      <c r="G209" s="279">
        <v>465.54999999999995</v>
      </c>
      <c r="H209" s="279">
        <v>467.85</v>
      </c>
      <c r="I209" s="279">
        <v>468.4</v>
      </c>
      <c r="J209" s="279">
        <v>469.00000000000006</v>
      </c>
      <c r="K209" s="277">
        <v>467.8</v>
      </c>
      <c r="L209" s="277">
        <v>466.65</v>
      </c>
      <c r="M209" s="277">
        <v>1.02949</v>
      </c>
    </row>
    <row r="210" spans="1:13">
      <c r="A210" s="268">
        <v>200</v>
      </c>
      <c r="B210" s="277" t="s">
        <v>396</v>
      </c>
      <c r="C210" s="278">
        <v>16.75</v>
      </c>
      <c r="D210" s="279">
        <v>16.616666666666667</v>
      </c>
      <c r="E210" s="279">
        <v>16.383333333333333</v>
      </c>
      <c r="F210" s="279">
        <v>16.016666666666666</v>
      </c>
      <c r="G210" s="279">
        <v>15.783333333333331</v>
      </c>
      <c r="H210" s="279">
        <v>16.983333333333334</v>
      </c>
      <c r="I210" s="279">
        <v>17.216666666666669</v>
      </c>
      <c r="J210" s="279">
        <v>17.583333333333336</v>
      </c>
      <c r="K210" s="277">
        <v>16.850000000000001</v>
      </c>
      <c r="L210" s="277">
        <v>16.25</v>
      </c>
      <c r="M210" s="277">
        <v>65.767619999999994</v>
      </c>
    </row>
    <row r="211" spans="1:13">
      <c r="A211" s="268">
        <v>201</v>
      </c>
      <c r="B211" s="277" t="s">
        <v>398</v>
      </c>
      <c r="C211" s="278">
        <v>116.4</v>
      </c>
      <c r="D211" s="279">
        <v>117.78333333333335</v>
      </c>
      <c r="E211" s="279">
        <v>113.61666666666669</v>
      </c>
      <c r="F211" s="279">
        <v>110.83333333333334</v>
      </c>
      <c r="G211" s="279">
        <v>106.66666666666669</v>
      </c>
      <c r="H211" s="279">
        <v>120.56666666666669</v>
      </c>
      <c r="I211" s="279">
        <v>124.73333333333335</v>
      </c>
      <c r="J211" s="279">
        <v>127.51666666666669</v>
      </c>
      <c r="K211" s="277">
        <v>121.95</v>
      </c>
      <c r="L211" s="277">
        <v>115</v>
      </c>
      <c r="M211" s="277">
        <v>4.4149700000000003</v>
      </c>
    </row>
    <row r="212" spans="1:13">
      <c r="A212" s="268">
        <v>202</v>
      </c>
      <c r="B212" s="277" t="s">
        <v>114</v>
      </c>
      <c r="C212" s="278">
        <v>179.8</v>
      </c>
      <c r="D212" s="279">
        <v>177.56666666666669</v>
      </c>
      <c r="E212" s="279">
        <v>174.58333333333337</v>
      </c>
      <c r="F212" s="279">
        <v>169.36666666666667</v>
      </c>
      <c r="G212" s="279">
        <v>166.38333333333335</v>
      </c>
      <c r="H212" s="279">
        <v>182.78333333333339</v>
      </c>
      <c r="I212" s="279">
        <v>185.76666666666668</v>
      </c>
      <c r="J212" s="279">
        <v>190.98333333333341</v>
      </c>
      <c r="K212" s="277">
        <v>180.55</v>
      </c>
      <c r="L212" s="277">
        <v>172.35</v>
      </c>
      <c r="M212" s="277">
        <v>155.46423999999999</v>
      </c>
    </row>
    <row r="213" spans="1:13">
      <c r="A213" s="268">
        <v>203</v>
      </c>
      <c r="B213" s="277" t="s">
        <v>400</v>
      </c>
      <c r="C213" s="278">
        <v>32.049999999999997</v>
      </c>
      <c r="D213" s="279">
        <v>32</v>
      </c>
      <c r="E213" s="279">
        <v>31.65</v>
      </c>
      <c r="F213" s="279">
        <v>31.25</v>
      </c>
      <c r="G213" s="279">
        <v>30.9</v>
      </c>
      <c r="H213" s="279">
        <v>32.4</v>
      </c>
      <c r="I213" s="279">
        <v>32.749999999999993</v>
      </c>
      <c r="J213" s="279">
        <v>33.15</v>
      </c>
      <c r="K213" s="277">
        <v>32.35</v>
      </c>
      <c r="L213" s="277">
        <v>31.6</v>
      </c>
      <c r="M213" s="277">
        <v>3.0106199999999999</v>
      </c>
    </row>
    <row r="214" spans="1:13">
      <c r="A214" s="268">
        <v>204</v>
      </c>
      <c r="B214" s="277" t="s">
        <v>115</v>
      </c>
      <c r="C214" s="278">
        <v>169.3</v>
      </c>
      <c r="D214" s="279">
        <v>167.51666666666665</v>
      </c>
      <c r="E214" s="279">
        <v>165.18333333333331</v>
      </c>
      <c r="F214" s="279">
        <v>161.06666666666666</v>
      </c>
      <c r="G214" s="279">
        <v>158.73333333333332</v>
      </c>
      <c r="H214" s="279">
        <v>171.6333333333333</v>
      </c>
      <c r="I214" s="279">
        <v>173.96666666666667</v>
      </c>
      <c r="J214" s="279">
        <v>178.08333333333329</v>
      </c>
      <c r="K214" s="277">
        <v>169.85</v>
      </c>
      <c r="L214" s="277">
        <v>163.4</v>
      </c>
      <c r="M214" s="277">
        <v>67.088369999999998</v>
      </c>
    </row>
    <row r="215" spans="1:13">
      <c r="A215" s="268">
        <v>205</v>
      </c>
      <c r="B215" s="277" t="s">
        <v>116</v>
      </c>
      <c r="C215" s="278">
        <v>2150.5500000000002</v>
      </c>
      <c r="D215" s="279">
        <v>2155.5000000000005</v>
      </c>
      <c r="E215" s="279">
        <v>2139.1000000000008</v>
      </c>
      <c r="F215" s="279">
        <v>2127.6500000000005</v>
      </c>
      <c r="G215" s="279">
        <v>2111.2500000000009</v>
      </c>
      <c r="H215" s="279">
        <v>2166.9500000000007</v>
      </c>
      <c r="I215" s="279">
        <v>2183.3500000000004</v>
      </c>
      <c r="J215" s="279">
        <v>2194.8000000000006</v>
      </c>
      <c r="K215" s="277">
        <v>2171.9</v>
      </c>
      <c r="L215" s="277">
        <v>2144.0500000000002</v>
      </c>
      <c r="M215" s="277">
        <v>16.404019999999999</v>
      </c>
    </row>
    <row r="216" spans="1:13">
      <c r="A216" s="268">
        <v>206</v>
      </c>
      <c r="B216" s="277" t="s">
        <v>254</v>
      </c>
      <c r="C216" s="278">
        <v>211.75</v>
      </c>
      <c r="D216" s="279">
        <v>212.4</v>
      </c>
      <c r="E216" s="279">
        <v>208.8</v>
      </c>
      <c r="F216" s="279">
        <v>205.85</v>
      </c>
      <c r="G216" s="279">
        <v>202.25</v>
      </c>
      <c r="H216" s="279">
        <v>215.35000000000002</v>
      </c>
      <c r="I216" s="279">
        <v>218.95</v>
      </c>
      <c r="J216" s="279">
        <v>221.90000000000003</v>
      </c>
      <c r="K216" s="277">
        <v>216</v>
      </c>
      <c r="L216" s="277">
        <v>209.45</v>
      </c>
      <c r="M216" s="277">
        <v>13.97663</v>
      </c>
    </row>
    <row r="217" spans="1:13">
      <c r="A217" s="268">
        <v>207</v>
      </c>
      <c r="B217" s="277" t="s">
        <v>401</v>
      </c>
      <c r="C217" s="278">
        <v>30075.4</v>
      </c>
      <c r="D217" s="279">
        <v>30235.466666666664</v>
      </c>
      <c r="E217" s="279">
        <v>29790.933333333327</v>
      </c>
      <c r="F217" s="279">
        <v>29506.466666666664</v>
      </c>
      <c r="G217" s="279">
        <v>29061.933333333327</v>
      </c>
      <c r="H217" s="279">
        <v>30519.933333333327</v>
      </c>
      <c r="I217" s="279">
        <v>30964.46666666666</v>
      </c>
      <c r="J217" s="279">
        <v>31248.933333333327</v>
      </c>
      <c r="K217" s="277">
        <v>30680</v>
      </c>
      <c r="L217" s="277">
        <v>29951</v>
      </c>
      <c r="M217" s="277">
        <v>2.3859999999999999E-2</v>
      </c>
    </row>
    <row r="218" spans="1:13">
      <c r="A218" s="268">
        <v>208</v>
      </c>
      <c r="B218" s="277" t="s">
        <v>397</v>
      </c>
      <c r="C218" s="278">
        <v>49.9</v>
      </c>
      <c r="D218" s="279">
        <v>49.933333333333337</v>
      </c>
      <c r="E218" s="279">
        <v>49.266666666666673</v>
      </c>
      <c r="F218" s="279">
        <v>48.633333333333333</v>
      </c>
      <c r="G218" s="279">
        <v>47.966666666666669</v>
      </c>
      <c r="H218" s="279">
        <v>50.566666666666677</v>
      </c>
      <c r="I218" s="279">
        <v>51.233333333333334</v>
      </c>
      <c r="J218" s="279">
        <v>51.866666666666681</v>
      </c>
      <c r="K218" s="277">
        <v>50.6</v>
      </c>
      <c r="L218" s="277">
        <v>49.3</v>
      </c>
      <c r="M218" s="277">
        <v>4.8843300000000003</v>
      </c>
    </row>
    <row r="219" spans="1:13">
      <c r="A219" s="268">
        <v>209</v>
      </c>
      <c r="B219" s="277" t="s">
        <v>255</v>
      </c>
      <c r="C219" s="278">
        <v>31.2</v>
      </c>
      <c r="D219" s="279">
        <v>31.316666666666663</v>
      </c>
      <c r="E219" s="279">
        <v>30.983333333333327</v>
      </c>
      <c r="F219" s="279">
        <v>30.766666666666666</v>
      </c>
      <c r="G219" s="279">
        <v>30.43333333333333</v>
      </c>
      <c r="H219" s="279">
        <v>31.533333333333324</v>
      </c>
      <c r="I219" s="279">
        <v>31.86666666666666</v>
      </c>
      <c r="J219" s="279">
        <v>32.083333333333321</v>
      </c>
      <c r="K219" s="277">
        <v>31.65</v>
      </c>
      <c r="L219" s="277">
        <v>31.1</v>
      </c>
      <c r="M219" s="277">
        <v>5.2976400000000003</v>
      </c>
    </row>
    <row r="220" spans="1:13">
      <c r="A220" s="268">
        <v>210</v>
      </c>
      <c r="B220" s="277" t="s">
        <v>415</v>
      </c>
      <c r="C220" s="278">
        <v>47.85</v>
      </c>
      <c r="D220" s="279">
        <v>47.800000000000004</v>
      </c>
      <c r="E220" s="279">
        <v>46.900000000000006</v>
      </c>
      <c r="F220" s="279">
        <v>45.95</v>
      </c>
      <c r="G220" s="279">
        <v>45.050000000000004</v>
      </c>
      <c r="H220" s="279">
        <v>48.750000000000007</v>
      </c>
      <c r="I220" s="279">
        <v>49.65</v>
      </c>
      <c r="J220" s="279">
        <v>50.600000000000009</v>
      </c>
      <c r="K220" s="277">
        <v>48.7</v>
      </c>
      <c r="L220" s="277">
        <v>46.85</v>
      </c>
      <c r="M220" s="277">
        <v>13.681800000000001</v>
      </c>
    </row>
    <row r="221" spans="1:13">
      <c r="A221" s="268">
        <v>211</v>
      </c>
      <c r="B221" s="277" t="s">
        <v>117</v>
      </c>
      <c r="C221" s="278">
        <v>151.15</v>
      </c>
      <c r="D221" s="279">
        <v>151.38333333333335</v>
      </c>
      <c r="E221" s="279">
        <v>149.06666666666672</v>
      </c>
      <c r="F221" s="279">
        <v>146.98333333333338</v>
      </c>
      <c r="G221" s="279">
        <v>144.66666666666674</v>
      </c>
      <c r="H221" s="279">
        <v>153.4666666666667</v>
      </c>
      <c r="I221" s="279">
        <v>155.78333333333336</v>
      </c>
      <c r="J221" s="279">
        <v>157.86666666666667</v>
      </c>
      <c r="K221" s="277">
        <v>153.69999999999999</v>
      </c>
      <c r="L221" s="277">
        <v>149.30000000000001</v>
      </c>
      <c r="M221" s="277">
        <v>83.946650000000005</v>
      </c>
    </row>
    <row r="222" spans="1:13">
      <c r="A222" s="268">
        <v>212</v>
      </c>
      <c r="B222" s="277" t="s">
        <v>258</v>
      </c>
      <c r="C222" s="278">
        <v>230.5</v>
      </c>
      <c r="D222" s="279">
        <v>227.53333333333333</v>
      </c>
      <c r="E222" s="279">
        <v>219.06666666666666</v>
      </c>
      <c r="F222" s="279">
        <v>207.63333333333333</v>
      </c>
      <c r="G222" s="279">
        <v>199.16666666666666</v>
      </c>
      <c r="H222" s="279">
        <v>238.96666666666667</v>
      </c>
      <c r="I222" s="279">
        <v>247.43333333333331</v>
      </c>
      <c r="J222" s="279">
        <v>258.86666666666667</v>
      </c>
      <c r="K222" s="277">
        <v>236</v>
      </c>
      <c r="L222" s="277">
        <v>216.1</v>
      </c>
      <c r="M222" s="277">
        <v>9.9771900000000002</v>
      </c>
    </row>
    <row r="223" spans="1:13">
      <c r="A223" s="268">
        <v>213</v>
      </c>
      <c r="B223" s="277" t="s">
        <v>118</v>
      </c>
      <c r="C223" s="278">
        <v>396.1</v>
      </c>
      <c r="D223" s="279">
        <v>395.9666666666667</v>
      </c>
      <c r="E223" s="279">
        <v>390.63333333333338</v>
      </c>
      <c r="F223" s="279">
        <v>385.16666666666669</v>
      </c>
      <c r="G223" s="279">
        <v>379.83333333333337</v>
      </c>
      <c r="H223" s="279">
        <v>401.43333333333339</v>
      </c>
      <c r="I223" s="279">
        <v>406.76666666666665</v>
      </c>
      <c r="J223" s="279">
        <v>412.23333333333341</v>
      </c>
      <c r="K223" s="277">
        <v>401.3</v>
      </c>
      <c r="L223" s="277">
        <v>390.5</v>
      </c>
      <c r="M223" s="277">
        <v>253.39476999999999</v>
      </c>
    </row>
    <row r="224" spans="1:13">
      <c r="A224" s="268">
        <v>214</v>
      </c>
      <c r="B224" s="277" t="s">
        <v>256</v>
      </c>
      <c r="C224" s="278">
        <v>1238.95</v>
      </c>
      <c r="D224" s="279">
        <v>1241</v>
      </c>
      <c r="E224" s="279">
        <v>1226</v>
      </c>
      <c r="F224" s="279">
        <v>1213.05</v>
      </c>
      <c r="G224" s="279">
        <v>1198.05</v>
      </c>
      <c r="H224" s="279">
        <v>1253.95</v>
      </c>
      <c r="I224" s="279">
        <v>1268.95</v>
      </c>
      <c r="J224" s="279">
        <v>1281.9000000000001</v>
      </c>
      <c r="K224" s="277">
        <v>1256</v>
      </c>
      <c r="L224" s="277">
        <v>1228.05</v>
      </c>
      <c r="M224" s="277">
        <v>2.09565</v>
      </c>
    </row>
    <row r="225" spans="1:13">
      <c r="A225" s="268">
        <v>215</v>
      </c>
      <c r="B225" s="277" t="s">
        <v>119</v>
      </c>
      <c r="C225" s="278">
        <v>414.75</v>
      </c>
      <c r="D225" s="279">
        <v>417</v>
      </c>
      <c r="E225" s="279">
        <v>410</v>
      </c>
      <c r="F225" s="279">
        <v>405.25</v>
      </c>
      <c r="G225" s="279">
        <v>398.25</v>
      </c>
      <c r="H225" s="279">
        <v>421.75</v>
      </c>
      <c r="I225" s="279">
        <v>428.75</v>
      </c>
      <c r="J225" s="279">
        <v>433.5</v>
      </c>
      <c r="K225" s="277">
        <v>424</v>
      </c>
      <c r="L225" s="277">
        <v>412.25</v>
      </c>
      <c r="M225" s="277">
        <v>8.7559699999999996</v>
      </c>
    </row>
    <row r="226" spans="1:13">
      <c r="A226" s="268">
        <v>216</v>
      </c>
      <c r="B226" s="277" t="s">
        <v>403</v>
      </c>
      <c r="C226" s="278">
        <v>2709.05</v>
      </c>
      <c r="D226" s="279">
        <v>2718.0833333333335</v>
      </c>
      <c r="E226" s="279">
        <v>2680.9666666666672</v>
      </c>
      <c r="F226" s="279">
        <v>2652.8833333333337</v>
      </c>
      <c r="G226" s="279">
        <v>2615.7666666666673</v>
      </c>
      <c r="H226" s="279">
        <v>2746.166666666667</v>
      </c>
      <c r="I226" s="279">
        <v>2783.2833333333328</v>
      </c>
      <c r="J226" s="279">
        <v>2811.3666666666668</v>
      </c>
      <c r="K226" s="277">
        <v>2755.2</v>
      </c>
      <c r="L226" s="277">
        <v>2690</v>
      </c>
      <c r="M226" s="277">
        <v>1.0659999999999999E-2</v>
      </c>
    </row>
    <row r="227" spans="1:13">
      <c r="A227" s="268">
        <v>217</v>
      </c>
      <c r="B227" s="277" t="s">
        <v>257</v>
      </c>
      <c r="C227" s="278">
        <v>38.9</v>
      </c>
      <c r="D227" s="279">
        <v>38.049999999999997</v>
      </c>
      <c r="E227" s="279">
        <v>36.399999999999991</v>
      </c>
      <c r="F227" s="279">
        <v>33.899999999999991</v>
      </c>
      <c r="G227" s="279">
        <v>32.249999999999986</v>
      </c>
      <c r="H227" s="279">
        <v>40.549999999999997</v>
      </c>
      <c r="I227" s="279">
        <v>42.2</v>
      </c>
      <c r="J227" s="279">
        <v>44.7</v>
      </c>
      <c r="K227" s="277">
        <v>39.700000000000003</v>
      </c>
      <c r="L227" s="277">
        <v>35.549999999999997</v>
      </c>
      <c r="M227" s="277">
        <v>120.31061</v>
      </c>
    </row>
    <row r="228" spans="1:13">
      <c r="A228" s="268">
        <v>218</v>
      </c>
      <c r="B228" s="277" t="s">
        <v>120</v>
      </c>
      <c r="C228" s="278">
        <v>8.0500000000000007</v>
      </c>
      <c r="D228" s="279">
        <v>8.1</v>
      </c>
      <c r="E228" s="279">
        <v>7.8999999999999986</v>
      </c>
      <c r="F228" s="279">
        <v>7.7499999999999991</v>
      </c>
      <c r="G228" s="279">
        <v>7.549999999999998</v>
      </c>
      <c r="H228" s="279">
        <v>8.25</v>
      </c>
      <c r="I228" s="279">
        <v>8.4499999999999993</v>
      </c>
      <c r="J228" s="279">
        <v>8.6</v>
      </c>
      <c r="K228" s="277">
        <v>8.3000000000000007</v>
      </c>
      <c r="L228" s="277">
        <v>7.95</v>
      </c>
      <c r="M228" s="277">
        <v>1227.1678099999999</v>
      </c>
    </row>
    <row r="229" spans="1:13">
      <c r="A229" s="268">
        <v>219</v>
      </c>
      <c r="B229" s="277" t="s">
        <v>404</v>
      </c>
      <c r="C229" s="278">
        <v>29.1</v>
      </c>
      <c r="D229" s="279">
        <v>28.849999999999998</v>
      </c>
      <c r="E229" s="279">
        <v>28.449999999999996</v>
      </c>
      <c r="F229" s="279">
        <v>27.799999999999997</v>
      </c>
      <c r="G229" s="279">
        <v>27.399999999999995</v>
      </c>
      <c r="H229" s="279">
        <v>29.499999999999996</v>
      </c>
      <c r="I229" s="279">
        <v>29.899999999999995</v>
      </c>
      <c r="J229" s="279">
        <v>30.549999999999997</v>
      </c>
      <c r="K229" s="277">
        <v>29.25</v>
      </c>
      <c r="L229" s="277">
        <v>28.2</v>
      </c>
      <c r="M229" s="277">
        <v>13.709239999999999</v>
      </c>
    </row>
    <row r="230" spans="1:13">
      <c r="A230" s="268">
        <v>220</v>
      </c>
      <c r="B230" s="277" t="s">
        <v>121</v>
      </c>
      <c r="C230" s="278">
        <v>30.7</v>
      </c>
      <c r="D230" s="279">
        <v>30.483333333333331</v>
      </c>
      <c r="E230" s="279">
        <v>30.11666666666666</v>
      </c>
      <c r="F230" s="279">
        <v>29.533333333333328</v>
      </c>
      <c r="G230" s="279">
        <v>29.166666666666657</v>
      </c>
      <c r="H230" s="279">
        <v>31.066666666666663</v>
      </c>
      <c r="I230" s="279">
        <v>31.43333333333333</v>
      </c>
      <c r="J230" s="279">
        <v>32.016666666666666</v>
      </c>
      <c r="K230" s="277">
        <v>30.85</v>
      </c>
      <c r="L230" s="277">
        <v>29.9</v>
      </c>
      <c r="M230" s="277">
        <v>236.81817000000001</v>
      </c>
    </row>
    <row r="231" spans="1:13">
      <c r="A231" s="268">
        <v>221</v>
      </c>
      <c r="B231" s="277" t="s">
        <v>416</v>
      </c>
      <c r="C231" s="278">
        <v>195</v>
      </c>
      <c r="D231" s="279">
        <v>194.36666666666667</v>
      </c>
      <c r="E231" s="279">
        <v>192.98333333333335</v>
      </c>
      <c r="F231" s="279">
        <v>190.96666666666667</v>
      </c>
      <c r="G231" s="279">
        <v>189.58333333333334</v>
      </c>
      <c r="H231" s="279">
        <v>196.38333333333335</v>
      </c>
      <c r="I231" s="279">
        <v>197.76666666666668</v>
      </c>
      <c r="J231" s="279">
        <v>199.78333333333336</v>
      </c>
      <c r="K231" s="277">
        <v>195.75</v>
      </c>
      <c r="L231" s="277">
        <v>192.35</v>
      </c>
      <c r="M231" s="277">
        <v>4.0106200000000003</v>
      </c>
    </row>
    <row r="232" spans="1:13">
      <c r="A232" s="268">
        <v>222</v>
      </c>
      <c r="B232" s="277" t="s">
        <v>405</v>
      </c>
      <c r="C232" s="278">
        <v>703</v>
      </c>
      <c r="D232" s="279">
        <v>701.33333333333337</v>
      </c>
      <c r="E232" s="279">
        <v>656.66666666666674</v>
      </c>
      <c r="F232" s="279">
        <v>610.33333333333337</v>
      </c>
      <c r="G232" s="279">
        <v>565.66666666666674</v>
      </c>
      <c r="H232" s="279">
        <v>747.66666666666674</v>
      </c>
      <c r="I232" s="279">
        <v>792.33333333333348</v>
      </c>
      <c r="J232" s="279">
        <v>838.66666666666674</v>
      </c>
      <c r="K232" s="277">
        <v>746</v>
      </c>
      <c r="L232" s="277">
        <v>655</v>
      </c>
      <c r="M232" s="277">
        <v>8.66113</v>
      </c>
    </row>
    <row r="233" spans="1:13">
      <c r="A233" s="268">
        <v>223</v>
      </c>
      <c r="B233" s="277" t="s">
        <v>406</v>
      </c>
      <c r="C233" s="278">
        <v>5.7</v>
      </c>
      <c r="D233" s="279">
        <v>5.7166666666666659</v>
      </c>
      <c r="E233" s="279">
        <v>5.633333333333332</v>
      </c>
      <c r="F233" s="279">
        <v>5.5666666666666664</v>
      </c>
      <c r="G233" s="279">
        <v>5.4833333333333325</v>
      </c>
      <c r="H233" s="279">
        <v>5.7833333333333314</v>
      </c>
      <c r="I233" s="279">
        <v>5.8666666666666654</v>
      </c>
      <c r="J233" s="279">
        <v>5.9333333333333309</v>
      </c>
      <c r="K233" s="277">
        <v>5.8</v>
      </c>
      <c r="L233" s="277">
        <v>5.65</v>
      </c>
      <c r="M233" s="277">
        <v>7.2362599999999997</v>
      </c>
    </row>
    <row r="234" spans="1:13">
      <c r="A234" s="268">
        <v>224</v>
      </c>
      <c r="B234" s="277" t="s">
        <v>122</v>
      </c>
      <c r="C234" s="278">
        <v>376.95</v>
      </c>
      <c r="D234" s="279">
        <v>377.4666666666667</v>
      </c>
      <c r="E234" s="279">
        <v>371.13333333333338</v>
      </c>
      <c r="F234" s="279">
        <v>365.31666666666666</v>
      </c>
      <c r="G234" s="279">
        <v>358.98333333333335</v>
      </c>
      <c r="H234" s="279">
        <v>383.28333333333342</v>
      </c>
      <c r="I234" s="279">
        <v>389.61666666666667</v>
      </c>
      <c r="J234" s="279">
        <v>395.43333333333345</v>
      </c>
      <c r="K234" s="277">
        <v>383.8</v>
      </c>
      <c r="L234" s="277">
        <v>371.65</v>
      </c>
      <c r="M234" s="277">
        <v>24.365559999999999</v>
      </c>
    </row>
    <row r="235" spans="1:13">
      <c r="A235" s="268">
        <v>225</v>
      </c>
      <c r="B235" s="277" t="s">
        <v>407</v>
      </c>
      <c r="C235" s="278">
        <v>75.55</v>
      </c>
      <c r="D235" s="279">
        <v>75.36666666666666</v>
      </c>
      <c r="E235" s="279">
        <v>74.283333333333317</v>
      </c>
      <c r="F235" s="279">
        <v>73.016666666666652</v>
      </c>
      <c r="G235" s="279">
        <v>71.933333333333309</v>
      </c>
      <c r="H235" s="279">
        <v>76.633333333333326</v>
      </c>
      <c r="I235" s="279">
        <v>77.716666666666669</v>
      </c>
      <c r="J235" s="279">
        <v>78.983333333333334</v>
      </c>
      <c r="K235" s="277">
        <v>76.45</v>
      </c>
      <c r="L235" s="277">
        <v>74.099999999999994</v>
      </c>
      <c r="M235" s="277">
        <v>2.5338500000000002</v>
      </c>
    </row>
    <row r="236" spans="1:13">
      <c r="A236" s="268">
        <v>226</v>
      </c>
      <c r="B236" s="277" t="s">
        <v>1603</v>
      </c>
      <c r="C236" s="278">
        <v>936.95</v>
      </c>
      <c r="D236" s="279">
        <v>931.13333333333333</v>
      </c>
      <c r="E236" s="279">
        <v>908.26666666666665</v>
      </c>
      <c r="F236" s="279">
        <v>879.58333333333337</v>
      </c>
      <c r="G236" s="279">
        <v>856.7166666666667</v>
      </c>
      <c r="H236" s="279">
        <v>959.81666666666661</v>
      </c>
      <c r="I236" s="279">
        <v>982.68333333333317</v>
      </c>
      <c r="J236" s="279">
        <v>1011.3666666666666</v>
      </c>
      <c r="K236" s="277">
        <v>954</v>
      </c>
      <c r="L236" s="277">
        <v>902.45</v>
      </c>
      <c r="M236" s="277">
        <v>9.1509999999999994E-2</v>
      </c>
    </row>
    <row r="237" spans="1:13">
      <c r="A237" s="268">
        <v>227</v>
      </c>
      <c r="B237" s="277" t="s">
        <v>260</v>
      </c>
      <c r="C237" s="278">
        <v>97.15</v>
      </c>
      <c r="D237" s="279">
        <v>96.350000000000009</v>
      </c>
      <c r="E237" s="279">
        <v>94.200000000000017</v>
      </c>
      <c r="F237" s="279">
        <v>91.250000000000014</v>
      </c>
      <c r="G237" s="279">
        <v>89.100000000000023</v>
      </c>
      <c r="H237" s="279">
        <v>99.300000000000011</v>
      </c>
      <c r="I237" s="279">
        <v>101.45000000000002</v>
      </c>
      <c r="J237" s="279">
        <v>104.4</v>
      </c>
      <c r="K237" s="277">
        <v>98.5</v>
      </c>
      <c r="L237" s="277">
        <v>93.4</v>
      </c>
      <c r="M237" s="277">
        <v>13.904109999999999</v>
      </c>
    </row>
    <row r="238" spans="1:13">
      <c r="A238" s="268">
        <v>228</v>
      </c>
      <c r="B238" s="277" t="s">
        <v>412</v>
      </c>
      <c r="C238" s="278">
        <v>118.3</v>
      </c>
      <c r="D238" s="279">
        <v>117.34999999999998</v>
      </c>
      <c r="E238" s="279">
        <v>115.84999999999997</v>
      </c>
      <c r="F238" s="279">
        <v>113.39999999999999</v>
      </c>
      <c r="G238" s="279">
        <v>111.89999999999998</v>
      </c>
      <c r="H238" s="279">
        <v>119.79999999999995</v>
      </c>
      <c r="I238" s="279">
        <v>121.29999999999998</v>
      </c>
      <c r="J238" s="279">
        <v>123.74999999999994</v>
      </c>
      <c r="K238" s="277">
        <v>118.85</v>
      </c>
      <c r="L238" s="277">
        <v>114.9</v>
      </c>
      <c r="M238" s="277">
        <v>10.066179999999999</v>
      </c>
    </row>
    <row r="239" spans="1:13">
      <c r="A239" s="268">
        <v>229</v>
      </c>
      <c r="B239" s="277" t="s">
        <v>1615</v>
      </c>
      <c r="C239" s="278">
        <v>5002.1499999999996</v>
      </c>
      <c r="D239" s="279">
        <v>4980.7333333333336</v>
      </c>
      <c r="E239" s="279">
        <v>4946.4666666666672</v>
      </c>
      <c r="F239" s="279">
        <v>4890.7833333333338</v>
      </c>
      <c r="G239" s="279">
        <v>4856.5166666666673</v>
      </c>
      <c r="H239" s="279">
        <v>5036.416666666667</v>
      </c>
      <c r="I239" s="279">
        <v>5070.6833333333334</v>
      </c>
      <c r="J239" s="279">
        <v>5126.3666666666668</v>
      </c>
      <c r="K239" s="277">
        <v>5015</v>
      </c>
      <c r="L239" s="277">
        <v>4925.05</v>
      </c>
      <c r="M239" s="277">
        <v>0.46004</v>
      </c>
    </row>
    <row r="240" spans="1:13">
      <c r="A240" s="268">
        <v>230</v>
      </c>
      <c r="B240" s="277" t="s">
        <v>259</v>
      </c>
      <c r="C240" s="278">
        <v>57.5</v>
      </c>
      <c r="D240" s="279">
        <v>57.283333333333331</v>
      </c>
      <c r="E240" s="279">
        <v>56.766666666666666</v>
      </c>
      <c r="F240" s="279">
        <v>56.033333333333331</v>
      </c>
      <c r="G240" s="279">
        <v>55.516666666666666</v>
      </c>
      <c r="H240" s="279">
        <v>58.016666666666666</v>
      </c>
      <c r="I240" s="279">
        <v>58.533333333333331</v>
      </c>
      <c r="J240" s="279">
        <v>59.266666666666666</v>
      </c>
      <c r="K240" s="277">
        <v>57.8</v>
      </c>
      <c r="L240" s="277">
        <v>56.55</v>
      </c>
      <c r="M240" s="277">
        <v>5.9752099999999997</v>
      </c>
    </row>
    <row r="241" spans="1:13">
      <c r="A241" s="268">
        <v>231</v>
      </c>
      <c r="B241" s="277" t="s">
        <v>123</v>
      </c>
      <c r="C241" s="278">
        <v>1329.65</v>
      </c>
      <c r="D241" s="279">
        <v>1326.2166666666667</v>
      </c>
      <c r="E241" s="279">
        <v>1312.4333333333334</v>
      </c>
      <c r="F241" s="279">
        <v>1295.2166666666667</v>
      </c>
      <c r="G241" s="279">
        <v>1281.4333333333334</v>
      </c>
      <c r="H241" s="279">
        <v>1343.4333333333334</v>
      </c>
      <c r="I241" s="279">
        <v>1357.2166666666667</v>
      </c>
      <c r="J241" s="279">
        <v>1374.4333333333334</v>
      </c>
      <c r="K241" s="277">
        <v>1340</v>
      </c>
      <c r="L241" s="277">
        <v>1309</v>
      </c>
      <c r="M241" s="277">
        <v>7.9874400000000003</v>
      </c>
    </row>
    <row r="242" spans="1:13">
      <c r="A242" s="268">
        <v>232</v>
      </c>
      <c r="B242" s="277" t="s">
        <v>1622</v>
      </c>
      <c r="C242" s="278">
        <v>252.15</v>
      </c>
      <c r="D242" s="279">
        <v>252.73333333333335</v>
      </c>
      <c r="E242" s="279">
        <v>249.91666666666669</v>
      </c>
      <c r="F242" s="279">
        <v>247.68333333333334</v>
      </c>
      <c r="G242" s="279">
        <v>244.86666666666667</v>
      </c>
      <c r="H242" s="279">
        <v>254.9666666666667</v>
      </c>
      <c r="I242" s="279">
        <v>257.78333333333336</v>
      </c>
      <c r="J242" s="279">
        <v>260.01666666666671</v>
      </c>
      <c r="K242" s="277">
        <v>255.55</v>
      </c>
      <c r="L242" s="277">
        <v>250.5</v>
      </c>
      <c r="M242" s="277">
        <v>0.63295999999999997</v>
      </c>
    </row>
    <row r="243" spans="1:13">
      <c r="A243" s="268">
        <v>233</v>
      </c>
      <c r="B243" s="277" t="s">
        <v>418</v>
      </c>
      <c r="C243" s="278">
        <v>289.7</v>
      </c>
      <c r="D243" s="279">
        <v>288.21666666666664</v>
      </c>
      <c r="E243" s="279">
        <v>281.5333333333333</v>
      </c>
      <c r="F243" s="279">
        <v>273.36666666666667</v>
      </c>
      <c r="G243" s="279">
        <v>266.68333333333334</v>
      </c>
      <c r="H243" s="279">
        <v>296.38333333333327</v>
      </c>
      <c r="I243" s="279">
        <v>303.06666666666655</v>
      </c>
      <c r="J243" s="279">
        <v>311.23333333333323</v>
      </c>
      <c r="K243" s="277">
        <v>294.89999999999998</v>
      </c>
      <c r="L243" s="277">
        <v>280.05</v>
      </c>
      <c r="M243" s="277">
        <v>0.18579999999999999</v>
      </c>
    </row>
    <row r="244" spans="1:13">
      <c r="A244" s="268">
        <v>234</v>
      </c>
      <c r="B244" s="277" t="s">
        <v>124</v>
      </c>
      <c r="C244" s="278">
        <v>608.29999999999995</v>
      </c>
      <c r="D244" s="279">
        <v>607.86666666666667</v>
      </c>
      <c r="E244" s="279">
        <v>601.83333333333337</v>
      </c>
      <c r="F244" s="279">
        <v>595.36666666666667</v>
      </c>
      <c r="G244" s="279">
        <v>589.33333333333337</v>
      </c>
      <c r="H244" s="279">
        <v>614.33333333333337</v>
      </c>
      <c r="I244" s="279">
        <v>620.36666666666667</v>
      </c>
      <c r="J244" s="279">
        <v>626.83333333333337</v>
      </c>
      <c r="K244" s="277">
        <v>613.9</v>
      </c>
      <c r="L244" s="277">
        <v>601.4</v>
      </c>
      <c r="M244" s="277">
        <v>115.70365</v>
      </c>
    </row>
    <row r="245" spans="1:13">
      <c r="A245" s="268">
        <v>235</v>
      </c>
      <c r="B245" s="277" t="s">
        <v>419</v>
      </c>
      <c r="C245" s="278">
        <v>86.7</v>
      </c>
      <c r="D245" s="279">
        <v>86.566666666666663</v>
      </c>
      <c r="E245" s="279">
        <v>85.633333333333326</v>
      </c>
      <c r="F245" s="279">
        <v>84.566666666666663</v>
      </c>
      <c r="G245" s="279">
        <v>83.633333333333326</v>
      </c>
      <c r="H245" s="279">
        <v>87.633333333333326</v>
      </c>
      <c r="I245" s="279">
        <v>88.566666666666663</v>
      </c>
      <c r="J245" s="279">
        <v>89.633333333333326</v>
      </c>
      <c r="K245" s="277">
        <v>87.5</v>
      </c>
      <c r="L245" s="277">
        <v>85.5</v>
      </c>
      <c r="M245" s="277">
        <v>6.4796399999999998</v>
      </c>
    </row>
    <row r="246" spans="1:13">
      <c r="A246" s="268">
        <v>236</v>
      </c>
      <c r="B246" s="277" t="s">
        <v>125</v>
      </c>
      <c r="C246" s="278">
        <v>182.55</v>
      </c>
      <c r="D246" s="279">
        <v>181.73333333333335</v>
      </c>
      <c r="E246" s="279">
        <v>179.01666666666671</v>
      </c>
      <c r="F246" s="279">
        <v>175.48333333333335</v>
      </c>
      <c r="G246" s="279">
        <v>172.76666666666671</v>
      </c>
      <c r="H246" s="279">
        <v>185.26666666666671</v>
      </c>
      <c r="I246" s="279">
        <v>187.98333333333335</v>
      </c>
      <c r="J246" s="279">
        <v>191.51666666666671</v>
      </c>
      <c r="K246" s="277">
        <v>184.45</v>
      </c>
      <c r="L246" s="277">
        <v>178.2</v>
      </c>
      <c r="M246" s="277">
        <v>54.038710000000002</v>
      </c>
    </row>
    <row r="247" spans="1:13">
      <c r="A247" s="268">
        <v>237</v>
      </c>
      <c r="B247" s="277" t="s">
        <v>126</v>
      </c>
      <c r="C247" s="278">
        <v>1127.5</v>
      </c>
      <c r="D247" s="279">
        <v>1120.1166666666666</v>
      </c>
      <c r="E247" s="279">
        <v>1104.2833333333331</v>
      </c>
      <c r="F247" s="279">
        <v>1081.0666666666666</v>
      </c>
      <c r="G247" s="279">
        <v>1065.2333333333331</v>
      </c>
      <c r="H247" s="279">
        <v>1143.333333333333</v>
      </c>
      <c r="I247" s="279">
        <v>1159.1666666666665</v>
      </c>
      <c r="J247" s="279">
        <v>1182.383333333333</v>
      </c>
      <c r="K247" s="277">
        <v>1135.95</v>
      </c>
      <c r="L247" s="277">
        <v>1096.9000000000001</v>
      </c>
      <c r="M247" s="277">
        <v>183.66132999999999</v>
      </c>
    </row>
    <row r="248" spans="1:13">
      <c r="A248" s="268">
        <v>238</v>
      </c>
      <c r="B248" s="277" t="s">
        <v>1645</v>
      </c>
      <c r="C248" s="278">
        <v>584.75</v>
      </c>
      <c r="D248" s="279">
        <v>579.81666666666672</v>
      </c>
      <c r="E248" s="279">
        <v>559.93333333333339</v>
      </c>
      <c r="F248" s="279">
        <v>535.11666666666667</v>
      </c>
      <c r="G248" s="279">
        <v>515.23333333333335</v>
      </c>
      <c r="H248" s="279">
        <v>604.63333333333344</v>
      </c>
      <c r="I248" s="279">
        <v>624.51666666666688</v>
      </c>
      <c r="J248" s="279">
        <v>649.33333333333348</v>
      </c>
      <c r="K248" s="277">
        <v>599.70000000000005</v>
      </c>
      <c r="L248" s="277">
        <v>555</v>
      </c>
      <c r="M248" s="277">
        <v>0.40658</v>
      </c>
    </row>
    <row r="249" spans="1:13">
      <c r="A249" s="268">
        <v>239</v>
      </c>
      <c r="B249" s="277" t="s">
        <v>420</v>
      </c>
      <c r="C249" s="278">
        <v>273.05</v>
      </c>
      <c r="D249" s="279">
        <v>270</v>
      </c>
      <c r="E249" s="279">
        <v>264.3</v>
      </c>
      <c r="F249" s="279">
        <v>255.55</v>
      </c>
      <c r="G249" s="279">
        <v>249.85000000000002</v>
      </c>
      <c r="H249" s="279">
        <v>278.75</v>
      </c>
      <c r="I249" s="279">
        <v>284.45000000000005</v>
      </c>
      <c r="J249" s="279">
        <v>293.2</v>
      </c>
      <c r="K249" s="277">
        <v>275.7</v>
      </c>
      <c r="L249" s="277">
        <v>261.25</v>
      </c>
      <c r="M249" s="277">
        <v>6.9463800000000004</v>
      </c>
    </row>
    <row r="250" spans="1:13">
      <c r="A250" s="268">
        <v>240</v>
      </c>
      <c r="B250" s="277" t="s">
        <v>421</v>
      </c>
      <c r="C250" s="278">
        <v>236.05</v>
      </c>
      <c r="D250" s="279">
        <v>237.83333333333334</v>
      </c>
      <c r="E250" s="279">
        <v>231.2166666666667</v>
      </c>
      <c r="F250" s="279">
        <v>226.38333333333335</v>
      </c>
      <c r="G250" s="279">
        <v>219.76666666666671</v>
      </c>
      <c r="H250" s="279">
        <v>242.66666666666669</v>
      </c>
      <c r="I250" s="279">
        <v>249.2833333333333</v>
      </c>
      <c r="J250" s="279">
        <v>254.11666666666667</v>
      </c>
      <c r="K250" s="277">
        <v>244.45</v>
      </c>
      <c r="L250" s="277">
        <v>233</v>
      </c>
      <c r="M250" s="277">
        <v>1.1004400000000001</v>
      </c>
    </row>
    <row r="251" spans="1:13">
      <c r="A251" s="268">
        <v>241</v>
      </c>
      <c r="B251" s="277" t="s">
        <v>417</v>
      </c>
      <c r="C251" s="278">
        <v>9</v>
      </c>
      <c r="D251" s="279">
        <v>8.8833333333333329</v>
      </c>
      <c r="E251" s="279">
        <v>8.6166666666666654</v>
      </c>
      <c r="F251" s="279">
        <v>8.2333333333333325</v>
      </c>
      <c r="G251" s="279">
        <v>7.966666666666665</v>
      </c>
      <c r="H251" s="279">
        <v>9.2666666666666657</v>
      </c>
      <c r="I251" s="279">
        <v>9.5333333333333314</v>
      </c>
      <c r="J251" s="279">
        <v>9.9166666666666661</v>
      </c>
      <c r="K251" s="277">
        <v>9.15</v>
      </c>
      <c r="L251" s="277">
        <v>8.5</v>
      </c>
      <c r="M251" s="277">
        <v>9.7197899999999997</v>
      </c>
    </row>
    <row r="252" spans="1:13">
      <c r="A252" s="268">
        <v>242</v>
      </c>
      <c r="B252" s="277" t="s">
        <v>127</v>
      </c>
      <c r="C252" s="278">
        <v>74.2</v>
      </c>
      <c r="D252" s="279">
        <v>74.416666666666671</v>
      </c>
      <c r="E252" s="279">
        <v>73.63333333333334</v>
      </c>
      <c r="F252" s="279">
        <v>73.066666666666663</v>
      </c>
      <c r="G252" s="279">
        <v>72.283333333333331</v>
      </c>
      <c r="H252" s="279">
        <v>74.983333333333348</v>
      </c>
      <c r="I252" s="279">
        <v>75.76666666666668</v>
      </c>
      <c r="J252" s="279">
        <v>76.333333333333357</v>
      </c>
      <c r="K252" s="277">
        <v>75.2</v>
      </c>
      <c r="L252" s="277">
        <v>73.849999999999994</v>
      </c>
      <c r="M252" s="277">
        <v>232.27741</v>
      </c>
    </row>
    <row r="253" spans="1:13">
      <c r="A253" s="268">
        <v>243</v>
      </c>
      <c r="B253" s="277" t="s">
        <v>262</v>
      </c>
      <c r="C253" s="278">
        <v>2111.25</v>
      </c>
      <c r="D253" s="279">
        <v>2105.2999999999997</v>
      </c>
      <c r="E253" s="279">
        <v>2076.9499999999994</v>
      </c>
      <c r="F253" s="279">
        <v>2042.6499999999996</v>
      </c>
      <c r="G253" s="279">
        <v>2014.2999999999993</v>
      </c>
      <c r="H253" s="279">
        <v>2139.5999999999995</v>
      </c>
      <c r="I253" s="279">
        <v>2167.9499999999998</v>
      </c>
      <c r="J253" s="279">
        <v>2202.2499999999995</v>
      </c>
      <c r="K253" s="277">
        <v>2133.65</v>
      </c>
      <c r="L253" s="277">
        <v>2071</v>
      </c>
      <c r="M253" s="277">
        <v>1.3910899999999999</v>
      </c>
    </row>
    <row r="254" spans="1:13">
      <c r="A254" s="268">
        <v>244</v>
      </c>
      <c r="B254" s="277" t="s">
        <v>408</v>
      </c>
      <c r="C254" s="278">
        <v>107.95</v>
      </c>
      <c r="D254" s="279">
        <v>108.03333333333335</v>
      </c>
      <c r="E254" s="279">
        <v>106.61666666666669</v>
      </c>
      <c r="F254" s="279">
        <v>105.28333333333335</v>
      </c>
      <c r="G254" s="279">
        <v>103.86666666666669</v>
      </c>
      <c r="H254" s="279">
        <v>109.36666666666669</v>
      </c>
      <c r="I254" s="279">
        <v>110.78333333333335</v>
      </c>
      <c r="J254" s="279">
        <v>112.11666666666669</v>
      </c>
      <c r="K254" s="277">
        <v>109.45</v>
      </c>
      <c r="L254" s="277">
        <v>106.7</v>
      </c>
      <c r="M254" s="277">
        <v>4.4457700000000004</v>
      </c>
    </row>
    <row r="255" spans="1:13">
      <c r="A255" s="268">
        <v>245</v>
      </c>
      <c r="B255" s="277" t="s">
        <v>409</v>
      </c>
      <c r="C255" s="278">
        <v>74.150000000000006</v>
      </c>
      <c r="D255" s="279">
        <v>74.033333333333346</v>
      </c>
      <c r="E255" s="279">
        <v>73.366666666666688</v>
      </c>
      <c r="F255" s="279">
        <v>72.583333333333343</v>
      </c>
      <c r="G255" s="279">
        <v>71.916666666666686</v>
      </c>
      <c r="H255" s="279">
        <v>74.816666666666691</v>
      </c>
      <c r="I255" s="279">
        <v>75.483333333333348</v>
      </c>
      <c r="J255" s="279">
        <v>76.266666666666694</v>
      </c>
      <c r="K255" s="277">
        <v>74.7</v>
      </c>
      <c r="L255" s="277">
        <v>73.25</v>
      </c>
      <c r="M255" s="277">
        <v>2.4266299999999998</v>
      </c>
    </row>
    <row r="256" spans="1:13">
      <c r="A256" s="268">
        <v>246</v>
      </c>
      <c r="B256" s="277" t="s">
        <v>2931</v>
      </c>
      <c r="C256" s="278">
        <v>1328.1</v>
      </c>
      <c r="D256" s="279">
        <v>1331.0333333333333</v>
      </c>
      <c r="E256" s="279">
        <v>1322.0666666666666</v>
      </c>
      <c r="F256" s="279">
        <v>1316.0333333333333</v>
      </c>
      <c r="G256" s="279">
        <v>1307.0666666666666</v>
      </c>
      <c r="H256" s="279">
        <v>1337.0666666666666</v>
      </c>
      <c r="I256" s="279">
        <v>1346.0333333333333</v>
      </c>
      <c r="J256" s="279">
        <v>1352.0666666666666</v>
      </c>
      <c r="K256" s="277">
        <v>1340</v>
      </c>
      <c r="L256" s="277">
        <v>1325</v>
      </c>
      <c r="M256" s="277">
        <v>1.4160900000000001</v>
      </c>
    </row>
    <row r="257" spans="1:13">
      <c r="A257" s="268">
        <v>247</v>
      </c>
      <c r="B257" s="277" t="s">
        <v>402</v>
      </c>
      <c r="C257" s="278">
        <v>441.3</v>
      </c>
      <c r="D257" s="279">
        <v>445.25</v>
      </c>
      <c r="E257" s="279">
        <v>434.15</v>
      </c>
      <c r="F257" s="279">
        <v>427</v>
      </c>
      <c r="G257" s="279">
        <v>415.9</v>
      </c>
      <c r="H257" s="279">
        <v>452.4</v>
      </c>
      <c r="I257" s="279">
        <v>463.5</v>
      </c>
      <c r="J257" s="279">
        <v>470.65</v>
      </c>
      <c r="K257" s="277">
        <v>456.35</v>
      </c>
      <c r="L257" s="277">
        <v>438.1</v>
      </c>
      <c r="M257" s="277">
        <v>1.70818</v>
      </c>
    </row>
    <row r="258" spans="1:13">
      <c r="A258" s="268">
        <v>248</v>
      </c>
      <c r="B258" s="277" t="s">
        <v>128</v>
      </c>
      <c r="C258" s="278">
        <v>165.7</v>
      </c>
      <c r="D258" s="279">
        <v>165.43333333333334</v>
      </c>
      <c r="E258" s="279">
        <v>164.06666666666666</v>
      </c>
      <c r="F258" s="279">
        <v>162.43333333333334</v>
      </c>
      <c r="G258" s="279">
        <v>161.06666666666666</v>
      </c>
      <c r="H258" s="279">
        <v>167.06666666666666</v>
      </c>
      <c r="I258" s="279">
        <v>168.43333333333334</v>
      </c>
      <c r="J258" s="279">
        <v>170.06666666666666</v>
      </c>
      <c r="K258" s="277">
        <v>166.8</v>
      </c>
      <c r="L258" s="277">
        <v>163.80000000000001</v>
      </c>
      <c r="M258" s="277">
        <v>202.27113</v>
      </c>
    </row>
    <row r="259" spans="1:13">
      <c r="A259" s="268">
        <v>249</v>
      </c>
      <c r="B259" s="277" t="s">
        <v>413</v>
      </c>
      <c r="C259" s="278">
        <v>228.75</v>
      </c>
      <c r="D259" s="279">
        <v>229.21666666666667</v>
      </c>
      <c r="E259" s="279">
        <v>226.03333333333333</v>
      </c>
      <c r="F259" s="279">
        <v>223.31666666666666</v>
      </c>
      <c r="G259" s="279">
        <v>220.13333333333333</v>
      </c>
      <c r="H259" s="279">
        <v>231.93333333333334</v>
      </c>
      <c r="I259" s="279">
        <v>235.11666666666667</v>
      </c>
      <c r="J259" s="279">
        <v>237.83333333333334</v>
      </c>
      <c r="K259" s="277">
        <v>232.4</v>
      </c>
      <c r="L259" s="277">
        <v>226.5</v>
      </c>
      <c r="M259" s="277">
        <v>0.33015</v>
      </c>
    </row>
    <row r="260" spans="1:13">
      <c r="A260" s="268">
        <v>250</v>
      </c>
      <c r="B260" s="277" t="s">
        <v>411</v>
      </c>
      <c r="C260" s="278">
        <v>123.05</v>
      </c>
      <c r="D260" s="279">
        <v>123.3</v>
      </c>
      <c r="E260" s="279">
        <v>121.75</v>
      </c>
      <c r="F260" s="279">
        <v>120.45</v>
      </c>
      <c r="G260" s="279">
        <v>118.9</v>
      </c>
      <c r="H260" s="279">
        <v>124.6</v>
      </c>
      <c r="I260" s="279">
        <v>126.14999999999998</v>
      </c>
      <c r="J260" s="279">
        <v>127.44999999999999</v>
      </c>
      <c r="K260" s="277">
        <v>124.85</v>
      </c>
      <c r="L260" s="277">
        <v>122</v>
      </c>
      <c r="M260" s="277">
        <v>4.9525199999999998</v>
      </c>
    </row>
    <row r="261" spans="1:13">
      <c r="A261" s="268">
        <v>251</v>
      </c>
      <c r="B261" s="277" t="s">
        <v>431</v>
      </c>
      <c r="C261" s="278">
        <v>14.55</v>
      </c>
      <c r="D261" s="279">
        <v>14.566666666666668</v>
      </c>
      <c r="E261" s="279">
        <v>14.383333333333336</v>
      </c>
      <c r="F261" s="279">
        <v>14.216666666666669</v>
      </c>
      <c r="G261" s="279">
        <v>14.033333333333337</v>
      </c>
      <c r="H261" s="279">
        <v>14.733333333333336</v>
      </c>
      <c r="I261" s="279">
        <v>14.91666666666667</v>
      </c>
      <c r="J261" s="279">
        <v>15.083333333333336</v>
      </c>
      <c r="K261" s="277">
        <v>14.75</v>
      </c>
      <c r="L261" s="277">
        <v>14.4</v>
      </c>
      <c r="M261" s="277">
        <v>6.0686400000000003</v>
      </c>
    </row>
    <row r="262" spans="1:13">
      <c r="A262" s="268">
        <v>252</v>
      </c>
      <c r="B262" s="277" t="s">
        <v>428</v>
      </c>
      <c r="C262" s="278">
        <v>36.25</v>
      </c>
      <c r="D262" s="279">
        <v>36.616666666666667</v>
      </c>
      <c r="E262" s="279">
        <v>35.733333333333334</v>
      </c>
      <c r="F262" s="279">
        <v>35.216666666666669</v>
      </c>
      <c r="G262" s="279">
        <v>34.333333333333336</v>
      </c>
      <c r="H262" s="279">
        <v>37.133333333333333</v>
      </c>
      <c r="I262" s="279">
        <v>38.016666666666673</v>
      </c>
      <c r="J262" s="279">
        <v>38.533333333333331</v>
      </c>
      <c r="K262" s="277">
        <v>37.5</v>
      </c>
      <c r="L262" s="277">
        <v>36.1</v>
      </c>
      <c r="M262" s="277">
        <v>0.90120999999999996</v>
      </c>
    </row>
    <row r="263" spans="1:13">
      <c r="A263" s="268">
        <v>253</v>
      </c>
      <c r="B263" s="277" t="s">
        <v>429</v>
      </c>
      <c r="C263" s="278">
        <v>84.55</v>
      </c>
      <c r="D263" s="279">
        <v>84.5</v>
      </c>
      <c r="E263" s="279">
        <v>83.35</v>
      </c>
      <c r="F263" s="279">
        <v>82.149999999999991</v>
      </c>
      <c r="G263" s="279">
        <v>80.999999999999986</v>
      </c>
      <c r="H263" s="279">
        <v>85.7</v>
      </c>
      <c r="I263" s="279">
        <v>86.850000000000009</v>
      </c>
      <c r="J263" s="279">
        <v>88.050000000000011</v>
      </c>
      <c r="K263" s="277">
        <v>85.65</v>
      </c>
      <c r="L263" s="277">
        <v>83.3</v>
      </c>
      <c r="M263" s="277">
        <v>4.5255599999999996</v>
      </c>
    </row>
    <row r="264" spans="1:13">
      <c r="A264" s="268">
        <v>254</v>
      </c>
      <c r="B264" s="277" t="s">
        <v>432</v>
      </c>
      <c r="C264" s="278">
        <v>42.5</v>
      </c>
      <c r="D264" s="279">
        <v>42.35</v>
      </c>
      <c r="E264" s="279">
        <v>41</v>
      </c>
      <c r="F264" s="279">
        <v>39.5</v>
      </c>
      <c r="G264" s="279">
        <v>38.15</v>
      </c>
      <c r="H264" s="279">
        <v>43.85</v>
      </c>
      <c r="I264" s="279">
        <v>45.20000000000001</v>
      </c>
      <c r="J264" s="279">
        <v>46.7</v>
      </c>
      <c r="K264" s="277">
        <v>43.7</v>
      </c>
      <c r="L264" s="277">
        <v>40.85</v>
      </c>
      <c r="M264" s="277">
        <v>9.7108100000000004</v>
      </c>
    </row>
    <row r="265" spans="1:13">
      <c r="A265" s="268">
        <v>255</v>
      </c>
      <c r="B265" s="277" t="s">
        <v>422</v>
      </c>
      <c r="C265" s="278">
        <v>1048.0999999999999</v>
      </c>
      <c r="D265" s="279">
        <v>1037.6499999999999</v>
      </c>
      <c r="E265" s="279">
        <v>1020.4999999999998</v>
      </c>
      <c r="F265" s="279">
        <v>992.89999999999986</v>
      </c>
      <c r="G265" s="279">
        <v>975.74999999999977</v>
      </c>
      <c r="H265" s="279">
        <v>1065.2499999999998</v>
      </c>
      <c r="I265" s="279">
        <v>1082.3999999999999</v>
      </c>
      <c r="J265" s="279">
        <v>1109.9999999999998</v>
      </c>
      <c r="K265" s="277">
        <v>1054.8</v>
      </c>
      <c r="L265" s="277">
        <v>1010.05</v>
      </c>
      <c r="M265" s="277">
        <v>1.4874099999999999</v>
      </c>
    </row>
    <row r="266" spans="1:13">
      <c r="A266" s="268">
        <v>256</v>
      </c>
      <c r="B266" s="277" t="s">
        <v>436</v>
      </c>
      <c r="C266" s="278">
        <v>2279.25</v>
      </c>
      <c r="D266" s="279">
        <v>2275.7666666666669</v>
      </c>
      <c r="E266" s="279">
        <v>2233.4833333333336</v>
      </c>
      <c r="F266" s="279">
        <v>2187.7166666666667</v>
      </c>
      <c r="G266" s="279">
        <v>2145.4333333333334</v>
      </c>
      <c r="H266" s="279">
        <v>2321.5333333333338</v>
      </c>
      <c r="I266" s="279">
        <v>2363.8166666666675</v>
      </c>
      <c r="J266" s="279">
        <v>2409.5833333333339</v>
      </c>
      <c r="K266" s="277">
        <v>2318.0500000000002</v>
      </c>
      <c r="L266" s="277">
        <v>2230</v>
      </c>
      <c r="M266" s="277">
        <v>0.25614999999999999</v>
      </c>
    </row>
    <row r="267" spans="1:13">
      <c r="A267" s="268">
        <v>257</v>
      </c>
      <c r="B267" s="277" t="s">
        <v>433</v>
      </c>
      <c r="C267" s="278">
        <v>60.8</v>
      </c>
      <c r="D267" s="279">
        <v>60.699999999999996</v>
      </c>
      <c r="E267" s="279">
        <v>59.899999999999991</v>
      </c>
      <c r="F267" s="279">
        <v>58.999999999999993</v>
      </c>
      <c r="G267" s="279">
        <v>58.199999999999989</v>
      </c>
      <c r="H267" s="279">
        <v>61.599999999999994</v>
      </c>
      <c r="I267" s="279">
        <v>62.399999999999991</v>
      </c>
      <c r="J267" s="279">
        <v>63.3</v>
      </c>
      <c r="K267" s="277">
        <v>61.5</v>
      </c>
      <c r="L267" s="277">
        <v>59.8</v>
      </c>
      <c r="M267" s="277">
        <v>3.3657900000000001</v>
      </c>
    </row>
    <row r="268" spans="1:13">
      <c r="A268" s="268">
        <v>258</v>
      </c>
      <c r="B268" s="277" t="s">
        <v>129</v>
      </c>
      <c r="C268" s="278">
        <v>193.7</v>
      </c>
      <c r="D268" s="279">
        <v>189.16666666666666</v>
      </c>
      <c r="E268" s="279">
        <v>183.5333333333333</v>
      </c>
      <c r="F268" s="279">
        <v>173.36666666666665</v>
      </c>
      <c r="G268" s="279">
        <v>167.73333333333329</v>
      </c>
      <c r="H268" s="279">
        <v>199.33333333333331</v>
      </c>
      <c r="I268" s="279">
        <v>204.9666666666667</v>
      </c>
      <c r="J268" s="279">
        <v>215.13333333333333</v>
      </c>
      <c r="K268" s="277">
        <v>194.8</v>
      </c>
      <c r="L268" s="277">
        <v>179</v>
      </c>
      <c r="M268" s="277">
        <v>108.70513</v>
      </c>
    </row>
    <row r="269" spans="1:13">
      <c r="A269" s="268">
        <v>259</v>
      </c>
      <c r="B269" s="277" t="s">
        <v>423</v>
      </c>
      <c r="C269" s="278">
        <v>1755.6</v>
      </c>
      <c r="D269" s="279">
        <v>1744.8833333333332</v>
      </c>
      <c r="E269" s="279">
        <v>1720.7666666666664</v>
      </c>
      <c r="F269" s="279">
        <v>1685.9333333333332</v>
      </c>
      <c r="G269" s="279">
        <v>1661.8166666666664</v>
      </c>
      <c r="H269" s="279">
        <v>1779.7166666666665</v>
      </c>
      <c r="I269" s="279">
        <v>1803.8333333333333</v>
      </c>
      <c r="J269" s="279">
        <v>1838.6666666666665</v>
      </c>
      <c r="K269" s="277">
        <v>1769</v>
      </c>
      <c r="L269" s="277">
        <v>1710.05</v>
      </c>
      <c r="M269" s="277">
        <v>1.1324399999999999</v>
      </c>
    </row>
    <row r="270" spans="1:13">
      <c r="A270" s="268">
        <v>260</v>
      </c>
      <c r="B270" s="277" t="s">
        <v>424</v>
      </c>
      <c r="C270" s="278">
        <v>274.39999999999998</v>
      </c>
      <c r="D270" s="279">
        <v>273.8</v>
      </c>
      <c r="E270" s="279">
        <v>269.60000000000002</v>
      </c>
      <c r="F270" s="279">
        <v>264.8</v>
      </c>
      <c r="G270" s="279">
        <v>260.60000000000002</v>
      </c>
      <c r="H270" s="279">
        <v>278.60000000000002</v>
      </c>
      <c r="I270" s="279">
        <v>282.79999999999995</v>
      </c>
      <c r="J270" s="279">
        <v>287.60000000000002</v>
      </c>
      <c r="K270" s="277">
        <v>278</v>
      </c>
      <c r="L270" s="277">
        <v>269</v>
      </c>
      <c r="M270" s="277">
        <v>4.4470000000000001</v>
      </c>
    </row>
    <row r="271" spans="1:13">
      <c r="A271" s="268">
        <v>261</v>
      </c>
      <c r="B271" s="277" t="s">
        <v>425</v>
      </c>
      <c r="C271" s="278">
        <v>88.8</v>
      </c>
      <c r="D271" s="279">
        <v>88.733333333333334</v>
      </c>
      <c r="E271" s="279">
        <v>88.166666666666671</v>
      </c>
      <c r="F271" s="279">
        <v>87.533333333333331</v>
      </c>
      <c r="G271" s="279">
        <v>86.966666666666669</v>
      </c>
      <c r="H271" s="279">
        <v>89.366666666666674</v>
      </c>
      <c r="I271" s="279">
        <v>89.933333333333337</v>
      </c>
      <c r="J271" s="279">
        <v>90.566666666666677</v>
      </c>
      <c r="K271" s="277">
        <v>89.3</v>
      </c>
      <c r="L271" s="277">
        <v>88.1</v>
      </c>
      <c r="M271" s="277">
        <v>1.6557500000000001</v>
      </c>
    </row>
    <row r="272" spans="1:13">
      <c r="A272" s="268">
        <v>262</v>
      </c>
      <c r="B272" s="277" t="s">
        <v>426</v>
      </c>
      <c r="C272" s="278">
        <v>57.7</v>
      </c>
      <c r="D272" s="279">
        <v>57.31666666666667</v>
      </c>
      <c r="E272" s="279">
        <v>56.533333333333339</v>
      </c>
      <c r="F272" s="279">
        <v>55.366666666666667</v>
      </c>
      <c r="G272" s="279">
        <v>54.583333333333336</v>
      </c>
      <c r="H272" s="279">
        <v>58.483333333333341</v>
      </c>
      <c r="I272" s="279">
        <v>59.266666666666673</v>
      </c>
      <c r="J272" s="279">
        <v>60.433333333333344</v>
      </c>
      <c r="K272" s="277">
        <v>58.1</v>
      </c>
      <c r="L272" s="277">
        <v>56.15</v>
      </c>
      <c r="M272" s="277">
        <v>4.6078000000000001</v>
      </c>
    </row>
    <row r="273" spans="1:13">
      <c r="A273" s="268">
        <v>263</v>
      </c>
      <c r="B273" s="277" t="s">
        <v>427</v>
      </c>
      <c r="C273" s="278">
        <v>76.349999999999994</v>
      </c>
      <c r="D273" s="279">
        <v>76.649999999999991</v>
      </c>
      <c r="E273" s="279">
        <v>75.649999999999977</v>
      </c>
      <c r="F273" s="279">
        <v>74.949999999999989</v>
      </c>
      <c r="G273" s="279">
        <v>73.949999999999974</v>
      </c>
      <c r="H273" s="279">
        <v>77.34999999999998</v>
      </c>
      <c r="I273" s="279">
        <v>78.350000000000009</v>
      </c>
      <c r="J273" s="279">
        <v>79.049999999999983</v>
      </c>
      <c r="K273" s="277">
        <v>77.650000000000006</v>
      </c>
      <c r="L273" s="277">
        <v>75.95</v>
      </c>
      <c r="M273" s="277">
        <v>1.9512700000000001</v>
      </c>
    </row>
    <row r="274" spans="1:13">
      <c r="A274" s="268">
        <v>264</v>
      </c>
      <c r="B274" s="277" t="s">
        <v>435</v>
      </c>
      <c r="C274" s="278">
        <v>56.6</v>
      </c>
      <c r="D274" s="279">
        <v>55.133333333333326</v>
      </c>
      <c r="E274" s="279">
        <v>52.766666666666652</v>
      </c>
      <c r="F274" s="279">
        <v>48.933333333333323</v>
      </c>
      <c r="G274" s="279">
        <v>46.566666666666649</v>
      </c>
      <c r="H274" s="279">
        <v>58.966666666666654</v>
      </c>
      <c r="I274" s="279">
        <v>61.333333333333329</v>
      </c>
      <c r="J274" s="279">
        <v>65.166666666666657</v>
      </c>
      <c r="K274" s="277">
        <v>57.5</v>
      </c>
      <c r="L274" s="277">
        <v>51.3</v>
      </c>
      <c r="M274" s="277">
        <v>19.40607</v>
      </c>
    </row>
    <row r="275" spans="1:13">
      <c r="A275" s="268">
        <v>265</v>
      </c>
      <c r="B275" s="277" t="s">
        <v>434</v>
      </c>
      <c r="C275" s="278">
        <v>96.1</v>
      </c>
      <c r="D275" s="279">
        <v>95.55</v>
      </c>
      <c r="E275" s="279">
        <v>93.3</v>
      </c>
      <c r="F275" s="279">
        <v>90.5</v>
      </c>
      <c r="G275" s="279">
        <v>88.25</v>
      </c>
      <c r="H275" s="279">
        <v>98.35</v>
      </c>
      <c r="I275" s="279">
        <v>100.6</v>
      </c>
      <c r="J275" s="279">
        <v>103.39999999999999</v>
      </c>
      <c r="K275" s="277">
        <v>97.8</v>
      </c>
      <c r="L275" s="277">
        <v>92.75</v>
      </c>
      <c r="M275" s="277">
        <v>3.8786200000000002</v>
      </c>
    </row>
    <row r="276" spans="1:13">
      <c r="A276" s="268">
        <v>266</v>
      </c>
      <c r="B276" s="277" t="s">
        <v>263</v>
      </c>
      <c r="C276" s="278">
        <v>63.8</v>
      </c>
      <c r="D276" s="279">
        <v>63.18333333333333</v>
      </c>
      <c r="E276" s="279">
        <v>61.966666666666654</v>
      </c>
      <c r="F276" s="279">
        <v>60.133333333333326</v>
      </c>
      <c r="G276" s="279">
        <v>58.91666666666665</v>
      </c>
      <c r="H276" s="279">
        <v>65.016666666666652</v>
      </c>
      <c r="I276" s="279">
        <v>66.233333333333348</v>
      </c>
      <c r="J276" s="279">
        <v>68.066666666666663</v>
      </c>
      <c r="K276" s="277">
        <v>64.400000000000006</v>
      </c>
      <c r="L276" s="277">
        <v>61.35</v>
      </c>
      <c r="M276" s="277">
        <v>16.627600000000001</v>
      </c>
    </row>
    <row r="277" spans="1:13">
      <c r="A277" s="268">
        <v>267</v>
      </c>
      <c r="B277" s="277" t="s">
        <v>130</v>
      </c>
      <c r="C277" s="278">
        <v>311.05</v>
      </c>
      <c r="D277" s="279">
        <v>304.75</v>
      </c>
      <c r="E277" s="279">
        <v>297.05</v>
      </c>
      <c r="F277" s="279">
        <v>283.05</v>
      </c>
      <c r="G277" s="279">
        <v>275.35000000000002</v>
      </c>
      <c r="H277" s="279">
        <v>318.75</v>
      </c>
      <c r="I277" s="279">
        <v>326.45000000000005</v>
      </c>
      <c r="J277" s="279">
        <v>340.45</v>
      </c>
      <c r="K277" s="277">
        <v>312.45</v>
      </c>
      <c r="L277" s="277">
        <v>290.75</v>
      </c>
      <c r="M277" s="277">
        <v>198.77383</v>
      </c>
    </row>
    <row r="278" spans="1:13">
      <c r="A278" s="268">
        <v>268</v>
      </c>
      <c r="B278" s="277" t="s">
        <v>264</v>
      </c>
      <c r="C278" s="278">
        <v>690.85</v>
      </c>
      <c r="D278" s="279">
        <v>691.08333333333337</v>
      </c>
      <c r="E278" s="279">
        <v>682.31666666666672</v>
      </c>
      <c r="F278" s="279">
        <v>673.7833333333333</v>
      </c>
      <c r="G278" s="279">
        <v>665.01666666666665</v>
      </c>
      <c r="H278" s="279">
        <v>699.61666666666679</v>
      </c>
      <c r="I278" s="279">
        <v>708.38333333333344</v>
      </c>
      <c r="J278" s="279">
        <v>716.91666666666686</v>
      </c>
      <c r="K278" s="277">
        <v>699.85</v>
      </c>
      <c r="L278" s="277">
        <v>682.55</v>
      </c>
      <c r="M278" s="277">
        <v>1.66459</v>
      </c>
    </row>
    <row r="279" spans="1:13">
      <c r="A279" s="268">
        <v>269</v>
      </c>
      <c r="B279" s="277" t="s">
        <v>131</v>
      </c>
      <c r="C279" s="278">
        <v>2318.75</v>
      </c>
      <c r="D279" s="279">
        <v>2303.5833333333335</v>
      </c>
      <c r="E279" s="279">
        <v>2282.166666666667</v>
      </c>
      <c r="F279" s="279">
        <v>2245.5833333333335</v>
      </c>
      <c r="G279" s="279">
        <v>2224.166666666667</v>
      </c>
      <c r="H279" s="279">
        <v>2340.166666666667</v>
      </c>
      <c r="I279" s="279">
        <v>2361.5833333333339</v>
      </c>
      <c r="J279" s="279">
        <v>2398.166666666667</v>
      </c>
      <c r="K279" s="277">
        <v>2325</v>
      </c>
      <c r="L279" s="277">
        <v>2267</v>
      </c>
      <c r="M279" s="277">
        <v>4.9537899999999997</v>
      </c>
    </row>
    <row r="280" spans="1:13">
      <c r="A280" s="268">
        <v>270</v>
      </c>
      <c r="B280" s="277" t="s">
        <v>132</v>
      </c>
      <c r="C280" s="278">
        <v>486.35</v>
      </c>
      <c r="D280" s="279">
        <v>486.61666666666662</v>
      </c>
      <c r="E280" s="279">
        <v>460.48333333333323</v>
      </c>
      <c r="F280" s="279">
        <v>434.61666666666662</v>
      </c>
      <c r="G280" s="279">
        <v>408.48333333333323</v>
      </c>
      <c r="H280" s="279">
        <v>512.48333333333323</v>
      </c>
      <c r="I280" s="279">
        <v>538.61666666666656</v>
      </c>
      <c r="J280" s="279">
        <v>564.48333333333323</v>
      </c>
      <c r="K280" s="277">
        <v>512.75</v>
      </c>
      <c r="L280" s="277">
        <v>460.75</v>
      </c>
      <c r="M280" s="277">
        <v>115.59666</v>
      </c>
    </row>
    <row r="281" spans="1:13">
      <c r="A281" s="268">
        <v>271</v>
      </c>
      <c r="B281" s="277" t="s">
        <v>437</v>
      </c>
      <c r="C281" s="278">
        <v>141.5</v>
      </c>
      <c r="D281" s="279">
        <v>141.26666666666665</v>
      </c>
      <c r="E281" s="279">
        <v>140.33333333333331</v>
      </c>
      <c r="F281" s="279">
        <v>139.16666666666666</v>
      </c>
      <c r="G281" s="279">
        <v>138.23333333333332</v>
      </c>
      <c r="H281" s="279">
        <v>142.43333333333331</v>
      </c>
      <c r="I281" s="279">
        <v>143.36666666666665</v>
      </c>
      <c r="J281" s="279">
        <v>144.5333333333333</v>
      </c>
      <c r="K281" s="277">
        <v>142.19999999999999</v>
      </c>
      <c r="L281" s="277">
        <v>140.1</v>
      </c>
      <c r="M281" s="277">
        <v>0.75526000000000004</v>
      </c>
    </row>
    <row r="282" spans="1:13">
      <c r="A282" s="268">
        <v>272</v>
      </c>
      <c r="B282" s="277" t="s">
        <v>443</v>
      </c>
      <c r="C282" s="278">
        <v>533.15</v>
      </c>
      <c r="D282" s="279">
        <v>533.85</v>
      </c>
      <c r="E282" s="279">
        <v>529.30000000000007</v>
      </c>
      <c r="F282" s="279">
        <v>525.45000000000005</v>
      </c>
      <c r="G282" s="279">
        <v>520.90000000000009</v>
      </c>
      <c r="H282" s="279">
        <v>537.70000000000005</v>
      </c>
      <c r="I282" s="279">
        <v>542.25</v>
      </c>
      <c r="J282" s="279">
        <v>546.1</v>
      </c>
      <c r="K282" s="277">
        <v>538.4</v>
      </c>
      <c r="L282" s="277">
        <v>530</v>
      </c>
      <c r="M282" s="277">
        <v>12.24076</v>
      </c>
    </row>
    <row r="283" spans="1:13">
      <c r="A283" s="268">
        <v>273</v>
      </c>
      <c r="B283" s="277" t="s">
        <v>444</v>
      </c>
      <c r="C283" s="278">
        <v>234.95</v>
      </c>
      <c r="D283" s="279">
        <v>234.7166666666667</v>
      </c>
      <c r="E283" s="279">
        <v>232.53333333333339</v>
      </c>
      <c r="F283" s="279">
        <v>230.1166666666667</v>
      </c>
      <c r="G283" s="279">
        <v>227.93333333333339</v>
      </c>
      <c r="H283" s="279">
        <v>237.13333333333338</v>
      </c>
      <c r="I283" s="279">
        <v>239.31666666666666</v>
      </c>
      <c r="J283" s="279">
        <v>241.73333333333338</v>
      </c>
      <c r="K283" s="277">
        <v>236.9</v>
      </c>
      <c r="L283" s="277">
        <v>232.3</v>
      </c>
      <c r="M283" s="277">
        <v>1.5123899999999999</v>
      </c>
    </row>
    <row r="284" spans="1:13">
      <c r="A284" s="268">
        <v>274</v>
      </c>
      <c r="B284" s="277" t="s">
        <v>445</v>
      </c>
      <c r="C284" s="278">
        <v>501.9</v>
      </c>
      <c r="D284" s="279">
        <v>494</v>
      </c>
      <c r="E284" s="279">
        <v>483.15</v>
      </c>
      <c r="F284" s="279">
        <v>464.4</v>
      </c>
      <c r="G284" s="279">
        <v>453.54999999999995</v>
      </c>
      <c r="H284" s="279">
        <v>512.75</v>
      </c>
      <c r="I284" s="279">
        <v>523.6</v>
      </c>
      <c r="J284" s="279">
        <v>542.35</v>
      </c>
      <c r="K284" s="277">
        <v>504.85</v>
      </c>
      <c r="L284" s="277">
        <v>475.25</v>
      </c>
      <c r="M284" s="277">
        <v>5.0922200000000002</v>
      </c>
    </row>
    <row r="285" spans="1:13">
      <c r="A285" s="268">
        <v>275</v>
      </c>
      <c r="B285" s="277" t="s">
        <v>447</v>
      </c>
      <c r="C285" s="278">
        <v>30.4</v>
      </c>
      <c r="D285" s="279">
        <v>30.25</v>
      </c>
      <c r="E285" s="279">
        <v>29.85</v>
      </c>
      <c r="F285" s="279">
        <v>29.3</v>
      </c>
      <c r="G285" s="279">
        <v>28.900000000000002</v>
      </c>
      <c r="H285" s="279">
        <v>30.8</v>
      </c>
      <c r="I285" s="279">
        <v>31.2</v>
      </c>
      <c r="J285" s="279">
        <v>31.75</v>
      </c>
      <c r="K285" s="277">
        <v>30.65</v>
      </c>
      <c r="L285" s="277">
        <v>29.7</v>
      </c>
      <c r="M285" s="277">
        <v>7.9780899999999999</v>
      </c>
    </row>
    <row r="286" spans="1:13">
      <c r="A286" s="268">
        <v>276</v>
      </c>
      <c r="B286" s="277" t="s">
        <v>449</v>
      </c>
      <c r="C286" s="278">
        <v>329.35</v>
      </c>
      <c r="D286" s="279">
        <v>331.31666666666666</v>
      </c>
      <c r="E286" s="279">
        <v>326.13333333333333</v>
      </c>
      <c r="F286" s="279">
        <v>322.91666666666669</v>
      </c>
      <c r="G286" s="279">
        <v>317.73333333333335</v>
      </c>
      <c r="H286" s="279">
        <v>334.5333333333333</v>
      </c>
      <c r="I286" s="279">
        <v>339.71666666666658</v>
      </c>
      <c r="J286" s="279">
        <v>342.93333333333328</v>
      </c>
      <c r="K286" s="277">
        <v>336.5</v>
      </c>
      <c r="L286" s="277">
        <v>328.1</v>
      </c>
      <c r="M286" s="277">
        <v>1.8070900000000001</v>
      </c>
    </row>
    <row r="287" spans="1:13">
      <c r="A287" s="268">
        <v>277</v>
      </c>
      <c r="B287" s="277" t="s">
        <v>439</v>
      </c>
      <c r="C287" s="278">
        <v>326.89999999999998</v>
      </c>
      <c r="D287" s="279">
        <v>329.91666666666669</v>
      </c>
      <c r="E287" s="279">
        <v>322.23333333333335</v>
      </c>
      <c r="F287" s="279">
        <v>317.56666666666666</v>
      </c>
      <c r="G287" s="279">
        <v>309.88333333333333</v>
      </c>
      <c r="H287" s="279">
        <v>334.58333333333337</v>
      </c>
      <c r="I287" s="279">
        <v>342.26666666666665</v>
      </c>
      <c r="J287" s="279">
        <v>346.93333333333339</v>
      </c>
      <c r="K287" s="277">
        <v>337.6</v>
      </c>
      <c r="L287" s="277">
        <v>325.25</v>
      </c>
      <c r="M287" s="277">
        <v>1.85334</v>
      </c>
    </row>
    <row r="288" spans="1:13">
      <c r="A288" s="268">
        <v>278</v>
      </c>
      <c r="B288" s="277" t="s">
        <v>440</v>
      </c>
      <c r="C288" s="278">
        <v>245.25</v>
      </c>
      <c r="D288" s="279">
        <v>245.20000000000002</v>
      </c>
      <c r="E288" s="279">
        <v>241.05000000000004</v>
      </c>
      <c r="F288" s="279">
        <v>236.85000000000002</v>
      </c>
      <c r="G288" s="279">
        <v>232.70000000000005</v>
      </c>
      <c r="H288" s="279">
        <v>249.40000000000003</v>
      </c>
      <c r="I288" s="279">
        <v>253.55</v>
      </c>
      <c r="J288" s="279">
        <v>257.75</v>
      </c>
      <c r="K288" s="277">
        <v>249.35</v>
      </c>
      <c r="L288" s="277">
        <v>241</v>
      </c>
      <c r="M288" s="277">
        <v>0.42858000000000002</v>
      </c>
    </row>
    <row r="289" spans="1:13">
      <c r="A289" s="268">
        <v>279</v>
      </c>
      <c r="B289" s="277" t="s">
        <v>451</v>
      </c>
      <c r="C289" s="278">
        <v>169.45</v>
      </c>
      <c r="D289" s="279">
        <v>169.48333333333332</v>
      </c>
      <c r="E289" s="279">
        <v>166.96666666666664</v>
      </c>
      <c r="F289" s="279">
        <v>164.48333333333332</v>
      </c>
      <c r="G289" s="279">
        <v>161.96666666666664</v>
      </c>
      <c r="H289" s="279">
        <v>171.96666666666664</v>
      </c>
      <c r="I289" s="279">
        <v>174.48333333333335</v>
      </c>
      <c r="J289" s="279">
        <v>176.96666666666664</v>
      </c>
      <c r="K289" s="277">
        <v>172</v>
      </c>
      <c r="L289" s="277">
        <v>167</v>
      </c>
      <c r="M289" s="277">
        <v>0.33151000000000003</v>
      </c>
    </row>
    <row r="290" spans="1:13">
      <c r="A290" s="268">
        <v>280</v>
      </c>
      <c r="B290" s="277" t="s">
        <v>133</v>
      </c>
      <c r="C290" s="278">
        <v>1336.55</v>
      </c>
      <c r="D290" s="279">
        <v>1329.45</v>
      </c>
      <c r="E290" s="279">
        <v>1315.6000000000001</v>
      </c>
      <c r="F290" s="279">
        <v>1294.6500000000001</v>
      </c>
      <c r="G290" s="279">
        <v>1280.8000000000002</v>
      </c>
      <c r="H290" s="279">
        <v>1350.4</v>
      </c>
      <c r="I290" s="279">
        <v>1364.25</v>
      </c>
      <c r="J290" s="279">
        <v>1385.2</v>
      </c>
      <c r="K290" s="277">
        <v>1343.3</v>
      </c>
      <c r="L290" s="277">
        <v>1308.5</v>
      </c>
      <c r="M290" s="277">
        <v>23.580539999999999</v>
      </c>
    </row>
    <row r="291" spans="1:13">
      <c r="A291" s="268">
        <v>281</v>
      </c>
      <c r="B291" s="277" t="s">
        <v>441</v>
      </c>
      <c r="C291" s="278">
        <v>110.65</v>
      </c>
      <c r="D291" s="279">
        <v>111.10000000000001</v>
      </c>
      <c r="E291" s="279">
        <v>107.20000000000002</v>
      </c>
      <c r="F291" s="279">
        <v>103.75000000000001</v>
      </c>
      <c r="G291" s="279">
        <v>99.850000000000023</v>
      </c>
      <c r="H291" s="279">
        <v>114.55000000000001</v>
      </c>
      <c r="I291" s="279">
        <v>118.45000000000002</v>
      </c>
      <c r="J291" s="279">
        <v>121.9</v>
      </c>
      <c r="K291" s="277">
        <v>115</v>
      </c>
      <c r="L291" s="277">
        <v>107.65</v>
      </c>
      <c r="M291" s="277">
        <v>6.9101699999999999</v>
      </c>
    </row>
    <row r="292" spans="1:13">
      <c r="A292" s="268">
        <v>282</v>
      </c>
      <c r="B292" s="277" t="s">
        <v>438</v>
      </c>
      <c r="C292" s="278">
        <v>637.4</v>
      </c>
      <c r="D292" s="279">
        <v>648.2166666666667</v>
      </c>
      <c r="E292" s="279">
        <v>624.18333333333339</v>
      </c>
      <c r="F292" s="279">
        <v>610.9666666666667</v>
      </c>
      <c r="G292" s="279">
        <v>586.93333333333339</v>
      </c>
      <c r="H292" s="279">
        <v>661.43333333333339</v>
      </c>
      <c r="I292" s="279">
        <v>685.4666666666667</v>
      </c>
      <c r="J292" s="279">
        <v>698.68333333333339</v>
      </c>
      <c r="K292" s="277">
        <v>672.25</v>
      </c>
      <c r="L292" s="277">
        <v>635</v>
      </c>
      <c r="M292" s="277">
        <v>0.23724999999999999</v>
      </c>
    </row>
    <row r="293" spans="1:13">
      <c r="A293" s="268">
        <v>283</v>
      </c>
      <c r="B293" s="277" t="s">
        <v>442</v>
      </c>
      <c r="C293" s="278">
        <v>260.89999999999998</v>
      </c>
      <c r="D293" s="279">
        <v>260.83333333333331</v>
      </c>
      <c r="E293" s="279">
        <v>256.86666666666662</v>
      </c>
      <c r="F293" s="279">
        <v>252.83333333333331</v>
      </c>
      <c r="G293" s="279">
        <v>248.86666666666662</v>
      </c>
      <c r="H293" s="279">
        <v>264.86666666666662</v>
      </c>
      <c r="I293" s="279">
        <v>268.83333333333331</v>
      </c>
      <c r="J293" s="279">
        <v>272.86666666666662</v>
      </c>
      <c r="K293" s="277">
        <v>264.8</v>
      </c>
      <c r="L293" s="277">
        <v>256.8</v>
      </c>
      <c r="M293" s="277">
        <v>1.2699800000000001</v>
      </c>
    </row>
    <row r="294" spans="1:13">
      <c r="A294" s="268">
        <v>284</v>
      </c>
      <c r="B294" s="277" t="s">
        <v>1830</v>
      </c>
      <c r="C294" s="278">
        <v>463.6</v>
      </c>
      <c r="D294" s="279">
        <v>461.0333333333333</v>
      </c>
      <c r="E294" s="279">
        <v>457.56666666666661</v>
      </c>
      <c r="F294" s="279">
        <v>451.5333333333333</v>
      </c>
      <c r="G294" s="279">
        <v>448.06666666666661</v>
      </c>
      <c r="H294" s="279">
        <v>467.06666666666661</v>
      </c>
      <c r="I294" s="279">
        <v>470.5333333333333</v>
      </c>
      <c r="J294" s="279">
        <v>476.56666666666661</v>
      </c>
      <c r="K294" s="277">
        <v>464.5</v>
      </c>
      <c r="L294" s="277">
        <v>455</v>
      </c>
      <c r="M294" s="277">
        <v>0.38253999999999999</v>
      </c>
    </row>
    <row r="295" spans="1:13">
      <c r="A295" s="268">
        <v>285</v>
      </c>
      <c r="B295" s="277" t="s">
        <v>448</v>
      </c>
      <c r="C295" s="278">
        <v>549.4</v>
      </c>
      <c r="D295" s="279">
        <v>540.33333333333337</v>
      </c>
      <c r="E295" s="279">
        <v>523.06666666666672</v>
      </c>
      <c r="F295" s="279">
        <v>496.73333333333335</v>
      </c>
      <c r="G295" s="279">
        <v>479.4666666666667</v>
      </c>
      <c r="H295" s="279">
        <v>566.66666666666674</v>
      </c>
      <c r="I295" s="279">
        <v>583.93333333333339</v>
      </c>
      <c r="J295" s="279">
        <v>610.26666666666677</v>
      </c>
      <c r="K295" s="277">
        <v>557.6</v>
      </c>
      <c r="L295" s="277">
        <v>514</v>
      </c>
      <c r="M295" s="277">
        <v>4.24634</v>
      </c>
    </row>
    <row r="296" spans="1:13">
      <c r="A296" s="268">
        <v>286</v>
      </c>
      <c r="B296" s="277" t="s">
        <v>446</v>
      </c>
      <c r="C296" s="278">
        <v>43</v>
      </c>
      <c r="D296" s="279">
        <v>42.816666666666663</v>
      </c>
      <c r="E296" s="279">
        <v>42.433333333333323</v>
      </c>
      <c r="F296" s="279">
        <v>41.86666666666666</v>
      </c>
      <c r="G296" s="279">
        <v>41.48333333333332</v>
      </c>
      <c r="H296" s="279">
        <v>43.383333333333326</v>
      </c>
      <c r="I296" s="279">
        <v>43.766666666666666</v>
      </c>
      <c r="J296" s="279">
        <v>44.333333333333329</v>
      </c>
      <c r="K296" s="277">
        <v>43.2</v>
      </c>
      <c r="L296" s="277">
        <v>42.25</v>
      </c>
      <c r="M296" s="277">
        <v>8.6602999999999994</v>
      </c>
    </row>
    <row r="297" spans="1:13">
      <c r="A297" s="268">
        <v>287</v>
      </c>
      <c r="B297" s="277" t="s">
        <v>134</v>
      </c>
      <c r="C297" s="278">
        <v>61.15</v>
      </c>
      <c r="D297" s="279">
        <v>61.050000000000004</v>
      </c>
      <c r="E297" s="279">
        <v>60.600000000000009</v>
      </c>
      <c r="F297" s="279">
        <v>60.050000000000004</v>
      </c>
      <c r="G297" s="279">
        <v>59.600000000000009</v>
      </c>
      <c r="H297" s="279">
        <v>61.600000000000009</v>
      </c>
      <c r="I297" s="279">
        <v>62.050000000000011</v>
      </c>
      <c r="J297" s="279">
        <v>62.600000000000009</v>
      </c>
      <c r="K297" s="277">
        <v>61.5</v>
      </c>
      <c r="L297" s="277">
        <v>60.5</v>
      </c>
      <c r="M297" s="277">
        <v>57.090989999999998</v>
      </c>
    </row>
    <row r="298" spans="1:13">
      <c r="A298" s="268">
        <v>288</v>
      </c>
      <c r="B298" s="277" t="s">
        <v>358</v>
      </c>
      <c r="C298" s="278">
        <v>2066.4499999999998</v>
      </c>
      <c r="D298" s="279">
        <v>2053.8333333333335</v>
      </c>
      <c r="E298" s="279">
        <v>2024.666666666667</v>
      </c>
      <c r="F298" s="279">
        <v>1982.8833333333334</v>
      </c>
      <c r="G298" s="279">
        <v>1953.7166666666669</v>
      </c>
      <c r="H298" s="279">
        <v>2095.6166666666668</v>
      </c>
      <c r="I298" s="279">
        <v>2124.7833333333338</v>
      </c>
      <c r="J298" s="279">
        <v>2166.5666666666671</v>
      </c>
      <c r="K298" s="277">
        <v>2083</v>
      </c>
      <c r="L298" s="277">
        <v>2012.05</v>
      </c>
      <c r="M298" s="277">
        <v>1.9116899999999999</v>
      </c>
    </row>
    <row r="299" spans="1:13">
      <c r="A299" s="268">
        <v>289</v>
      </c>
      <c r="B299" s="277" t="s">
        <v>1841</v>
      </c>
      <c r="C299" s="278">
        <v>209.05</v>
      </c>
      <c r="D299" s="279">
        <v>210.46666666666667</v>
      </c>
      <c r="E299" s="279">
        <v>203.08333333333334</v>
      </c>
      <c r="F299" s="279">
        <v>197.11666666666667</v>
      </c>
      <c r="G299" s="279">
        <v>189.73333333333335</v>
      </c>
      <c r="H299" s="279">
        <v>216.43333333333334</v>
      </c>
      <c r="I299" s="279">
        <v>223.81666666666666</v>
      </c>
      <c r="J299" s="279">
        <v>229.78333333333333</v>
      </c>
      <c r="K299" s="277">
        <v>217.85</v>
      </c>
      <c r="L299" s="277">
        <v>204.5</v>
      </c>
      <c r="M299" s="277">
        <v>0.68059999999999998</v>
      </c>
    </row>
    <row r="300" spans="1:13">
      <c r="A300" s="268">
        <v>290</v>
      </c>
      <c r="B300" s="277" t="s">
        <v>454</v>
      </c>
      <c r="C300" s="278">
        <v>326.10000000000002</v>
      </c>
      <c r="D300" s="279">
        <v>320.66666666666669</v>
      </c>
      <c r="E300" s="279">
        <v>313.43333333333339</v>
      </c>
      <c r="F300" s="279">
        <v>300.76666666666671</v>
      </c>
      <c r="G300" s="279">
        <v>293.53333333333342</v>
      </c>
      <c r="H300" s="279">
        <v>333.33333333333337</v>
      </c>
      <c r="I300" s="279">
        <v>340.56666666666661</v>
      </c>
      <c r="J300" s="279">
        <v>353.23333333333335</v>
      </c>
      <c r="K300" s="277">
        <v>327.9</v>
      </c>
      <c r="L300" s="277">
        <v>308</v>
      </c>
      <c r="M300" s="277">
        <v>35.192909999999998</v>
      </c>
    </row>
    <row r="301" spans="1:13">
      <c r="A301" s="268">
        <v>291</v>
      </c>
      <c r="B301" s="277" t="s">
        <v>452</v>
      </c>
      <c r="C301" s="278">
        <v>3943.65</v>
      </c>
      <c r="D301" s="279">
        <v>3919.5</v>
      </c>
      <c r="E301" s="279">
        <v>3879.2</v>
      </c>
      <c r="F301" s="279">
        <v>3814.75</v>
      </c>
      <c r="G301" s="279">
        <v>3774.45</v>
      </c>
      <c r="H301" s="279">
        <v>3983.95</v>
      </c>
      <c r="I301" s="279">
        <v>4024.25</v>
      </c>
      <c r="J301" s="279">
        <v>4088.7</v>
      </c>
      <c r="K301" s="277">
        <v>3959.8</v>
      </c>
      <c r="L301" s="277">
        <v>3855.05</v>
      </c>
      <c r="M301" s="277">
        <v>0.11421000000000001</v>
      </c>
    </row>
    <row r="302" spans="1:13">
      <c r="A302" s="268">
        <v>292</v>
      </c>
      <c r="B302" s="277" t="s">
        <v>455</v>
      </c>
      <c r="C302" s="278">
        <v>27.45</v>
      </c>
      <c r="D302" s="279">
        <v>27.150000000000002</v>
      </c>
      <c r="E302" s="279">
        <v>26.500000000000004</v>
      </c>
      <c r="F302" s="279">
        <v>25.55</v>
      </c>
      <c r="G302" s="279">
        <v>24.900000000000002</v>
      </c>
      <c r="H302" s="279">
        <v>28.100000000000005</v>
      </c>
      <c r="I302" s="279">
        <v>28.750000000000004</v>
      </c>
      <c r="J302" s="279">
        <v>29.700000000000006</v>
      </c>
      <c r="K302" s="277">
        <v>27.8</v>
      </c>
      <c r="L302" s="277">
        <v>26.2</v>
      </c>
      <c r="M302" s="277">
        <v>6.2770599999999996</v>
      </c>
    </row>
    <row r="303" spans="1:13">
      <c r="A303" s="268">
        <v>293</v>
      </c>
      <c r="B303" s="277" t="s">
        <v>135</v>
      </c>
      <c r="C303" s="278">
        <v>285.45</v>
      </c>
      <c r="D303" s="279">
        <v>283.83333333333331</v>
      </c>
      <c r="E303" s="279">
        <v>281.31666666666661</v>
      </c>
      <c r="F303" s="279">
        <v>277.18333333333328</v>
      </c>
      <c r="G303" s="279">
        <v>274.66666666666657</v>
      </c>
      <c r="H303" s="279">
        <v>287.96666666666664</v>
      </c>
      <c r="I303" s="279">
        <v>290.48333333333341</v>
      </c>
      <c r="J303" s="279">
        <v>294.61666666666667</v>
      </c>
      <c r="K303" s="277">
        <v>286.35000000000002</v>
      </c>
      <c r="L303" s="277">
        <v>279.7</v>
      </c>
      <c r="M303" s="277">
        <v>41.833089999999999</v>
      </c>
    </row>
    <row r="304" spans="1:13">
      <c r="A304" s="268">
        <v>294</v>
      </c>
      <c r="B304" s="277" t="s">
        <v>456</v>
      </c>
      <c r="C304" s="278">
        <v>769.9</v>
      </c>
      <c r="D304" s="279">
        <v>767.9666666666667</v>
      </c>
      <c r="E304" s="279">
        <v>754.93333333333339</v>
      </c>
      <c r="F304" s="279">
        <v>739.9666666666667</v>
      </c>
      <c r="G304" s="279">
        <v>726.93333333333339</v>
      </c>
      <c r="H304" s="279">
        <v>782.93333333333339</v>
      </c>
      <c r="I304" s="279">
        <v>795.9666666666667</v>
      </c>
      <c r="J304" s="279">
        <v>810.93333333333339</v>
      </c>
      <c r="K304" s="277">
        <v>781</v>
      </c>
      <c r="L304" s="277">
        <v>753</v>
      </c>
      <c r="M304" s="277">
        <v>0.97026999999999997</v>
      </c>
    </row>
    <row r="305" spans="1:13">
      <c r="A305" s="268">
        <v>295</v>
      </c>
      <c r="B305" s="277" t="s">
        <v>136</v>
      </c>
      <c r="C305" s="278">
        <v>894.1</v>
      </c>
      <c r="D305" s="279">
        <v>895.69999999999993</v>
      </c>
      <c r="E305" s="279">
        <v>887.89999999999986</v>
      </c>
      <c r="F305" s="279">
        <v>881.69999999999993</v>
      </c>
      <c r="G305" s="279">
        <v>873.89999999999986</v>
      </c>
      <c r="H305" s="279">
        <v>901.89999999999986</v>
      </c>
      <c r="I305" s="279">
        <v>909.69999999999982</v>
      </c>
      <c r="J305" s="279">
        <v>915.89999999999986</v>
      </c>
      <c r="K305" s="277">
        <v>903.5</v>
      </c>
      <c r="L305" s="277">
        <v>889.5</v>
      </c>
      <c r="M305" s="277">
        <v>23.734649999999998</v>
      </c>
    </row>
    <row r="306" spans="1:13">
      <c r="A306" s="268">
        <v>296</v>
      </c>
      <c r="B306" s="277" t="s">
        <v>266</v>
      </c>
      <c r="C306" s="278">
        <v>3075.15</v>
      </c>
      <c r="D306" s="279">
        <v>3154.9166666666665</v>
      </c>
      <c r="E306" s="279">
        <v>2945.333333333333</v>
      </c>
      <c r="F306" s="279">
        <v>2815.5166666666664</v>
      </c>
      <c r="G306" s="279">
        <v>2605.9333333333329</v>
      </c>
      <c r="H306" s="279">
        <v>3284.7333333333331</v>
      </c>
      <c r="I306" s="279">
        <v>3494.3166666666662</v>
      </c>
      <c r="J306" s="279">
        <v>3624.1333333333332</v>
      </c>
      <c r="K306" s="277">
        <v>3364.5</v>
      </c>
      <c r="L306" s="277">
        <v>3025.1</v>
      </c>
      <c r="M306" s="277">
        <v>7.9604299999999997</v>
      </c>
    </row>
    <row r="307" spans="1:13">
      <c r="A307" s="268">
        <v>297</v>
      </c>
      <c r="B307" s="277" t="s">
        <v>265</v>
      </c>
      <c r="C307" s="278">
        <v>1727.95</v>
      </c>
      <c r="D307" s="279">
        <v>1732.8333333333333</v>
      </c>
      <c r="E307" s="279">
        <v>1700.7166666666665</v>
      </c>
      <c r="F307" s="279">
        <v>1673.4833333333331</v>
      </c>
      <c r="G307" s="279">
        <v>1641.3666666666663</v>
      </c>
      <c r="H307" s="279">
        <v>1760.0666666666666</v>
      </c>
      <c r="I307" s="279">
        <v>1792.1833333333334</v>
      </c>
      <c r="J307" s="279">
        <v>1819.4166666666667</v>
      </c>
      <c r="K307" s="277">
        <v>1764.95</v>
      </c>
      <c r="L307" s="277">
        <v>1705.6</v>
      </c>
      <c r="M307" s="277">
        <v>2.0511400000000002</v>
      </c>
    </row>
    <row r="308" spans="1:13">
      <c r="A308" s="268">
        <v>298</v>
      </c>
      <c r="B308" s="277" t="s">
        <v>137</v>
      </c>
      <c r="C308" s="278">
        <v>1040.4000000000001</v>
      </c>
      <c r="D308" s="279">
        <v>1028.1000000000001</v>
      </c>
      <c r="E308" s="279">
        <v>1010.3000000000002</v>
      </c>
      <c r="F308" s="279">
        <v>980.2</v>
      </c>
      <c r="G308" s="279">
        <v>962.40000000000009</v>
      </c>
      <c r="H308" s="279">
        <v>1058.2000000000003</v>
      </c>
      <c r="I308" s="279">
        <v>1076</v>
      </c>
      <c r="J308" s="279">
        <v>1106.1000000000004</v>
      </c>
      <c r="K308" s="277">
        <v>1045.9000000000001</v>
      </c>
      <c r="L308" s="277">
        <v>998</v>
      </c>
      <c r="M308" s="277">
        <v>44.371490000000001</v>
      </c>
    </row>
    <row r="309" spans="1:13">
      <c r="A309" s="268">
        <v>299</v>
      </c>
      <c r="B309" s="277" t="s">
        <v>457</v>
      </c>
      <c r="C309" s="278">
        <v>1402.1</v>
      </c>
      <c r="D309" s="279">
        <v>1409.3833333333332</v>
      </c>
      <c r="E309" s="279">
        <v>1379.7666666666664</v>
      </c>
      <c r="F309" s="279">
        <v>1357.4333333333332</v>
      </c>
      <c r="G309" s="279">
        <v>1327.8166666666664</v>
      </c>
      <c r="H309" s="279">
        <v>1431.7166666666665</v>
      </c>
      <c r="I309" s="279">
        <v>1461.3333333333333</v>
      </c>
      <c r="J309" s="279">
        <v>1483.6666666666665</v>
      </c>
      <c r="K309" s="277">
        <v>1439</v>
      </c>
      <c r="L309" s="277">
        <v>1387.05</v>
      </c>
      <c r="M309" s="277">
        <v>1.31528</v>
      </c>
    </row>
    <row r="310" spans="1:13">
      <c r="A310" s="268">
        <v>300</v>
      </c>
      <c r="B310" s="277" t="s">
        <v>138</v>
      </c>
      <c r="C310" s="278">
        <v>606.65</v>
      </c>
      <c r="D310" s="279">
        <v>610.88333333333333</v>
      </c>
      <c r="E310" s="279">
        <v>597.81666666666661</v>
      </c>
      <c r="F310" s="279">
        <v>588.98333333333323</v>
      </c>
      <c r="G310" s="279">
        <v>575.91666666666652</v>
      </c>
      <c r="H310" s="279">
        <v>619.7166666666667</v>
      </c>
      <c r="I310" s="279">
        <v>632.78333333333353</v>
      </c>
      <c r="J310" s="279">
        <v>641.61666666666679</v>
      </c>
      <c r="K310" s="277">
        <v>623.95000000000005</v>
      </c>
      <c r="L310" s="277">
        <v>602.04999999999995</v>
      </c>
      <c r="M310" s="277">
        <v>42.749139999999997</v>
      </c>
    </row>
    <row r="311" spans="1:13">
      <c r="A311" s="268">
        <v>301</v>
      </c>
      <c r="B311" s="277" t="s">
        <v>139</v>
      </c>
      <c r="C311" s="278">
        <v>125.5</v>
      </c>
      <c r="D311" s="279">
        <v>125.66666666666667</v>
      </c>
      <c r="E311" s="279">
        <v>124.03333333333335</v>
      </c>
      <c r="F311" s="279">
        <v>122.56666666666668</v>
      </c>
      <c r="G311" s="279">
        <v>120.93333333333335</v>
      </c>
      <c r="H311" s="279">
        <v>127.13333333333334</v>
      </c>
      <c r="I311" s="279">
        <v>128.76666666666665</v>
      </c>
      <c r="J311" s="279">
        <v>130.23333333333335</v>
      </c>
      <c r="K311" s="277">
        <v>127.3</v>
      </c>
      <c r="L311" s="277">
        <v>124.2</v>
      </c>
      <c r="M311" s="277">
        <v>38.667670000000001</v>
      </c>
    </row>
    <row r="312" spans="1:13">
      <c r="A312" s="268">
        <v>302</v>
      </c>
      <c r="B312" s="277" t="s">
        <v>319</v>
      </c>
      <c r="C312" s="278">
        <v>11.15</v>
      </c>
      <c r="D312" s="279">
        <v>11.083333333333334</v>
      </c>
      <c r="E312" s="279">
        <v>10.966666666666669</v>
      </c>
      <c r="F312" s="279">
        <v>10.783333333333335</v>
      </c>
      <c r="G312" s="279">
        <v>10.66666666666667</v>
      </c>
      <c r="H312" s="279">
        <v>11.266666666666667</v>
      </c>
      <c r="I312" s="279">
        <v>11.383333333333331</v>
      </c>
      <c r="J312" s="279">
        <v>11.566666666666666</v>
      </c>
      <c r="K312" s="277">
        <v>11.2</v>
      </c>
      <c r="L312" s="277">
        <v>10.9</v>
      </c>
      <c r="M312" s="277">
        <v>8.3567599999999995</v>
      </c>
    </row>
    <row r="313" spans="1:13">
      <c r="A313" s="268">
        <v>303</v>
      </c>
      <c r="B313" s="277" t="s">
        <v>464</v>
      </c>
      <c r="C313" s="278">
        <v>134</v>
      </c>
      <c r="D313" s="279">
        <v>133.21666666666667</v>
      </c>
      <c r="E313" s="279">
        <v>131.43333333333334</v>
      </c>
      <c r="F313" s="279">
        <v>128.86666666666667</v>
      </c>
      <c r="G313" s="279">
        <v>127.08333333333334</v>
      </c>
      <c r="H313" s="279">
        <v>135.78333333333333</v>
      </c>
      <c r="I313" s="279">
        <v>137.56666666666669</v>
      </c>
      <c r="J313" s="279">
        <v>140.13333333333333</v>
      </c>
      <c r="K313" s="277">
        <v>135</v>
      </c>
      <c r="L313" s="277">
        <v>130.65</v>
      </c>
      <c r="M313" s="277">
        <v>0.79737999999999998</v>
      </c>
    </row>
    <row r="314" spans="1:13">
      <c r="A314" s="268">
        <v>304</v>
      </c>
      <c r="B314" s="277" t="s">
        <v>466</v>
      </c>
      <c r="C314" s="278">
        <v>332.15</v>
      </c>
      <c r="D314" s="279">
        <v>332.88333333333333</v>
      </c>
      <c r="E314" s="279">
        <v>324.76666666666665</v>
      </c>
      <c r="F314" s="279">
        <v>317.38333333333333</v>
      </c>
      <c r="G314" s="279">
        <v>309.26666666666665</v>
      </c>
      <c r="H314" s="279">
        <v>340.26666666666665</v>
      </c>
      <c r="I314" s="279">
        <v>348.38333333333333</v>
      </c>
      <c r="J314" s="279">
        <v>355.76666666666665</v>
      </c>
      <c r="K314" s="277">
        <v>341</v>
      </c>
      <c r="L314" s="277">
        <v>325.5</v>
      </c>
      <c r="M314" s="277">
        <v>0.36660999999999999</v>
      </c>
    </row>
    <row r="315" spans="1:13">
      <c r="A315" s="268">
        <v>305</v>
      </c>
      <c r="B315" s="277" t="s">
        <v>462</v>
      </c>
      <c r="C315" s="278">
        <v>2875.25</v>
      </c>
      <c r="D315" s="279">
        <v>2873.5666666666671</v>
      </c>
      <c r="E315" s="279">
        <v>2849.6833333333343</v>
      </c>
      <c r="F315" s="279">
        <v>2824.1166666666672</v>
      </c>
      <c r="G315" s="279">
        <v>2800.2333333333345</v>
      </c>
      <c r="H315" s="279">
        <v>2899.1333333333341</v>
      </c>
      <c r="I315" s="279">
        <v>2923.0166666666664</v>
      </c>
      <c r="J315" s="279">
        <v>2948.5833333333339</v>
      </c>
      <c r="K315" s="277">
        <v>2897.45</v>
      </c>
      <c r="L315" s="277">
        <v>2848</v>
      </c>
      <c r="M315" s="277">
        <v>2.844E-2</v>
      </c>
    </row>
    <row r="316" spans="1:13">
      <c r="A316" s="268">
        <v>306</v>
      </c>
      <c r="B316" s="277" t="s">
        <v>463</v>
      </c>
      <c r="C316" s="278">
        <v>218.85</v>
      </c>
      <c r="D316" s="279">
        <v>217.54999999999998</v>
      </c>
      <c r="E316" s="279">
        <v>215.29999999999995</v>
      </c>
      <c r="F316" s="279">
        <v>211.74999999999997</v>
      </c>
      <c r="G316" s="279">
        <v>209.49999999999994</v>
      </c>
      <c r="H316" s="279">
        <v>221.09999999999997</v>
      </c>
      <c r="I316" s="279">
        <v>223.35000000000002</v>
      </c>
      <c r="J316" s="279">
        <v>226.89999999999998</v>
      </c>
      <c r="K316" s="277">
        <v>219.8</v>
      </c>
      <c r="L316" s="277">
        <v>214</v>
      </c>
      <c r="M316" s="277">
        <v>0.16325000000000001</v>
      </c>
    </row>
    <row r="317" spans="1:13">
      <c r="A317" s="268">
        <v>307</v>
      </c>
      <c r="B317" s="277" t="s">
        <v>140</v>
      </c>
      <c r="C317" s="278">
        <v>162.75</v>
      </c>
      <c r="D317" s="279">
        <v>161.94999999999999</v>
      </c>
      <c r="E317" s="279">
        <v>159.49999999999997</v>
      </c>
      <c r="F317" s="279">
        <v>156.24999999999997</v>
      </c>
      <c r="G317" s="279">
        <v>153.79999999999995</v>
      </c>
      <c r="H317" s="279">
        <v>165.2</v>
      </c>
      <c r="I317" s="279">
        <v>167.65000000000003</v>
      </c>
      <c r="J317" s="279">
        <v>170.9</v>
      </c>
      <c r="K317" s="277">
        <v>164.4</v>
      </c>
      <c r="L317" s="277">
        <v>158.69999999999999</v>
      </c>
      <c r="M317" s="277">
        <v>46.52599</v>
      </c>
    </row>
    <row r="318" spans="1:13">
      <c r="A318" s="268">
        <v>308</v>
      </c>
      <c r="B318" s="277" t="s">
        <v>141</v>
      </c>
      <c r="C318" s="278">
        <v>362.5</v>
      </c>
      <c r="D318" s="279">
        <v>361.90000000000003</v>
      </c>
      <c r="E318" s="279">
        <v>359.10000000000008</v>
      </c>
      <c r="F318" s="279">
        <v>355.70000000000005</v>
      </c>
      <c r="G318" s="279">
        <v>352.90000000000009</v>
      </c>
      <c r="H318" s="279">
        <v>365.30000000000007</v>
      </c>
      <c r="I318" s="279">
        <v>368.1</v>
      </c>
      <c r="J318" s="279">
        <v>371.50000000000006</v>
      </c>
      <c r="K318" s="277">
        <v>364.7</v>
      </c>
      <c r="L318" s="277">
        <v>358.5</v>
      </c>
      <c r="M318" s="277">
        <v>25.17914</v>
      </c>
    </row>
    <row r="319" spans="1:13">
      <c r="A319" s="268">
        <v>309</v>
      </c>
      <c r="B319" s="277" t="s">
        <v>142</v>
      </c>
      <c r="C319" s="278">
        <v>6894.9</v>
      </c>
      <c r="D319" s="279">
        <v>6912.6333333333341</v>
      </c>
      <c r="E319" s="279">
        <v>6845.2666666666682</v>
      </c>
      <c r="F319" s="279">
        <v>6795.6333333333341</v>
      </c>
      <c r="G319" s="279">
        <v>6728.2666666666682</v>
      </c>
      <c r="H319" s="279">
        <v>6962.2666666666682</v>
      </c>
      <c r="I319" s="279">
        <v>7029.633333333335</v>
      </c>
      <c r="J319" s="279">
        <v>7079.2666666666682</v>
      </c>
      <c r="K319" s="277">
        <v>6980</v>
      </c>
      <c r="L319" s="277">
        <v>6863</v>
      </c>
      <c r="M319" s="277">
        <v>6.5791399999999998</v>
      </c>
    </row>
    <row r="320" spans="1:13">
      <c r="A320" s="268">
        <v>310</v>
      </c>
      <c r="B320" s="277" t="s">
        <v>458</v>
      </c>
      <c r="C320" s="278">
        <v>817.7</v>
      </c>
      <c r="D320" s="279">
        <v>824.55000000000007</v>
      </c>
      <c r="E320" s="279">
        <v>800.15000000000009</v>
      </c>
      <c r="F320" s="279">
        <v>782.6</v>
      </c>
      <c r="G320" s="279">
        <v>758.2</v>
      </c>
      <c r="H320" s="279">
        <v>842.10000000000014</v>
      </c>
      <c r="I320" s="279">
        <v>866.5</v>
      </c>
      <c r="J320" s="279">
        <v>884.05000000000018</v>
      </c>
      <c r="K320" s="277">
        <v>848.95</v>
      </c>
      <c r="L320" s="277">
        <v>807</v>
      </c>
      <c r="M320" s="277">
        <v>0.30229</v>
      </c>
    </row>
    <row r="321" spans="1:13">
      <c r="A321" s="268">
        <v>311</v>
      </c>
      <c r="B321" s="277" t="s">
        <v>143</v>
      </c>
      <c r="C321" s="278">
        <v>510.05</v>
      </c>
      <c r="D321" s="279">
        <v>507.91666666666669</v>
      </c>
      <c r="E321" s="279">
        <v>502.93333333333339</v>
      </c>
      <c r="F321" s="279">
        <v>495.81666666666672</v>
      </c>
      <c r="G321" s="279">
        <v>490.83333333333343</v>
      </c>
      <c r="H321" s="279">
        <v>515.0333333333333</v>
      </c>
      <c r="I321" s="279">
        <v>520.01666666666665</v>
      </c>
      <c r="J321" s="279">
        <v>527.13333333333333</v>
      </c>
      <c r="K321" s="277">
        <v>512.9</v>
      </c>
      <c r="L321" s="277">
        <v>500.8</v>
      </c>
      <c r="M321" s="277">
        <v>11.445600000000001</v>
      </c>
    </row>
    <row r="322" spans="1:13">
      <c r="A322" s="268">
        <v>312</v>
      </c>
      <c r="B322" s="277" t="s">
        <v>472</v>
      </c>
      <c r="C322" s="278">
        <v>1741.2</v>
      </c>
      <c r="D322" s="279">
        <v>1731.6666666666667</v>
      </c>
      <c r="E322" s="279">
        <v>1714.6333333333334</v>
      </c>
      <c r="F322" s="279">
        <v>1688.0666666666666</v>
      </c>
      <c r="G322" s="279">
        <v>1671.0333333333333</v>
      </c>
      <c r="H322" s="279">
        <v>1758.2333333333336</v>
      </c>
      <c r="I322" s="279">
        <v>1775.2666666666669</v>
      </c>
      <c r="J322" s="279">
        <v>1801.8333333333337</v>
      </c>
      <c r="K322" s="277">
        <v>1748.7</v>
      </c>
      <c r="L322" s="277">
        <v>1705.1</v>
      </c>
      <c r="M322" s="277">
        <v>0.95064000000000004</v>
      </c>
    </row>
    <row r="323" spans="1:13">
      <c r="A323" s="268">
        <v>313</v>
      </c>
      <c r="B323" s="277" t="s">
        <v>468</v>
      </c>
      <c r="C323" s="278">
        <v>1884.4</v>
      </c>
      <c r="D323" s="279">
        <v>1893.5833333333333</v>
      </c>
      <c r="E323" s="279">
        <v>1860.9666666666665</v>
      </c>
      <c r="F323" s="279">
        <v>1837.5333333333333</v>
      </c>
      <c r="G323" s="279">
        <v>1804.9166666666665</v>
      </c>
      <c r="H323" s="279">
        <v>1917.0166666666664</v>
      </c>
      <c r="I323" s="279">
        <v>1949.6333333333332</v>
      </c>
      <c r="J323" s="279">
        <v>1973.0666666666664</v>
      </c>
      <c r="K323" s="277">
        <v>1926.2</v>
      </c>
      <c r="L323" s="277">
        <v>1870.15</v>
      </c>
      <c r="M323" s="277">
        <v>1.00234</v>
      </c>
    </row>
    <row r="324" spans="1:13">
      <c r="A324" s="268">
        <v>314</v>
      </c>
      <c r="B324" s="277" t="s">
        <v>144</v>
      </c>
      <c r="C324" s="278">
        <v>579.5</v>
      </c>
      <c r="D324" s="279">
        <v>583.19999999999993</v>
      </c>
      <c r="E324" s="279">
        <v>573.69999999999982</v>
      </c>
      <c r="F324" s="279">
        <v>567.89999999999986</v>
      </c>
      <c r="G324" s="279">
        <v>558.39999999999975</v>
      </c>
      <c r="H324" s="279">
        <v>588.99999999999989</v>
      </c>
      <c r="I324" s="279">
        <v>598.50000000000011</v>
      </c>
      <c r="J324" s="279">
        <v>604.29999999999995</v>
      </c>
      <c r="K324" s="277">
        <v>592.70000000000005</v>
      </c>
      <c r="L324" s="277">
        <v>577.4</v>
      </c>
      <c r="M324" s="277">
        <v>4.2593399999999999</v>
      </c>
    </row>
    <row r="325" spans="1:13">
      <c r="A325" s="268">
        <v>315</v>
      </c>
      <c r="B325" s="277" t="s">
        <v>145</v>
      </c>
      <c r="C325" s="278">
        <v>820.85</v>
      </c>
      <c r="D325" s="279">
        <v>817.94999999999993</v>
      </c>
      <c r="E325" s="279">
        <v>799.99999999999989</v>
      </c>
      <c r="F325" s="279">
        <v>779.15</v>
      </c>
      <c r="G325" s="279">
        <v>761.19999999999993</v>
      </c>
      <c r="H325" s="279">
        <v>838.79999999999984</v>
      </c>
      <c r="I325" s="279">
        <v>856.74999999999989</v>
      </c>
      <c r="J325" s="279">
        <v>877.5999999999998</v>
      </c>
      <c r="K325" s="277">
        <v>835.9</v>
      </c>
      <c r="L325" s="277">
        <v>797.1</v>
      </c>
      <c r="M325" s="277">
        <v>15.94477</v>
      </c>
    </row>
    <row r="326" spans="1:13">
      <c r="A326" s="268">
        <v>316</v>
      </c>
      <c r="B326" s="277" t="s">
        <v>465</v>
      </c>
      <c r="C326" s="278">
        <v>163.75</v>
      </c>
      <c r="D326" s="279">
        <v>163.70000000000002</v>
      </c>
      <c r="E326" s="279">
        <v>161.40000000000003</v>
      </c>
      <c r="F326" s="279">
        <v>159.05000000000001</v>
      </c>
      <c r="G326" s="279">
        <v>156.75000000000003</v>
      </c>
      <c r="H326" s="279">
        <v>166.05000000000004</v>
      </c>
      <c r="I326" s="279">
        <v>168.35000000000005</v>
      </c>
      <c r="J326" s="279">
        <v>170.70000000000005</v>
      </c>
      <c r="K326" s="277">
        <v>166</v>
      </c>
      <c r="L326" s="277">
        <v>161.35</v>
      </c>
      <c r="M326" s="277">
        <v>0.69286000000000003</v>
      </c>
    </row>
    <row r="327" spans="1:13">
      <c r="A327" s="268">
        <v>317</v>
      </c>
      <c r="B327" s="277" t="s">
        <v>1975</v>
      </c>
      <c r="C327" s="278">
        <v>174.5</v>
      </c>
      <c r="D327" s="279">
        <v>175.4666666666667</v>
      </c>
      <c r="E327" s="279">
        <v>171.8333333333334</v>
      </c>
      <c r="F327" s="279">
        <v>169.16666666666671</v>
      </c>
      <c r="G327" s="279">
        <v>165.53333333333342</v>
      </c>
      <c r="H327" s="279">
        <v>178.13333333333338</v>
      </c>
      <c r="I327" s="279">
        <v>181.76666666666671</v>
      </c>
      <c r="J327" s="279">
        <v>184.43333333333337</v>
      </c>
      <c r="K327" s="277">
        <v>179.1</v>
      </c>
      <c r="L327" s="277">
        <v>172.8</v>
      </c>
      <c r="M327" s="277">
        <v>3.5158299999999998</v>
      </c>
    </row>
    <row r="328" spans="1:13">
      <c r="A328" s="268">
        <v>318</v>
      </c>
      <c r="B328" s="277" t="s">
        <v>469</v>
      </c>
      <c r="C328" s="278">
        <v>66.75</v>
      </c>
      <c r="D328" s="279">
        <v>66.900000000000006</v>
      </c>
      <c r="E328" s="279">
        <v>66.000000000000014</v>
      </c>
      <c r="F328" s="279">
        <v>65.250000000000014</v>
      </c>
      <c r="G328" s="279">
        <v>64.350000000000023</v>
      </c>
      <c r="H328" s="279">
        <v>67.650000000000006</v>
      </c>
      <c r="I328" s="279">
        <v>68.549999999999983</v>
      </c>
      <c r="J328" s="279">
        <v>69.3</v>
      </c>
      <c r="K328" s="277">
        <v>67.8</v>
      </c>
      <c r="L328" s="277">
        <v>66.150000000000006</v>
      </c>
      <c r="M328" s="277">
        <v>2.0556700000000001</v>
      </c>
    </row>
    <row r="329" spans="1:13">
      <c r="A329" s="268">
        <v>319</v>
      </c>
      <c r="B329" s="277" t="s">
        <v>470</v>
      </c>
      <c r="C329" s="278">
        <v>327.8</v>
      </c>
      <c r="D329" s="279">
        <v>329.65000000000003</v>
      </c>
      <c r="E329" s="279">
        <v>323.10000000000008</v>
      </c>
      <c r="F329" s="279">
        <v>318.40000000000003</v>
      </c>
      <c r="G329" s="279">
        <v>311.85000000000008</v>
      </c>
      <c r="H329" s="279">
        <v>334.35000000000008</v>
      </c>
      <c r="I329" s="279">
        <v>340.90000000000003</v>
      </c>
      <c r="J329" s="279">
        <v>345.60000000000008</v>
      </c>
      <c r="K329" s="277">
        <v>336.2</v>
      </c>
      <c r="L329" s="277">
        <v>324.95</v>
      </c>
      <c r="M329" s="277">
        <v>3.8676900000000001</v>
      </c>
    </row>
    <row r="330" spans="1:13">
      <c r="A330" s="268">
        <v>320</v>
      </c>
      <c r="B330" s="277" t="s">
        <v>146</v>
      </c>
      <c r="C330" s="278">
        <v>1329.15</v>
      </c>
      <c r="D330" s="279">
        <v>1345.0500000000002</v>
      </c>
      <c r="E330" s="279">
        <v>1246.4000000000003</v>
      </c>
      <c r="F330" s="279">
        <v>1163.6500000000001</v>
      </c>
      <c r="G330" s="279">
        <v>1065.0000000000002</v>
      </c>
      <c r="H330" s="279">
        <v>1427.8000000000004</v>
      </c>
      <c r="I330" s="279">
        <v>1526.45</v>
      </c>
      <c r="J330" s="279">
        <v>1609.2000000000005</v>
      </c>
      <c r="K330" s="277">
        <v>1443.7</v>
      </c>
      <c r="L330" s="277">
        <v>1262.3</v>
      </c>
      <c r="M330" s="277">
        <v>90.494799999999998</v>
      </c>
    </row>
    <row r="331" spans="1:13">
      <c r="A331" s="268">
        <v>321</v>
      </c>
      <c r="B331" s="277" t="s">
        <v>459</v>
      </c>
      <c r="C331" s="278">
        <v>16.3</v>
      </c>
      <c r="D331" s="279">
        <v>16.399999999999999</v>
      </c>
      <c r="E331" s="279">
        <v>16.049999999999997</v>
      </c>
      <c r="F331" s="279">
        <v>15.799999999999997</v>
      </c>
      <c r="G331" s="279">
        <v>15.449999999999996</v>
      </c>
      <c r="H331" s="279">
        <v>16.649999999999999</v>
      </c>
      <c r="I331" s="279">
        <v>17</v>
      </c>
      <c r="J331" s="279">
        <v>17.25</v>
      </c>
      <c r="K331" s="277">
        <v>16.75</v>
      </c>
      <c r="L331" s="277">
        <v>16.149999999999999</v>
      </c>
      <c r="M331" s="277">
        <v>4.3645300000000002</v>
      </c>
    </row>
    <row r="332" spans="1:13">
      <c r="A332" s="268">
        <v>322</v>
      </c>
      <c r="B332" s="277" t="s">
        <v>460</v>
      </c>
      <c r="C332" s="278">
        <v>132.55000000000001</v>
      </c>
      <c r="D332" s="279">
        <v>131.08333333333334</v>
      </c>
      <c r="E332" s="279">
        <v>127.26666666666668</v>
      </c>
      <c r="F332" s="279">
        <v>121.98333333333333</v>
      </c>
      <c r="G332" s="279">
        <v>118.16666666666667</v>
      </c>
      <c r="H332" s="279">
        <v>136.36666666666667</v>
      </c>
      <c r="I332" s="279">
        <v>140.18333333333334</v>
      </c>
      <c r="J332" s="279">
        <v>145.4666666666667</v>
      </c>
      <c r="K332" s="277">
        <v>134.9</v>
      </c>
      <c r="L332" s="277">
        <v>125.8</v>
      </c>
      <c r="M332" s="277">
        <v>1.96835</v>
      </c>
    </row>
    <row r="333" spans="1:13">
      <c r="A333" s="268">
        <v>323</v>
      </c>
      <c r="B333" s="277" t="s">
        <v>147</v>
      </c>
      <c r="C333" s="278">
        <v>106.25</v>
      </c>
      <c r="D333" s="279">
        <v>106.28333333333335</v>
      </c>
      <c r="E333" s="279">
        <v>104.86666666666669</v>
      </c>
      <c r="F333" s="279">
        <v>103.48333333333335</v>
      </c>
      <c r="G333" s="279">
        <v>102.06666666666669</v>
      </c>
      <c r="H333" s="279">
        <v>107.66666666666669</v>
      </c>
      <c r="I333" s="279">
        <v>109.08333333333334</v>
      </c>
      <c r="J333" s="279">
        <v>110.46666666666668</v>
      </c>
      <c r="K333" s="277">
        <v>107.7</v>
      </c>
      <c r="L333" s="277">
        <v>104.9</v>
      </c>
      <c r="M333" s="277">
        <v>123.53814</v>
      </c>
    </row>
    <row r="334" spans="1:13">
      <c r="A334" s="268">
        <v>324</v>
      </c>
      <c r="B334" s="277" t="s">
        <v>471</v>
      </c>
      <c r="C334" s="278">
        <v>592.79999999999995</v>
      </c>
      <c r="D334" s="279">
        <v>590.2833333333333</v>
      </c>
      <c r="E334" s="279">
        <v>581.56666666666661</v>
      </c>
      <c r="F334" s="279">
        <v>570.33333333333326</v>
      </c>
      <c r="G334" s="279">
        <v>561.61666666666656</v>
      </c>
      <c r="H334" s="279">
        <v>601.51666666666665</v>
      </c>
      <c r="I334" s="279">
        <v>610.23333333333335</v>
      </c>
      <c r="J334" s="279">
        <v>621.4666666666667</v>
      </c>
      <c r="K334" s="277">
        <v>599</v>
      </c>
      <c r="L334" s="277">
        <v>579.04999999999995</v>
      </c>
      <c r="M334" s="277">
        <v>0.10052999999999999</v>
      </c>
    </row>
    <row r="335" spans="1:13">
      <c r="A335" s="268">
        <v>325</v>
      </c>
      <c r="B335" s="277" t="s">
        <v>268</v>
      </c>
      <c r="C335" s="278">
        <v>1340.75</v>
      </c>
      <c r="D335" s="279">
        <v>1349.9166666666667</v>
      </c>
      <c r="E335" s="279">
        <v>1290.8333333333335</v>
      </c>
      <c r="F335" s="279">
        <v>1240.9166666666667</v>
      </c>
      <c r="G335" s="279">
        <v>1181.8333333333335</v>
      </c>
      <c r="H335" s="279">
        <v>1399.8333333333335</v>
      </c>
      <c r="I335" s="279">
        <v>1458.916666666667</v>
      </c>
      <c r="J335" s="279">
        <v>1508.8333333333335</v>
      </c>
      <c r="K335" s="277">
        <v>1409</v>
      </c>
      <c r="L335" s="277">
        <v>1300</v>
      </c>
      <c r="M335" s="277">
        <v>8.7865400000000005</v>
      </c>
    </row>
    <row r="336" spans="1:13">
      <c r="A336" s="268">
        <v>326</v>
      </c>
      <c r="B336" s="277" t="s">
        <v>148</v>
      </c>
      <c r="C336" s="278">
        <v>58013.1</v>
      </c>
      <c r="D336" s="279">
        <v>58251.1</v>
      </c>
      <c r="E336" s="279">
        <v>57622.049999999996</v>
      </c>
      <c r="F336" s="279">
        <v>57231</v>
      </c>
      <c r="G336" s="279">
        <v>56601.95</v>
      </c>
      <c r="H336" s="279">
        <v>58642.149999999994</v>
      </c>
      <c r="I336" s="279">
        <v>59271.199999999997</v>
      </c>
      <c r="J336" s="279">
        <v>59662.249999999993</v>
      </c>
      <c r="K336" s="277">
        <v>58880.15</v>
      </c>
      <c r="L336" s="277">
        <v>57860.05</v>
      </c>
      <c r="M336" s="277">
        <v>7.2620000000000004E-2</v>
      </c>
    </row>
    <row r="337" spans="1:13">
      <c r="A337" s="268">
        <v>327</v>
      </c>
      <c r="B337" s="277" t="s">
        <v>267</v>
      </c>
      <c r="C337" s="278">
        <v>25.6</v>
      </c>
      <c r="D337" s="279">
        <v>25.533333333333331</v>
      </c>
      <c r="E337" s="279">
        <v>25.366666666666664</v>
      </c>
      <c r="F337" s="279">
        <v>25.133333333333333</v>
      </c>
      <c r="G337" s="279">
        <v>24.966666666666665</v>
      </c>
      <c r="H337" s="279">
        <v>25.766666666666662</v>
      </c>
      <c r="I337" s="279">
        <v>25.933333333333334</v>
      </c>
      <c r="J337" s="279">
        <v>26.166666666666661</v>
      </c>
      <c r="K337" s="277">
        <v>25.7</v>
      </c>
      <c r="L337" s="277">
        <v>25.3</v>
      </c>
      <c r="M337" s="277">
        <v>2.20824</v>
      </c>
    </row>
    <row r="338" spans="1:13">
      <c r="A338" s="268">
        <v>328</v>
      </c>
      <c r="B338" s="277" t="s">
        <v>149</v>
      </c>
      <c r="C338" s="278">
        <v>1185.05</v>
      </c>
      <c r="D338" s="279">
        <v>1176.8666666666666</v>
      </c>
      <c r="E338" s="279">
        <v>1149.0333333333331</v>
      </c>
      <c r="F338" s="279">
        <v>1113.0166666666664</v>
      </c>
      <c r="G338" s="279">
        <v>1085.1833333333329</v>
      </c>
      <c r="H338" s="279">
        <v>1212.8833333333332</v>
      </c>
      <c r="I338" s="279">
        <v>1240.7166666666667</v>
      </c>
      <c r="J338" s="279">
        <v>1276.7333333333333</v>
      </c>
      <c r="K338" s="277">
        <v>1204.7</v>
      </c>
      <c r="L338" s="277">
        <v>1140.8499999999999</v>
      </c>
      <c r="M338" s="277">
        <v>28.718959999999999</v>
      </c>
    </row>
    <row r="339" spans="1:13">
      <c r="A339" s="268">
        <v>329</v>
      </c>
      <c r="B339" s="277" t="s">
        <v>3161</v>
      </c>
      <c r="C339" s="278">
        <v>271.89999999999998</v>
      </c>
      <c r="D339" s="279">
        <v>271.2833333333333</v>
      </c>
      <c r="E339" s="279">
        <v>267.66666666666663</v>
      </c>
      <c r="F339" s="279">
        <v>263.43333333333334</v>
      </c>
      <c r="G339" s="279">
        <v>259.81666666666666</v>
      </c>
      <c r="H339" s="279">
        <v>275.51666666666659</v>
      </c>
      <c r="I339" s="279">
        <v>279.13333333333327</v>
      </c>
      <c r="J339" s="279">
        <v>283.36666666666656</v>
      </c>
      <c r="K339" s="277">
        <v>274.89999999999998</v>
      </c>
      <c r="L339" s="277">
        <v>267.05</v>
      </c>
      <c r="M339" s="277">
        <v>3.7366100000000002</v>
      </c>
    </row>
    <row r="340" spans="1:13">
      <c r="A340" s="268">
        <v>330</v>
      </c>
      <c r="B340" s="277" t="s">
        <v>269</v>
      </c>
      <c r="C340" s="278">
        <v>890.65</v>
      </c>
      <c r="D340" s="279">
        <v>886.18333333333339</v>
      </c>
      <c r="E340" s="279">
        <v>876.46666666666681</v>
      </c>
      <c r="F340" s="279">
        <v>862.28333333333342</v>
      </c>
      <c r="G340" s="279">
        <v>852.56666666666683</v>
      </c>
      <c r="H340" s="279">
        <v>900.36666666666679</v>
      </c>
      <c r="I340" s="279">
        <v>910.08333333333348</v>
      </c>
      <c r="J340" s="279">
        <v>924.26666666666677</v>
      </c>
      <c r="K340" s="277">
        <v>895.9</v>
      </c>
      <c r="L340" s="277">
        <v>872</v>
      </c>
      <c r="M340" s="277">
        <v>3.5505200000000001</v>
      </c>
    </row>
    <row r="341" spans="1:13">
      <c r="A341" s="268">
        <v>331</v>
      </c>
      <c r="B341" s="277" t="s">
        <v>150</v>
      </c>
      <c r="C341" s="278">
        <v>30.6</v>
      </c>
      <c r="D341" s="279">
        <v>30.333333333333332</v>
      </c>
      <c r="E341" s="279">
        <v>29.816666666666663</v>
      </c>
      <c r="F341" s="279">
        <v>29.033333333333331</v>
      </c>
      <c r="G341" s="279">
        <v>28.516666666666662</v>
      </c>
      <c r="H341" s="279">
        <v>31.116666666666664</v>
      </c>
      <c r="I341" s="279">
        <v>31.633333333333336</v>
      </c>
      <c r="J341" s="279">
        <v>32.416666666666664</v>
      </c>
      <c r="K341" s="277">
        <v>30.85</v>
      </c>
      <c r="L341" s="277">
        <v>29.55</v>
      </c>
      <c r="M341" s="277">
        <v>88.729110000000006</v>
      </c>
    </row>
    <row r="342" spans="1:13">
      <c r="A342" s="268">
        <v>332</v>
      </c>
      <c r="B342" s="277" t="s">
        <v>261</v>
      </c>
      <c r="C342" s="278">
        <v>3600.3</v>
      </c>
      <c r="D342" s="279">
        <v>3605.6666666666665</v>
      </c>
      <c r="E342" s="279">
        <v>3551.3833333333332</v>
      </c>
      <c r="F342" s="279">
        <v>3502.4666666666667</v>
      </c>
      <c r="G342" s="279">
        <v>3448.1833333333334</v>
      </c>
      <c r="H342" s="279">
        <v>3654.583333333333</v>
      </c>
      <c r="I342" s="279">
        <v>3708.8666666666668</v>
      </c>
      <c r="J342" s="279">
        <v>3757.7833333333328</v>
      </c>
      <c r="K342" s="277">
        <v>3659.95</v>
      </c>
      <c r="L342" s="277">
        <v>3556.75</v>
      </c>
      <c r="M342" s="277">
        <v>4.1818200000000001</v>
      </c>
    </row>
    <row r="343" spans="1:13">
      <c r="A343" s="268">
        <v>333</v>
      </c>
      <c r="B343" s="277" t="s">
        <v>478</v>
      </c>
      <c r="C343" s="278">
        <v>2050.1999999999998</v>
      </c>
      <c r="D343" s="279">
        <v>2050.8166666666666</v>
      </c>
      <c r="E343" s="279">
        <v>2021.6333333333332</v>
      </c>
      <c r="F343" s="279">
        <v>1993.0666666666666</v>
      </c>
      <c r="G343" s="279">
        <v>1963.8833333333332</v>
      </c>
      <c r="H343" s="279">
        <v>2079.3833333333332</v>
      </c>
      <c r="I343" s="279">
        <v>2108.5666666666666</v>
      </c>
      <c r="J343" s="279">
        <v>2137.1333333333332</v>
      </c>
      <c r="K343" s="277">
        <v>2080</v>
      </c>
      <c r="L343" s="277">
        <v>2022.25</v>
      </c>
      <c r="M343" s="277">
        <v>0.61228000000000005</v>
      </c>
    </row>
    <row r="344" spans="1:13">
      <c r="A344" s="268">
        <v>334</v>
      </c>
      <c r="B344" s="277" t="s">
        <v>151</v>
      </c>
      <c r="C344" s="278">
        <v>22.4</v>
      </c>
      <c r="D344" s="279">
        <v>22.5</v>
      </c>
      <c r="E344" s="279">
        <v>22.15</v>
      </c>
      <c r="F344" s="279">
        <v>21.9</v>
      </c>
      <c r="G344" s="279">
        <v>21.549999999999997</v>
      </c>
      <c r="H344" s="279">
        <v>22.75</v>
      </c>
      <c r="I344" s="279">
        <v>23.1</v>
      </c>
      <c r="J344" s="279">
        <v>23.35</v>
      </c>
      <c r="K344" s="277">
        <v>22.85</v>
      </c>
      <c r="L344" s="277">
        <v>22.25</v>
      </c>
      <c r="M344" s="277">
        <v>24.655550000000002</v>
      </c>
    </row>
    <row r="345" spans="1:13">
      <c r="A345" s="268">
        <v>335</v>
      </c>
      <c r="B345" s="277" t="s">
        <v>477</v>
      </c>
      <c r="C345" s="278">
        <v>53.25</v>
      </c>
      <c r="D345" s="279">
        <v>53.316666666666663</v>
      </c>
      <c r="E345" s="279">
        <v>52.233333333333327</v>
      </c>
      <c r="F345" s="279">
        <v>51.216666666666661</v>
      </c>
      <c r="G345" s="279">
        <v>50.133333333333326</v>
      </c>
      <c r="H345" s="279">
        <v>54.333333333333329</v>
      </c>
      <c r="I345" s="279">
        <v>55.416666666666671</v>
      </c>
      <c r="J345" s="279">
        <v>56.43333333333333</v>
      </c>
      <c r="K345" s="277">
        <v>54.4</v>
      </c>
      <c r="L345" s="277">
        <v>52.3</v>
      </c>
      <c r="M345" s="277">
        <v>1.0083899999999999</v>
      </c>
    </row>
    <row r="346" spans="1:13">
      <c r="A346" s="268">
        <v>336</v>
      </c>
      <c r="B346" s="277" t="s">
        <v>152</v>
      </c>
      <c r="C346" s="278">
        <v>32.65</v>
      </c>
      <c r="D346" s="279">
        <v>32.299999999999997</v>
      </c>
      <c r="E346" s="279">
        <v>31.399999999999991</v>
      </c>
      <c r="F346" s="279">
        <v>30.149999999999995</v>
      </c>
      <c r="G346" s="279">
        <v>29.249999999999989</v>
      </c>
      <c r="H346" s="279">
        <v>33.549999999999997</v>
      </c>
      <c r="I346" s="279">
        <v>34.450000000000003</v>
      </c>
      <c r="J346" s="279">
        <v>35.699999999999996</v>
      </c>
      <c r="K346" s="277">
        <v>33.200000000000003</v>
      </c>
      <c r="L346" s="277">
        <v>31.05</v>
      </c>
      <c r="M346" s="277">
        <v>56.86495</v>
      </c>
    </row>
    <row r="347" spans="1:13">
      <c r="A347" s="268">
        <v>337</v>
      </c>
      <c r="B347" s="277" t="s">
        <v>473</v>
      </c>
      <c r="C347" s="278">
        <v>528.4</v>
      </c>
      <c r="D347" s="279">
        <v>527.88333333333333</v>
      </c>
      <c r="E347" s="279">
        <v>521.7166666666667</v>
      </c>
      <c r="F347" s="279">
        <v>515.03333333333342</v>
      </c>
      <c r="G347" s="279">
        <v>508.86666666666679</v>
      </c>
      <c r="H347" s="279">
        <v>534.56666666666661</v>
      </c>
      <c r="I347" s="279">
        <v>540.73333333333335</v>
      </c>
      <c r="J347" s="279">
        <v>547.41666666666652</v>
      </c>
      <c r="K347" s="277">
        <v>534.04999999999995</v>
      </c>
      <c r="L347" s="277">
        <v>521.20000000000005</v>
      </c>
      <c r="M347" s="277">
        <v>0.31685999999999998</v>
      </c>
    </row>
    <row r="348" spans="1:13">
      <c r="A348" s="268">
        <v>338</v>
      </c>
      <c r="B348" s="277" t="s">
        <v>153</v>
      </c>
      <c r="C348" s="278">
        <v>15430.25</v>
      </c>
      <c r="D348" s="279">
        <v>15541.883333333333</v>
      </c>
      <c r="E348" s="279">
        <v>15263.366666666667</v>
      </c>
      <c r="F348" s="279">
        <v>15096.483333333334</v>
      </c>
      <c r="G348" s="279">
        <v>14817.966666666667</v>
      </c>
      <c r="H348" s="279">
        <v>15708.766666666666</v>
      </c>
      <c r="I348" s="279">
        <v>15987.283333333333</v>
      </c>
      <c r="J348" s="279">
        <v>16154.166666666666</v>
      </c>
      <c r="K348" s="277">
        <v>15820.4</v>
      </c>
      <c r="L348" s="277">
        <v>15375</v>
      </c>
      <c r="M348" s="277">
        <v>1.32361</v>
      </c>
    </row>
    <row r="349" spans="1:13">
      <c r="A349" s="268">
        <v>339</v>
      </c>
      <c r="B349" s="277" t="s">
        <v>476</v>
      </c>
      <c r="C349" s="278">
        <v>30.7</v>
      </c>
      <c r="D349" s="279">
        <v>30.7</v>
      </c>
      <c r="E349" s="279">
        <v>30.099999999999998</v>
      </c>
      <c r="F349" s="279">
        <v>29.5</v>
      </c>
      <c r="G349" s="279">
        <v>28.9</v>
      </c>
      <c r="H349" s="279">
        <v>31.299999999999997</v>
      </c>
      <c r="I349" s="279">
        <v>31.9</v>
      </c>
      <c r="J349" s="279">
        <v>32.5</v>
      </c>
      <c r="K349" s="277">
        <v>31.3</v>
      </c>
      <c r="L349" s="277">
        <v>30.1</v>
      </c>
      <c r="M349" s="277">
        <v>3.3005900000000001</v>
      </c>
    </row>
    <row r="350" spans="1:13">
      <c r="A350" s="268">
        <v>340</v>
      </c>
      <c r="B350" s="277" t="s">
        <v>475</v>
      </c>
      <c r="C350" s="278">
        <v>338.4</v>
      </c>
      <c r="D350" s="279">
        <v>341.76666666666665</v>
      </c>
      <c r="E350" s="279">
        <v>328.63333333333333</v>
      </c>
      <c r="F350" s="279">
        <v>318.86666666666667</v>
      </c>
      <c r="G350" s="279">
        <v>305.73333333333335</v>
      </c>
      <c r="H350" s="279">
        <v>351.5333333333333</v>
      </c>
      <c r="I350" s="279">
        <v>364.66666666666663</v>
      </c>
      <c r="J350" s="279">
        <v>374.43333333333328</v>
      </c>
      <c r="K350" s="277">
        <v>354.9</v>
      </c>
      <c r="L350" s="277">
        <v>332</v>
      </c>
      <c r="M350" s="277">
        <v>1.0157799999999999</v>
      </c>
    </row>
    <row r="351" spans="1:13">
      <c r="A351" s="268">
        <v>341</v>
      </c>
      <c r="B351" s="277" t="s">
        <v>270</v>
      </c>
      <c r="C351" s="278">
        <v>19.850000000000001</v>
      </c>
      <c r="D351" s="279">
        <v>19.883333333333336</v>
      </c>
      <c r="E351" s="279">
        <v>19.716666666666672</v>
      </c>
      <c r="F351" s="279">
        <v>19.583333333333336</v>
      </c>
      <c r="G351" s="279">
        <v>19.416666666666671</v>
      </c>
      <c r="H351" s="279">
        <v>20.016666666666673</v>
      </c>
      <c r="I351" s="279">
        <v>20.183333333333337</v>
      </c>
      <c r="J351" s="279">
        <v>20.316666666666674</v>
      </c>
      <c r="K351" s="277">
        <v>20.05</v>
      </c>
      <c r="L351" s="277">
        <v>19.75</v>
      </c>
      <c r="M351" s="277">
        <v>31.20402</v>
      </c>
    </row>
    <row r="352" spans="1:13">
      <c r="A352" s="268">
        <v>342</v>
      </c>
      <c r="B352" s="277" t="s">
        <v>283</v>
      </c>
      <c r="C352" s="278">
        <v>101.65</v>
      </c>
      <c r="D352" s="279">
        <v>101.63333333333334</v>
      </c>
      <c r="E352" s="279">
        <v>100.56666666666668</v>
      </c>
      <c r="F352" s="279">
        <v>99.483333333333334</v>
      </c>
      <c r="G352" s="279">
        <v>98.416666666666671</v>
      </c>
      <c r="H352" s="279">
        <v>102.71666666666668</v>
      </c>
      <c r="I352" s="279">
        <v>103.78333333333335</v>
      </c>
      <c r="J352" s="279">
        <v>104.86666666666669</v>
      </c>
      <c r="K352" s="277">
        <v>102.7</v>
      </c>
      <c r="L352" s="277">
        <v>100.55</v>
      </c>
      <c r="M352" s="277">
        <v>0.56355999999999995</v>
      </c>
    </row>
    <row r="353" spans="1:13">
      <c r="A353" s="268">
        <v>343</v>
      </c>
      <c r="B353" s="277" t="s">
        <v>479</v>
      </c>
      <c r="C353" s="278">
        <v>1310.75</v>
      </c>
      <c r="D353" s="279">
        <v>1313.1333333333334</v>
      </c>
      <c r="E353" s="279">
        <v>1300.6166666666668</v>
      </c>
      <c r="F353" s="279">
        <v>1290.4833333333333</v>
      </c>
      <c r="G353" s="279">
        <v>1277.9666666666667</v>
      </c>
      <c r="H353" s="279">
        <v>1323.2666666666669</v>
      </c>
      <c r="I353" s="279">
        <v>1335.7833333333338</v>
      </c>
      <c r="J353" s="279">
        <v>1345.916666666667</v>
      </c>
      <c r="K353" s="277">
        <v>1325.65</v>
      </c>
      <c r="L353" s="277">
        <v>1303</v>
      </c>
      <c r="M353" s="277">
        <v>6.0240000000000002E-2</v>
      </c>
    </row>
    <row r="354" spans="1:13">
      <c r="A354" s="268">
        <v>344</v>
      </c>
      <c r="B354" s="277" t="s">
        <v>474</v>
      </c>
      <c r="C354" s="278">
        <v>49.95</v>
      </c>
      <c r="D354" s="279">
        <v>49.883333333333326</v>
      </c>
      <c r="E354" s="279">
        <v>49.366666666666653</v>
      </c>
      <c r="F354" s="279">
        <v>48.783333333333324</v>
      </c>
      <c r="G354" s="279">
        <v>48.266666666666652</v>
      </c>
      <c r="H354" s="279">
        <v>50.466666666666654</v>
      </c>
      <c r="I354" s="279">
        <v>50.983333333333334</v>
      </c>
      <c r="J354" s="279">
        <v>51.566666666666656</v>
      </c>
      <c r="K354" s="277">
        <v>50.4</v>
      </c>
      <c r="L354" s="277">
        <v>49.3</v>
      </c>
      <c r="M354" s="277">
        <v>1.8787499999999999</v>
      </c>
    </row>
    <row r="355" spans="1:13">
      <c r="A355" s="268">
        <v>345</v>
      </c>
      <c r="B355" s="277" t="s">
        <v>155</v>
      </c>
      <c r="C355" s="278">
        <v>83.05</v>
      </c>
      <c r="D355" s="279">
        <v>82.516666666666666</v>
      </c>
      <c r="E355" s="279">
        <v>81.433333333333337</v>
      </c>
      <c r="F355" s="279">
        <v>79.816666666666677</v>
      </c>
      <c r="G355" s="279">
        <v>78.733333333333348</v>
      </c>
      <c r="H355" s="279">
        <v>84.133333333333326</v>
      </c>
      <c r="I355" s="279">
        <v>85.216666666666669</v>
      </c>
      <c r="J355" s="279">
        <v>86.833333333333314</v>
      </c>
      <c r="K355" s="277">
        <v>83.6</v>
      </c>
      <c r="L355" s="277">
        <v>80.900000000000006</v>
      </c>
      <c r="M355" s="277">
        <v>56.269919999999999</v>
      </c>
    </row>
    <row r="356" spans="1:13">
      <c r="A356" s="268">
        <v>346</v>
      </c>
      <c r="B356" s="277" t="s">
        <v>156</v>
      </c>
      <c r="C356" s="278">
        <v>80.3</v>
      </c>
      <c r="D356" s="279">
        <v>79.75</v>
      </c>
      <c r="E356" s="279">
        <v>79</v>
      </c>
      <c r="F356" s="279">
        <v>77.7</v>
      </c>
      <c r="G356" s="279">
        <v>76.95</v>
      </c>
      <c r="H356" s="279">
        <v>81.05</v>
      </c>
      <c r="I356" s="279">
        <v>81.8</v>
      </c>
      <c r="J356" s="279">
        <v>83.1</v>
      </c>
      <c r="K356" s="277">
        <v>80.5</v>
      </c>
      <c r="L356" s="277">
        <v>78.45</v>
      </c>
      <c r="M356" s="277">
        <v>165.78317000000001</v>
      </c>
    </row>
    <row r="357" spans="1:13">
      <c r="A357" s="268">
        <v>347</v>
      </c>
      <c r="B357" s="277" t="s">
        <v>271</v>
      </c>
      <c r="C357" s="278">
        <v>388.6</v>
      </c>
      <c r="D357" s="279">
        <v>387.70000000000005</v>
      </c>
      <c r="E357" s="279">
        <v>383.60000000000008</v>
      </c>
      <c r="F357" s="279">
        <v>378.6</v>
      </c>
      <c r="G357" s="279">
        <v>374.50000000000006</v>
      </c>
      <c r="H357" s="279">
        <v>392.7000000000001</v>
      </c>
      <c r="I357" s="279">
        <v>396.8</v>
      </c>
      <c r="J357" s="279">
        <v>401.80000000000013</v>
      </c>
      <c r="K357" s="277">
        <v>391.8</v>
      </c>
      <c r="L357" s="277">
        <v>382.7</v>
      </c>
      <c r="M357" s="277">
        <v>1.4901899999999999</v>
      </c>
    </row>
    <row r="358" spans="1:13">
      <c r="A358" s="268">
        <v>348</v>
      </c>
      <c r="B358" s="277" t="s">
        <v>272</v>
      </c>
      <c r="C358" s="278">
        <v>3270.65</v>
      </c>
      <c r="D358" s="279">
        <v>3243.8833333333332</v>
      </c>
      <c r="E358" s="279">
        <v>3189.7666666666664</v>
      </c>
      <c r="F358" s="279">
        <v>3108.8833333333332</v>
      </c>
      <c r="G358" s="279">
        <v>3054.7666666666664</v>
      </c>
      <c r="H358" s="279">
        <v>3324.7666666666664</v>
      </c>
      <c r="I358" s="279">
        <v>3378.8833333333332</v>
      </c>
      <c r="J358" s="279">
        <v>3459.7666666666664</v>
      </c>
      <c r="K358" s="277">
        <v>3298</v>
      </c>
      <c r="L358" s="277">
        <v>3163</v>
      </c>
      <c r="M358" s="277">
        <v>3.34348</v>
      </c>
    </row>
    <row r="359" spans="1:13">
      <c r="A359" s="268">
        <v>349</v>
      </c>
      <c r="B359" s="277" t="s">
        <v>157</v>
      </c>
      <c r="C359" s="278">
        <v>86.5</v>
      </c>
      <c r="D359" s="279">
        <v>86.75</v>
      </c>
      <c r="E359" s="279">
        <v>85.3</v>
      </c>
      <c r="F359" s="279">
        <v>84.1</v>
      </c>
      <c r="G359" s="279">
        <v>82.649999999999991</v>
      </c>
      <c r="H359" s="279">
        <v>87.95</v>
      </c>
      <c r="I359" s="279">
        <v>89.399999999999991</v>
      </c>
      <c r="J359" s="279">
        <v>90.600000000000009</v>
      </c>
      <c r="K359" s="277">
        <v>88.2</v>
      </c>
      <c r="L359" s="277">
        <v>85.55</v>
      </c>
      <c r="M359" s="277">
        <v>11.99633</v>
      </c>
    </row>
    <row r="360" spans="1:13">
      <c r="A360" s="268">
        <v>350</v>
      </c>
      <c r="B360" s="277" t="s">
        <v>480</v>
      </c>
      <c r="C360" s="278">
        <v>64.95</v>
      </c>
      <c r="D360" s="279">
        <v>65.333333333333329</v>
      </c>
      <c r="E360" s="279">
        <v>63.666666666666657</v>
      </c>
      <c r="F360" s="279">
        <v>62.383333333333326</v>
      </c>
      <c r="G360" s="279">
        <v>60.716666666666654</v>
      </c>
      <c r="H360" s="279">
        <v>66.61666666666666</v>
      </c>
      <c r="I360" s="279">
        <v>68.283333333333317</v>
      </c>
      <c r="J360" s="279">
        <v>69.566666666666663</v>
      </c>
      <c r="K360" s="277">
        <v>67</v>
      </c>
      <c r="L360" s="277">
        <v>64.05</v>
      </c>
      <c r="M360" s="277">
        <v>1.9433400000000001</v>
      </c>
    </row>
    <row r="361" spans="1:13">
      <c r="A361" s="268">
        <v>351</v>
      </c>
      <c r="B361" s="277" t="s">
        <v>158</v>
      </c>
      <c r="C361" s="278">
        <v>67.25</v>
      </c>
      <c r="D361" s="279">
        <v>66.933333333333337</v>
      </c>
      <c r="E361" s="279">
        <v>66.316666666666677</v>
      </c>
      <c r="F361" s="279">
        <v>65.38333333333334</v>
      </c>
      <c r="G361" s="279">
        <v>64.76666666666668</v>
      </c>
      <c r="H361" s="279">
        <v>67.866666666666674</v>
      </c>
      <c r="I361" s="279">
        <v>68.483333333333348</v>
      </c>
      <c r="J361" s="279">
        <v>69.416666666666671</v>
      </c>
      <c r="K361" s="277">
        <v>67.55</v>
      </c>
      <c r="L361" s="277">
        <v>66</v>
      </c>
      <c r="M361" s="277">
        <v>185.91533000000001</v>
      </c>
    </row>
    <row r="362" spans="1:13">
      <c r="A362" s="268">
        <v>352</v>
      </c>
      <c r="B362" s="277" t="s">
        <v>481</v>
      </c>
      <c r="C362" s="278">
        <v>57.5</v>
      </c>
      <c r="D362" s="279">
        <v>57.550000000000004</v>
      </c>
      <c r="E362" s="279">
        <v>56.800000000000011</v>
      </c>
      <c r="F362" s="279">
        <v>56.100000000000009</v>
      </c>
      <c r="G362" s="279">
        <v>55.350000000000016</v>
      </c>
      <c r="H362" s="279">
        <v>58.250000000000007</v>
      </c>
      <c r="I362" s="279">
        <v>58.999999999999993</v>
      </c>
      <c r="J362" s="279">
        <v>59.7</v>
      </c>
      <c r="K362" s="277">
        <v>58.3</v>
      </c>
      <c r="L362" s="277">
        <v>56.85</v>
      </c>
      <c r="M362" s="277">
        <v>2.56338</v>
      </c>
    </row>
    <row r="363" spans="1:13">
      <c r="A363" s="268">
        <v>353</v>
      </c>
      <c r="B363" s="277" t="s">
        <v>482</v>
      </c>
      <c r="C363" s="278">
        <v>196.85</v>
      </c>
      <c r="D363" s="279">
        <v>194.95000000000002</v>
      </c>
      <c r="E363" s="279">
        <v>191.90000000000003</v>
      </c>
      <c r="F363" s="279">
        <v>186.95000000000002</v>
      </c>
      <c r="G363" s="279">
        <v>183.90000000000003</v>
      </c>
      <c r="H363" s="279">
        <v>199.90000000000003</v>
      </c>
      <c r="I363" s="279">
        <v>202.95000000000005</v>
      </c>
      <c r="J363" s="279">
        <v>207.90000000000003</v>
      </c>
      <c r="K363" s="277">
        <v>198</v>
      </c>
      <c r="L363" s="277">
        <v>190</v>
      </c>
      <c r="M363" s="277">
        <v>1.50536</v>
      </c>
    </row>
    <row r="364" spans="1:13">
      <c r="A364" s="268">
        <v>354</v>
      </c>
      <c r="B364" s="277" t="s">
        <v>483</v>
      </c>
      <c r="C364" s="278">
        <v>187.95</v>
      </c>
      <c r="D364" s="279">
        <v>190.33333333333334</v>
      </c>
      <c r="E364" s="279">
        <v>183.66666666666669</v>
      </c>
      <c r="F364" s="279">
        <v>179.38333333333335</v>
      </c>
      <c r="G364" s="279">
        <v>172.7166666666667</v>
      </c>
      <c r="H364" s="279">
        <v>194.61666666666667</v>
      </c>
      <c r="I364" s="279">
        <v>201.28333333333336</v>
      </c>
      <c r="J364" s="279">
        <v>205.56666666666666</v>
      </c>
      <c r="K364" s="277">
        <v>197</v>
      </c>
      <c r="L364" s="277">
        <v>186.05</v>
      </c>
      <c r="M364" s="277">
        <v>0.35028999999999999</v>
      </c>
    </row>
    <row r="365" spans="1:13">
      <c r="A365" s="268">
        <v>355</v>
      </c>
      <c r="B365" s="277" t="s">
        <v>159</v>
      </c>
      <c r="C365" s="278">
        <v>20635.45</v>
      </c>
      <c r="D365" s="279">
        <v>20510.316666666666</v>
      </c>
      <c r="E365" s="279">
        <v>20273.433333333331</v>
      </c>
      <c r="F365" s="279">
        <v>19911.416666666664</v>
      </c>
      <c r="G365" s="279">
        <v>19674.533333333329</v>
      </c>
      <c r="H365" s="279">
        <v>20872.333333333332</v>
      </c>
      <c r="I365" s="279">
        <v>21109.216666666664</v>
      </c>
      <c r="J365" s="279">
        <v>21471.233333333334</v>
      </c>
      <c r="K365" s="277">
        <v>20747.2</v>
      </c>
      <c r="L365" s="277">
        <v>20148.3</v>
      </c>
      <c r="M365" s="277">
        <v>0.31630000000000003</v>
      </c>
    </row>
    <row r="366" spans="1:13">
      <c r="A366" s="268">
        <v>356</v>
      </c>
      <c r="B366" s="277" t="s">
        <v>160</v>
      </c>
      <c r="C366" s="278">
        <v>1291.3499999999999</v>
      </c>
      <c r="D366" s="279">
        <v>1281.4333333333334</v>
      </c>
      <c r="E366" s="279">
        <v>1267.9166666666667</v>
      </c>
      <c r="F366" s="279">
        <v>1244.4833333333333</v>
      </c>
      <c r="G366" s="279">
        <v>1230.9666666666667</v>
      </c>
      <c r="H366" s="279">
        <v>1304.8666666666668</v>
      </c>
      <c r="I366" s="279">
        <v>1318.3833333333332</v>
      </c>
      <c r="J366" s="279">
        <v>1341.8166666666668</v>
      </c>
      <c r="K366" s="277">
        <v>1294.95</v>
      </c>
      <c r="L366" s="277">
        <v>1258</v>
      </c>
      <c r="M366" s="277">
        <v>10.363020000000001</v>
      </c>
    </row>
    <row r="367" spans="1:13">
      <c r="A367" s="268">
        <v>357</v>
      </c>
      <c r="B367" s="277" t="s">
        <v>488</v>
      </c>
      <c r="C367" s="278">
        <v>1296.8</v>
      </c>
      <c r="D367" s="279">
        <v>1276.6000000000001</v>
      </c>
      <c r="E367" s="279">
        <v>1220.2000000000003</v>
      </c>
      <c r="F367" s="279">
        <v>1143.6000000000001</v>
      </c>
      <c r="G367" s="279">
        <v>1087.2000000000003</v>
      </c>
      <c r="H367" s="279">
        <v>1353.2000000000003</v>
      </c>
      <c r="I367" s="279">
        <v>1409.6000000000004</v>
      </c>
      <c r="J367" s="279">
        <v>1486.2000000000003</v>
      </c>
      <c r="K367" s="277">
        <v>1333</v>
      </c>
      <c r="L367" s="277">
        <v>1200</v>
      </c>
      <c r="M367" s="277">
        <v>2.70011</v>
      </c>
    </row>
    <row r="368" spans="1:13">
      <c r="A368" s="268">
        <v>358</v>
      </c>
      <c r="B368" s="277" t="s">
        <v>161</v>
      </c>
      <c r="C368" s="278">
        <v>222.65</v>
      </c>
      <c r="D368" s="279">
        <v>220.38333333333333</v>
      </c>
      <c r="E368" s="279">
        <v>217.26666666666665</v>
      </c>
      <c r="F368" s="279">
        <v>211.88333333333333</v>
      </c>
      <c r="G368" s="279">
        <v>208.76666666666665</v>
      </c>
      <c r="H368" s="279">
        <v>225.76666666666665</v>
      </c>
      <c r="I368" s="279">
        <v>228.88333333333333</v>
      </c>
      <c r="J368" s="279">
        <v>234.26666666666665</v>
      </c>
      <c r="K368" s="277">
        <v>223.5</v>
      </c>
      <c r="L368" s="277">
        <v>215</v>
      </c>
      <c r="M368" s="277">
        <v>54.193210000000001</v>
      </c>
    </row>
    <row r="369" spans="1:13">
      <c r="A369" s="268">
        <v>359</v>
      </c>
      <c r="B369" s="277" t="s">
        <v>162</v>
      </c>
      <c r="C369" s="278">
        <v>85.05</v>
      </c>
      <c r="D369" s="279">
        <v>85.016666666666666</v>
      </c>
      <c r="E369" s="279">
        <v>84.283333333333331</v>
      </c>
      <c r="F369" s="279">
        <v>83.516666666666666</v>
      </c>
      <c r="G369" s="279">
        <v>82.783333333333331</v>
      </c>
      <c r="H369" s="279">
        <v>85.783333333333331</v>
      </c>
      <c r="I369" s="279">
        <v>86.516666666666652</v>
      </c>
      <c r="J369" s="279">
        <v>87.283333333333331</v>
      </c>
      <c r="K369" s="277">
        <v>85.75</v>
      </c>
      <c r="L369" s="277">
        <v>84.25</v>
      </c>
      <c r="M369" s="277">
        <v>33.578020000000002</v>
      </c>
    </row>
    <row r="370" spans="1:13">
      <c r="A370" s="268">
        <v>360</v>
      </c>
      <c r="B370" s="277" t="s">
        <v>275</v>
      </c>
      <c r="C370" s="278">
        <v>4974.05</v>
      </c>
      <c r="D370" s="279">
        <v>4956.0166666666664</v>
      </c>
      <c r="E370" s="279">
        <v>4928.0333333333328</v>
      </c>
      <c r="F370" s="279">
        <v>4882.0166666666664</v>
      </c>
      <c r="G370" s="279">
        <v>4854.0333333333328</v>
      </c>
      <c r="H370" s="279">
        <v>5002.0333333333328</v>
      </c>
      <c r="I370" s="279">
        <v>5030.0166666666664</v>
      </c>
      <c r="J370" s="279">
        <v>5076.0333333333328</v>
      </c>
      <c r="K370" s="277">
        <v>4984</v>
      </c>
      <c r="L370" s="277">
        <v>4910</v>
      </c>
      <c r="M370" s="277">
        <v>0.17182</v>
      </c>
    </row>
    <row r="371" spans="1:13">
      <c r="A371" s="268">
        <v>361</v>
      </c>
      <c r="B371" s="277" t="s">
        <v>277</v>
      </c>
      <c r="C371" s="278">
        <v>10112.5</v>
      </c>
      <c r="D371" s="279">
        <v>10096.65</v>
      </c>
      <c r="E371" s="279">
        <v>10034.299999999999</v>
      </c>
      <c r="F371" s="279">
        <v>9956.1</v>
      </c>
      <c r="G371" s="279">
        <v>9893.75</v>
      </c>
      <c r="H371" s="279">
        <v>10174.849999999999</v>
      </c>
      <c r="I371" s="279">
        <v>10237.200000000001</v>
      </c>
      <c r="J371" s="279">
        <v>10315.399999999998</v>
      </c>
      <c r="K371" s="277">
        <v>10159</v>
      </c>
      <c r="L371" s="277">
        <v>10018.450000000001</v>
      </c>
      <c r="M371" s="277">
        <v>5.0430000000000003E-2</v>
      </c>
    </row>
    <row r="372" spans="1:13">
      <c r="A372" s="268">
        <v>362</v>
      </c>
      <c r="B372" s="277" t="s">
        <v>494</v>
      </c>
      <c r="C372" s="278">
        <v>5096.1499999999996</v>
      </c>
      <c r="D372" s="279">
        <v>5115.5</v>
      </c>
      <c r="E372" s="279">
        <v>5054</v>
      </c>
      <c r="F372" s="279">
        <v>5011.8500000000004</v>
      </c>
      <c r="G372" s="279">
        <v>4950.3500000000004</v>
      </c>
      <c r="H372" s="279">
        <v>5157.6499999999996</v>
      </c>
      <c r="I372" s="279">
        <v>5219.1499999999996</v>
      </c>
      <c r="J372" s="279">
        <v>5261.2999999999993</v>
      </c>
      <c r="K372" s="277">
        <v>5177</v>
      </c>
      <c r="L372" s="277">
        <v>5073.3500000000004</v>
      </c>
      <c r="M372" s="277">
        <v>5.885E-2</v>
      </c>
    </row>
    <row r="373" spans="1:13">
      <c r="A373" s="268">
        <v>363</v>
      </c>
      <c r="B373" s="277" t="s">
        <v>489</v>
      </c>
      <c r="C373" s="278">
        <v>135.85</v>
      </c>
      <c r="D373" s="279">
        <v>134.75</v>
      </c>
      <c r="E373" s="279">
        <v>131.1</v>
      </c>
      <c r="F373" s="279">
        <v>126.35</v>
      </c>
      <c r="G373" s="279">
        <v>122.69999999999999</v>
      </c>
      <c r="H373" s="279">
        <v>139.5</v>
      </c>
      <c r="I373" s="279">
        <v>143.14999999999998</v>
      </c>
      <c r="J373" s="279">
        <v>147.9</v>
      </c>
      <c r="K373" s="277">
        <v>138.4</v>
      </c>
      <c r="L373" s="277">
        <v>130</v>
      </c>
      <c r="M373" s="277">
        <v>38.437249999999999</v>
      </c>
    </row>
    <row r="374" spans="1:13">
      <c r="A374" s="268">
        <v>364</v>
      </c>
      <c r="B374" s="277" t="s">
        <v>490</v>
      </c>
      <c r="C374" s="278">
        <v>565.20000000000005</v>
      </c>
      <c r="D374" s="279">
        <v>566.0333333333333</v>
      </c>
      <c r="E374" s="279">
        <v>560.16666666666663</v>
      </c>
      <c r="F374" s="279">
        <v>555.13333333333333</v>
      </c>
      <c r="G374" s="279">
        <v>549.26666666666665</v>
      </c>
      <c r="H374" s="279">
        <v>571.06666666666661</v>
      </c>
      <c r="I374" s="279">
        <v>576.93333333333339</v>
      </c>
      <c r="J374" s="279">
        <v>581.96666666666658</v>
      </c>
      <c r="K374" s="277">
        <v>571.9</v>
      </c>
      <c r="L374" s="277">
        <v>561</v>
      </c>
      <c r="M374" s="277">
        <v>0.55520000000000003</v>
      </c>
    </row>
    <row r="375" spans="1:13">
      <c r="A375" s="268">
        <v>365</v>
      </c>
      <c r="B375" s="277" t="s">
        <v>163</v>
      </c>
      <c r="C375" s="278">
        <v>1481.25</v>
      </c>
      <c r="D375" s="279">
        <v>1482.2166666666665</v>
      </c>
      <c r="E375" s="279">
        <v>1471.0333333333328</v>
      </c>
      <c r="F375" s="279">
        <v>1460.8166666666664</v>
      </c>
      <c r="G375" s="279">
        <v>1449.6333333333328</v>
      </c>
      <c r="H375" s="279">
        <v>1492.4333333333329</v>
      </c>
      <c r="I375" s="279">
        <v>1503.6166666666668</v>
      </c>
      <c r="J375" s="279">
        <v>1513.833333333333</v>
      </c>
      <c r="K375" s="277">
        <v>1493.4</v>
      </c>
      <c r="L375" s="277">
        <v>1472</v>
      </c>
      <c r="M375" s="277">
        <v>4.2385599999999997</v>
      </c>
    </row>
    <row r="376" spans="1:13">
      <c r="A376" s="268">
        <v>366</v>
      </c>
      <c r="B376" s="277" t="s">
        <v>273</v>
      </c>
      <c r="C376" s="278">
        <v>2081.4499999999998</v>
      </c>
      <c r="D376" s="279">
        <v>2073.8166666666671</v>
      </c>
      <c r="E376" s="279">
        <v>2037.733333333334</v>
      </c>
      <c r="F376" s="279">
        <v>1994.0166666666669</v>
      </c>
      <c r="G376" s="279">
        <v>1957.9333333333338</v>
      </c>
      <c r="H376" s="279">
        <v>2117.5333333333342</v>
      </c>
      <c r="I376" s="279">
        <v>2153.6166666666672</v>
      </c>
      <c r="J376" s="279">
        <v>2197.3333333333344</v>
      </c>
      <c r="K376" s="277">
        <v>2109.9</v>
      </c>
      <c r="L376" s="277">
        <v>2030.1</v>
      </c>
      <c r="M376" s="277">
        <v>4.8738700000000001</v>
      </c>
    </row>
    <row r="377" spans="1:13">
      <c r="A377" s="268">
        <v>367</v>
      </c>
      <c r="B377" s="277" t="s">
        <v>164</v>
      </c>
      <c r="C377" s="278">
        <v>27.45</v>
      </c>
      <c r="D377" s="279">
        <v>27.583333333333332</v>
      </c>
      <c r="E377" s="279">
        <v>27.216666666666665</v>
      </c>
      <c r="F377" s="279">
        <v>26.983333333333334</v>
      </c>
      <c r="G377" s="279">
        <v>26.616666666666667</v>
      </c>
      <c r="H377" s="279">
        <v>27.816666666666663</v>
      </c>
      <c r="I377" s="279">
        <v>28.18333333333333</v>
      </c>
      <c r="J377" s="279">
        <v>28.416666666666661</v>
      </c>
      <c r="K377" s="277">
        <v>27.95</v>
      </c>
      <c r="L377" s="277">
        <v>27.35</v>
      </c>
      <c r="M377" s="277">
        <v>176.45876000000001</v>
      </c>
    </row>
    <row r="378" spans="1:13">
      <c r="A378" s="268">
        <v>368</v>
      </c>
      <c r="B378" s="277" t="s">
        <v>274</v>
      </c>
      <c r="C378" s="278">
        <v>360.15</v>
      </c>
      <c r="D378" s="279">
        <v>361.38333333333327</v>
      </c>
      <c r="E378" s="279">
        <v>356.81666666666655</v>
      </c>
      <c r="F378" s="279">
        <v>353.48333333333329</v>
      </c>
      <c r="G378" s="279">
        <v>348.91666666666657</v>
      </c>
      <c r="H378" s="279">
        <v>364.71666666666653</v>
      </c>
      <c r="I378" s="279">
        <v>369.28333333333325</v>
      </c>
      <c r="J378" s="279">
        <v>372.6166666666665</v>
      </c>
      <c r="K378" s="277">
        <v>365.95</v>
      </c>
      <c r="L378" s="277">
        <v>358.05</v>
      </c>
      <c r="M378" s="277">
        <v>2.5028899999999998</v>
      </c>
    </row>
    <row r="379" spans="1:13">
      <c r="A379" s="268">
        <v>369</v>
      </c>
      <c r="B379" s="277" t="s">
        <v>485</v>
      </c>
      <c r="C379" s="278">
        <v>164.9</v>
      </c>
      <c r="D379" s="279">
        <v>165.45</v>
      </c>
      <c r="E379" s="279">
        <v>162.89999999999998</v>
      </c>
      <c r="F379" s="279">
        <v>160.89999999999998</v>
      </c>
      <c r="G379" s="279">
        <v>158.34999999999997</v>
      </c>
      <c r="H379" s="279">
        <v>167.45</v>
      </c>
      <c r="I379" s="279">
        <v>170</v>
      </c>
      <c r="J379" s="279">
        <v>172</v>
      </c>
      <c r="K379" s="277">
        <v>168</v>
      </c>
      <c r="L379" s="277">
        <v>163.44999999999999</v>
      </c>
      <c r="M379" s="277">
        <v>0.95765</v>
      </c>
    </row>
    <row r="380" spans="1:13">
      <c r="A380" s="268">
        <v>370</v>
      </c>
      <c r="B380" s="277" t="s">
        <v>491</v>
      </c>
      <c r="C380" s="278">
        <v>806.95</v>
      </c>
      <c r="D380" s="279">
        <v>807.9666666666667</v>
      </c>
      <c r="E380" s="279">
        <v>801.98333333333335</v>
      </c>
      <c r="F380" s="279">
        <v>797.01666666666665</v>
      </c>
      <c r="G380" s="279">
        <v>791.0333333333333</v>
      </c>
      <c r="H380" s="279">
        <v>812.93333333333339</v>
      </c>
      <c r="I380" s="279">
        <v>818.91666666666674</v>
      </c>
      <c r="J380" s="279">
        <v>823.88333333333344</v>
      </c>
      <c r="K380" s="277">
        <v>813.95</v>
      </c>
      <c r="L380" s="277">
        <v>803</v>
      </c>
      <c r="M380" s="277">
        <v>0.51702000000000004</v>
      </c>
    </row>
    <row r="381" spans="1:13">
      <c r="A381" s="268">
        <v>371</v>
      </c>
      <c r="B381" s="277" t="s">
        <v>2223</v>
      </c>
      <c r="C381" s="278">
        <v>512.54999999999995</v>
      </c>
      <c r="D381" s="279">
        <v>509.8</v>
      </c>
      <c r="E381" s="279">
        <v>481.6</v>
      </c>
      <c r="F381" s="279">
        <v>450.65000000000003</v>
      </c>
      <c r="G381" s="279">
        <v>422.45000000000005</v>
      </c>
      <c r="H381" s="279">
        <v>540.75</v>
      </c>
      <c r="I381" s="279">
        <v>568.94999999999993</v>
      </c>
      <c r="J381" s="279">
        <v>599.9</v>
      </c>
      <c r="K381" s="277">
        <v>538</v>
      </c>
      <c r="L381" s="277">
        <v>478.85</v>
      </c>
      <c r="M381" s="277">
        <v>12.965170000000001</v>
      </c>
    </row>
    <row r="382" spans="1:13">
      <c r="A382" s="268">
        <v>372</v>
      </c>
      <c r="B382" s="277" t="s">
        <v>165</v>
      </c>
      <c r="C382" s="278">
        <v>158.94999999999999</v>
      </c>
      <c r="D382" s="279">
        <v>158.5</v>
      </c>
      <c r="E382" s="279">
        <v>155.80000000000001</v>
      </c>
      <c r="F382" s="279">
        <v>152.65</v>
      </c>
      <c r="G382" s="279">
        <v>149.95000000000002</v>
      </c>
      <c r="H382" s="279">
        <v>161.65</v>
      </c>
      <c r="I382" s="279">
        <v>164.35</v>
      </c>
      <c r="J382" s="279">
        <v>167.5</v>
      </c>
      <c r="K382" s="277">
        <v>161.19999999999999</v>
      </c>
      <c r="L382" s="277">
        <v>155.35</v>
      </c>
      <c r="M382" s="277">
        <v>105.04385000000001</v>
      </c>
    </row>
    <row r="383" spans="1:13">
      <c r="A383" s="268">
        <v>373</v>
      </c>
      <c r="B383" s="277" t="s">
        <v>492</v>
      </c>
      <c r="C383" s="278">
        <v>74</v>
      </c>
      <c r="D383" s="279">
        <v>73.716666666666654</v>
      </c>
      <c r="E383" s="279">
        <v>72.983333333333306</v>
      </c>
      <c r="F383" s="279">
        <v>71.966666666666654</v>
      </c>
      <c r="G383" s="279">
        <v>71.233333333333306</v>
      </c>
      <c r="H383" s="279">
        <v>74.733333333333306</v>
      </c>
      <c r="I383" s="279">
        <v>75.466666666666654</v>
      </c>
      <c r="J383" s="279">
        <v>76.483333333333306</v>
      </c>
      <c r="K383" s="277">
        <v>74.45</v>
      </c>
      <c r="L383" s="277">
        <v>72.7</v>
      </c>
      <c r="M383" s="277">
        <v>4.0251700000000001</v>
      </c>
    </row>
    <row r="384" spans="1:13">
      <c r="A384" s="268">
        <v>374</v>
      </c>
      <c r="B384" s="277" t="s">
        <v>276</v>
      </c>
      <c r="C384" s="278">
        <v>260.39999999999998</v>
      </c>
      <c r="D384" s="279">
        <v>256.41666666666669</v>
      </c>
      <c r="E384" s="279">
        <v>249.83333333333337</v>
      </c>
      <c r="F384" s="279">
        <v>239.26666666666668</v>
      </c>
      <c r="G384" s="279">
        <v>232.68333333333337</v>
      </c>
      <c r="H384" s="279">
        <v>266.98333333333335</v>
      </c>
      <c r="I384" s="279">
        <v>273.56666666666672</v>
      </c>
      <c r="J384" s="279">
        <v>284.13333333333338</v>
      </c>
      <c r="K384" s="277">
        <v>263</v>
      </c>
      <c r="L384" s="277">
        <v>245.85</v>
      </c>
      <c r="M384" s="277">
        <v>6.5486000000000004</v>
      </c>
    </row>
    <row r="385" spans="1:13">
      <c r="A385" s="268">
        <v>375</v>
      </c>
      <c r="B385" s="277" t="s">
        <v>493</v>
      </c>
      <c r="C385" s="278">
        <v>67</v>
      </c>
      <c r="D385" s="279">
        <v>67.100000000000009</v>
      </c>
      <c r="E385" s="279">
        <v>65.850000000000023</v>
      </c>
      <c r="F385" s="279">
        <v>64.700000000000017</v>
      </c>
      <c r="G385" s="279">
        <v>63.450000000000031</v>
      </c>
      <c r="H385" s="279">
        <v>68.250000000000014</v>
      </c>
      <c r="I385" s="279">
        <v>69.499999999999986</v>
      </c>
      <c r="J385" s="279">
        <v>70.650000000000006</v>
      </c>
      <c r="K385" s="277">
        <v>68.349999999999994</v>
      </c>
      <c r="L385" s="277">
        <v>65.95</v>
      </c>
      <c r="M385" s="277">
        <v>3.5642800000000001</v>
      </c>
    </row>
    <row r="386" spans="1:13">
      <c r="A386" s="268">
        <v>376</v>
      </c>
      <c r="B386" s="277" t="s">
        <v>486</v>
      </c>
      <c r="C386" s="278">
        <v>47.2</v>
      </c>
      <c r="D386" s="279">
        <v>47.449999999999996</v>
      </c>
      <c r="E386" s="279">
        <v>46.849999999999994</v>
      </c>
      <c r="F386" s="279">
        <v>46.5</v>
      </c>
      <c r="G386" s="279">
        <v>45.9</v>
      </c>
      <c r="H386" s="279">
        <v>47.79999999999999</v>
      </c>
      <c r="I386" s="279">
        <v>48.4</v>
      </c>
      <c r="J386" s="279">
        <v>48.749999999999986</v>
      </c>
      <c r="K386" s="277">
        <v>48.05</v>
      </c>
      <c r="L386" s="277">
        <v>47.1</v>
      </c>
      <c r="M386" s="277">
        <v>10.602130000000001</v>
      </c>
    </row>
    <row r="387" spans="1:13">
      <c r="A387" s="268">
        <v>377</v>
      </c>
      <c r="B387" s="277" t="s">
        <v>166</v>
      </c>
      <c r="C387" s="278">
        <v>1181.3499999999999</v>
      </c>
      <c r="D387" s="279">
        <v>1183.75</v>
      </c>
      <c r="E387" s="279">
        <v>1156.5999999999999</v>
      </c>
      <c r="F387" s="279">
        <v>1131.8499999999999</v>
      </c>
      <c r="G387" s="279">
        <v>1104.6999999999998</v>
      </c>
      <c r="H387" s="279">
        <v>1208.5</v>
      </c>
      <c r="I387" s="279">
        <v>1235.6500000000001</v>
      </c>
      <c r="J387" s="279">
        <v>1260.4000000000001</v>
      </c>
      <c r="K387" s="277">
        <v>1210.9000000000001</v>
      </c>
      <c r="L387" s="277">
        <v>1159</v>
      </c>
      <c r="M387" s="277">
        <v>17.525649999999999</v>
      </c>
    </row>
    <row r="388" spans="1:13">
      <c r="A388" s="268">
        <v>378</v>
      </c>
      <c r="B388" s="277" t="s">
        <v>278</v>
      </c>
      <c r="C388" s="278">
        <v>419.4</v>
      </c>
      <c r="D388" s="279">
        <v>421.05</v>
      </c>
      <c r="E388" s="279">
        <v>407.45000000000005</v>
      </c>
      <c r="F388" s="279">
        <v>395.50000000000006</v>
      </c>
      <c r="G388" s="279">
        <v>381.90000000000009</v>
      </c>
      <c r="H388" s="279">
        <v>433</v>
      </c>
      <c r="I388" s="279">
        <v>446.6</v>
      </c>
      <c r="J388" s="279">
        <v>458.54999999999995</v>
      </c>
      <c r="K388" s="277">
        <v>434.65</v>
      </c>
      <c r="L388" s="277">
        <v>409.1</v>
      </c>
      <c r="M388" s="277">
        <v>2.6678199999999999</v>
      </c>
    </row>
    <row r="389" spans="1:13">
      <c r="A389" s="268">
        <v>379</v>
      </c>
      <c r="B389" s="277" t="s">
        <v>496</v>
      </c>
      <c r="C389" s="278">
        <v>423.9</v>
      </c>
      <c r="D389" s="279">
        <v>421.7</v>
      </c>
      <c r="E389" s="279">
        <v>416.7</v>
      </c>
      <c r="F389" s="279">
        <v>409.5</v>
      </c>
      <c r="G389" s="279">
        <v>404.5</v>
      </c>
      <c r="H389" s="279">
        <v>428.9</v>
      </c>
      <c r="I389" s="279">
        <v>433.9</v>
      </c>
      <c r="J389" s="279">
        <v>441.09999999999997</v>
      </c>
      <c r="K389" s="277">
        <v>426.7</v>
      </c>
      <c r="L389" s="277">
        <v>414.5</v>
      </c>
      <c r="M389" s="277">
        <v>1.4171100000000001</v>
      </c>
    </row>
    <row r="390" spans="1:13">
      <c r="A390" s="268">
        <v>380</v>
      </c>
      <c r="B390" s="277" t="s">
        <v>498</v>
      </c>
      <c r="C390" s="278">
        <v>94.9</v>
      </c>
      <c r="D390" s="279">
        <v>95.166666666666671</v>
      </c>
      <c r="E390" s="279">
        <v>94.13333333333334</v>
      </c>
      <c r="F390" s="279">
        <v>93.366666666666674</v>
      </c>
      <c r="G390" s="279">
        <v>92.333333333333343</v>
      </c>
      <c r="H390" s="279">
        <v>95.933333333333337</v>
      </c>
      <c r="I390" s="279">
        <v>96.966666666666669</v>
      </c>
      <c r="J390" s="279">
        <v>97.733333333333334</v>
      </c>
      <c r="K390" s="277">
        <v>96.2</v>
      </c>
      <c r="L390" s="277">
        <v>94.4</v>
      </c>
      <c r="M390" s="277">
        <v>5.8271800000000002</v>
      </c>
    </row>
    <row r="391" spans="1:13">
      <c r="A391" s="268">
        <v>381</v>
      </c>
      <c r="B391" s="277" t="s">
        <v>279</v>
      </c>
      <c r="C391" s="278">
        <v>446.1</v>
      </c>
      <c r="D391" s="279">
        <v>447.13333333333338</v>
      </c>
      <c r="E391" s="279">
        <v>443.96666666666675</v>
      </c>
      <c r="F391" s="279">
        <v>441.83333333333337</v>
      </c>
      <c r="G391" s="279">
        <v>438.66666666666674</v>
      </c>
      <c r="H391" s="279">
        <v>449.26666666666677</v>
      </c>
      <c r="I391" s="279">
        <v>452.43333333333339</v>
      </c>
      <c r="J391" s="279">
        <v>454.56666666666678</v>
      </c>
      <c r="K391" s="277">
        <v>450.3</v>
      </c>
      <c r="L391" s="277">
        <v>445</v>
      </c>
      <c r="M391" s="277">
        <v>0.31941000000000003</v>
      </c>
    </row>
    <row r="392" spans="1:13">
      <c r="A392" s="268">
        <v>382</v>
      </c>
      <c r="B392" s="277" t="s">
        <v>499</v>
      </c>
      <c r="C392" s="278">
        <v>272.39999999999998</v>
      </c>
      <c r="D392" s="279">
        <v>271.83333333333331</v>
      </c>
      <c r="E392" s="279">
        <v>268.56666666666661</v>
      </c>
      <c r="F392" s="279">
        <v>264.73333333333329</v>
      </c>
      <c r="G392" s="279">
        <v>261.46666666666658</v>
      </c>
      <c r="H392" s="279">
        <v>275.66666666666663</v>
      </c>
      <c r="I392" s="279">
        <v>278.93333333333339</v>
      </c>
      <c r="J392" s="279">
        <v>282.76666666666665</v>
      </c>
      <c r="K392" s="277">
        <v>275.10000000000002</v>
      </c>
      <c r="L392" s="277">
        <v>268</v>
      </c>
      <c r="M392" s="277">
        <v>3.5659100000000001</v>
      </c>
    </row>
    <row r="393" spans="1:13">
      <c r="A393" s="268">
        <v>383</v>
      </c>
      <c r="B393" s="277" t="s">
        <v>167</v>
      </c>
      <c r="C393" s="278">
        <v>780.35</v>
      </c>
      <c r="D393" s="279">
        <v>774.33333333333337</v>
      </c>
      <c r="E393" s="279">
        <v>763.66666666666674</v>
      </c>
      <c r="F393" s="279">
        <v>746.98333333333335</v>
      </c>
      <c r="G393" s="279">
        <v>736.31666666666672</v>
      </c>
      <c r="H393" s="279">
        <v>791.01666666666677</v>
      </c>
      <c r="I393" s="279">
        <v>801.68333333333351</v>
      </c>
      <c r="J393" s="279">
        <v>818.36666666666679</v>
      </c>
      <c r="K393" s="277">
        <v>785</v>
      </c>
      <c r="L393" s="277">
        <v>757.65</v>
      </c>
      <c r="M393" s="277">
        <v>6.1219299999999999</v>
      </c>
    </row>
    <row r="394" spans="1:13">
      <c r="A394" s="268">
        <v>384</v>
      </c>
      <c r="B394" s="277" t="s">
        <v>501</v>
      </c>
      <c r="C394" s="278">
        <v>1267.5</v>
      </c>
      <c r="D394" s="279">
        <v>1267.6666666666667</v>
      </c>
      <c r="E394" s="279">
        <v>1249.8333333333335</v>
      </c>
      <c r="F394" s="279">
        <v>1232.1666666666667</v>
      </c>
      <c r="G394" s="279">
        <v>1214.3333333333335</v>
      </c>
      <c r="H394" s="279">
        <v>1285.3333333333335</v>
      </c>
      <c r="I394" s="279">
        <v>1303.166666666667</v>
      </c>
      <c r="J394" s="279">
        <v>1320.8333333333335</v>
      </c>
      <c r="K394" s="277">
        <v>1285.5</v>
      </c>
      <c r="L394" s="277">
        <v>1250</v>
      </c>
      <c r="M394" s="277">
        <v>3.6510000000000001E-2</v>
      </c>
    </row>
    <row r="395" spans="1:13">
      <c r="A395" s="268">
        <v>385</v>
      </c>
      <c r="B395" s="277" t="s">
        <v>502</v>
      </c>
      <c r="C395" s="278">
        <v>274.85000000000002</v>
      </c>
      <c r="D395" s="279">
        <v>274.23333333333335</v>
      </c>
      <c r="E395" s="279">
        <v>271.66666666666669</v>
      </c>
      <c r="F395" s="279">
        <v>268.48333333333335</v>
      </c>
      <c r="G395" s="279">
        <v>265.91666666666669</v>
      </c>
      <c r="H395" s="279">
        <v>277.41666666666669</v>
      </c>
      <c r="I395" s="279">
        <v>279.98333333333329</v>
      </c>
      <c r="J395" s="279">
        <v>283.16666666666669</v>
      </c>
      <c r="K395" s="277">
        <v>276.8</v>
      </c>
      <c r="L395" s="277">
        <v>271.05</v>
      </c>
      <c r="M395" s="277">
        <v>2.2897099999999999</v>
      </c>
    </row>
    <row r="396" spans="1:13">
      <c r="A396" s="268">
        <v>386</v>
      </c>
      <c r="B396" s="277" t="s">
        <v>168</v>
      </c>
      <c r="C396" s="278">
        <v>172</v>
      </c>
      <c r="D396" s="279">
        <v>170.45000000000002</v>
      </c>
      <c r="E396" s="279">
        <v>168.40000000000003</v>
      </c>
      <c r="F396" s="279">
        <v>164.8</v>
      </c>
      <c r="G396" s="279">
        <v>162.75000000000003</v>
      </c>
      <c r="H396" s="279">
        <v>174.05000000000004</v>
      </c>
      <c r="I396" s="279">
        <v>176.10000000000005</v>
      </c>
      <c r="J396" s="279">
        <v>179.70000000000005</v>
      </c>
      <c r="K396" s="277">
        <v>172.5</v>
      </c>
      <c r="L396" s="277">
        <v>166.85</v>
      </c>
      <c r="M396" s="277">
        <v>117.57590999999999</v>
      </c>
    </row>
    <row r="397" spans="1:13">
      <c r="A397" s="268">
        <v>387</v>
      </c>
      <c r="B397" s="277" t="s">
        <v>500</v>
      </c>
      <c r="C397" s="278">
        <v>44.65</v>
      </c>
      <c r="D397" s="279">
        <v>44.216666666666669</v>
      </c>
      <c r="E397" s="279">
        <v>43.283333333333339</v>
      </c>
      <c r="F397" s="279">
        <v>41.916666666666671</v>
      </c>
      <c r="G397" s="279">
        <v>40.983333333333341</v>
      </c>
      <c r="H397" s="279">
        <v>45.583333333333336</v>
      </c>
      <c r="I397" s="279">
        <v>46.516666666666673</v>
      </c>
      <c r="J397" s="279">
        <v>47.883333333333333</v>
      </c>
      <c r="K397" s="277">
        <v>45.15</v>
      </c>
      <c r="L397" s="277">
        <v>42.85</v>
      </c>
      <c r="M397" s="277">
        <v>5.6710200000000004</v>
      </c>
    </row>
    <row r="398" spans="1:13">
      <c r="A398" s="268">
        <v>388</v>
      </c>
      <c r="B398" s="277" t="s">
        <v>169</v>
      </c>
      <c r="C398" s="278">
        <v>94</v>
      </c>
      <c r="D398" s="279">
        <v>94.05</v>
      </c>
      <c r="E398" s="279">
        <v>93.25</v>
      </c>
      <c r="F398" s="279">
        <v>92.5</v>
      </c>
      <c r="G398" s="279">
        <v>91.7</v>
      </c>
      <c r="H398" s="279">
        <v>94.8</v>
      </c>
      <c r="I398" s="279">
        <v>95.59999999999998</v>
      </c>
      <c r="J398" s="279">
        <v>96.35</v>
      </c>
      <c r="K398" s="277">
        <v>94.85</v>
      </c>
      <c r="L398" s="277">
        <v>93.3</v>
      </c>
      <c r="M398" s="277">
        <v>35.858159999999998</v>
      </c>
    </row>
    <row r="399" spans="1:13">
      <c r="A399" s="268">
        <v>389</v>
      </c>
      <c r="B399" s="277" t="s">
        <v>503</v>
      </c>
      <c r="C399" s="278">
        <v>128.80000000000001</v>
      </c>
      <c r="D399" s="279">
        <v>126.61666666666667</v>
      </c>
      <c r="E399" s="279">
        <v>123.23333333333335</v>
      </c>
      <c r="F399" s="279">
        <v>117.66666666666667</v>
      </c>
      <c r="G399" s="279">
        <v>114.28333333333335</v>
      </c>
      <c r="H399" s="279">
        <v>132.18333333333334</v>
      </c>
      <c r="I399" s="279">
        <v>135.56666666666666</v>
      </c>
      <c r="J399" s="279">
        <v>141.13333333333335</v>
      </c>
      <c r="K399" s="277">
        <v>130</v>
      </c>
      <c r="L399" s="277">
        <v>121.05</v>
      </c>
      <c r="M399" s="277">
        <v>7.0780900000000004</v>
      </c>
    </row>
    <row r="400" spans="1:13">
      <c r="A400" s="268">
        <v>390</v>
      </c>
      <c r="B400" s="277" t="s">
        <v>504</v>
      </c>
      <c r="C400" s="278">
        <v>662.9</v>
      </c>
      <c r="D400" s="279">
        <v>662.76666666666654</v>
      </c>
      <c r="E400" s="279">
        <v>653.73333333333312</v>
      </c>
      <c r="F400" s="279">
        <v>644.56666666666661</v>
      </c>
      <c r="G400" s="279">
        <v>635.53333333333319</v>
      </c>
      <c r="H400" s="279">
        <v>671.93333333333305</v>
      </c>
      <c r="I400" s="279">
        <v>680.96666666666658</v>
      </c>
      <c r="J400" s="279">
        <v>690.13333333333298</v>
      </c>
      <c r="K400" s="277">
        <v>671.8</v>
      </c>
      <c r="L400" s="277">
        <v>653.6</v>
      </c>
      <c r="M400" s="277">
        <v>0.68666000000000005</v>
      </c>
    </row>
    <row r="401" spans="1:13">
      <c r="A401" s="268">
        <v>391</v>
      </c>
      <c r="B401" s="277" t="s">
        <v>170</v>
      </c>
      <c r="C401" s="278">
        <v>2175.8000000000002</v>
      </c>
      <c r="D401" s="279">
        <v>2193.65</v>
      </c>
      <c r="E401" s="279">
        <v>2154.8000000000002</v>
      </c>
      <c r="F401" s="279">
        <v>2133.8000000000002</v>
      </c>
      <c r="G401" s="279">
        <v>2094.9500000000003</v>
      </c>
      <c r="H401" s="279">
        <v>2214.65</v>
      </c>
      <c r="I401" s="279">
        <v>2253.4999999999995</v>
      </c>
      <c r="J401" s="279">
        <v>2274.5</v>
      </c>
      <c r="K401" s="277">
        <v>2232.5</v>
      </c>
      <c r="L401" s="277">
        <v>2172.65</v>
      </c>
      <c r="M401" s="277">
        <v>99.610799999999998</v>
      </c>
    </row>
    <row r="402" spans="1:13">
      <c r="A402" s="268">
        <v>392</v>
      </c>
      <c r="B402" s="277" t="s">
        <v>519</v>
      </c>
      <c r="C402" s="278">
        <v>10.35</v>
      </c>
      <c r="D402" s="279">
        <v>10.283333333333333</v>
      </c>
      <c r="E402" s="279">
        <v>10.216666666666667</v>
      </c>
      <c r="F402" s="279">
        <v>10.083333333333334</v>
      </c>
      <c r="G402" s="279">
        <v>10.016666666666667</v>
      </c>
      <c r="H402" s="279">
        <v>10.416666666666666</v>
      </c>
      <c r="I402" s="279">
        <v>10.483333333333333</v>
      </c>
      <c r="J402" s="279">
        <v>10.616666666666665</v>
      </c>
      <c r="K402" s="277">
        <v>10.35</v>
      </c>
      <c r="L402" s="277">
        <v>10.15</v>
      </c>
      <c r="M402" s="277">
        <v>8.7984399999999994</v>
      </c>
    </row>
    <row r="403" spans="1:13">
      <c r="A403" s="268">
        <v>393</v>
      </c>
      <c r="B403" s="277" t="s">
        <v>508</v>
      </c>
      <c r="C403" s="278">
        <v>186.55</v>
      </c>
      <c r="D403" s="279">
        <v>187.85</v>
      </c>
      <c r="E403" s="279">
        <v>180.89999999999998</v>
      </c>
      <c r="F403" s="279">
        <v>175.24999999999997</v>
      </c>
      <c r="G403" s="279">
        <v>168.29999999999995</v>
      </c>
      <c r="H403" s="279">
        <v>193.5</v>
      </c>
      <c r="I403" s="279">
        <v>200.45</v>
      </c>
      <c r="J403" s="279">
        <v>206.10000000000002</v>
      </c>
      <c r="K403" s="277">
        <v>194.8</v>
      </c>
      <c r="L403" s="277">
        <v>182.2</v>
      </c>
      <c r="M403" s="277">
        <v>3.9549599999999998</v>
      </c>
    </row>
    <row r="404" spans="1:13">
      <c r="A404" s="268">
        <v>394</v>
      </c>
      <c r="B404" s="277" t="s">
        <v>495</v>
      </c>
      <c r="C404" s="278">
        <v>239.65</v>
      </c>
      <c r="D404" s="279">
        <v>240.04999999999998</v>
      </c>
      <c r="E404" s="279">
        <v>238.59999999999997</v>
      </c>
      <c r="F404" s="279">
        <v>237.54999999999998</v>
      </c>
      <c r="G404" s="279">
        <v>236.09999999999997</v>
      </c>
      <c r="H404" s="279">
        <v>241.09999999999997</v>
      </c>
      <c r="I404" s="279">
        <v>242.54999999999995</v>
      </c>
      <c r="J404" s="279">
        <v>243.59999999999997</v>
      </c>
      <c r="K404" s="277">
        <v>241.5</v>
      </c>
      <c r="L404" s="277">
        <v>239</v>
      </c>
      <c r="M404" s="277">
        <v>0.62087000000000003</v>
      </c>
    </row>
    <row r="405" spans="1:13">
      <c r="A405" s="268">
        <v>395</v>
      </c>
      <c r="B405" s="277" t="s">
        <v>512</v>
      </c>
      <c r="C405" s="278">
        <v>49.7</v>
      </c>
      <c r="D405" s="279">
        <v>49.166666666666664</v>
      </c>
      <c r="E405" s="279">
        <v>48.033333333333331</v>
      </c>
      <c r="F405" s="279">
        <v>46.366666666666667</v>
      </c>
      <c r="G405" s="279">
        <v>45.233333333333334</v>
      </c>
      <c r="H405" s="279">
        <v>50.833333333333329</v>
      </c>
      <c r="I405" s="279">
        <v>51.966666666666669</v>
      </c>
      <c r="J405" s="279">
        <v>53.633333333333326</v>
      </c>
      <c r="K405" s="277">
        <v>50.3</v>
      </c>
      <c r="L405" s="277">
        <v>47.5</v>
      </c>
      <c r="M405" s="277">
        <v>2.3817400000000002</v>
      </c>
    </row>
    <row r="406" spans="1:13">
      <c r="A406" s="268">
        <v>396</v>
      </c>
      <c r="B406" s="277" t="s">
        <v>171</v>
      </c>
      <c r="C406" s="278">
        <v>33.85</v>
      </c>
      <c r="D406" s="279">
        <v>33.56666666666667</v>
      </c>
      <c r="E406" s="279">
        <v>33.033333333333339</v>
      </c>
      <c r="F406" s="279">
        <v>32.216666666666669</v>
      </c>
      <c r="G406" s="279">
        <v>31.683333333333337</v>
      </c>
      <c r="H406" s="279">
        <v>34.38333333333334</v>
      </c>
      <c r="I406" s="279">
        <v>34.916666666666671</v>
      </c>
      <c r="J406" s="279">
        <v>35.733333333333341</v>
      </c>
      <c r="K406" s="277">
        <v>34.1</v>
      </c>
      <c r="L406" s="277">
        <v>32.75</v>
      </c>
      <c r="M406" s="277">
        <v>146.14588000000001</v>
      </c>
    </row>
    <row r="407" spans="1:13">
      <c r="A407" s="268">
        <v>397</v>
      </c>
      <c r="B407" s="277" t="s">
        <v>513</v>
      </c>
      <c r="C407" s="278">
        <v>8657.35</v>
      </c>
      <c r="D407" s="279">
        <v>8645.7833333333328</v>
      </c>
      <c r="E407" s="279">
        <v>8602.5666666666657</v>
      </c>
      <c r="F407" s="279">
        <v>8547.7833333333328</v>
      </c>
      <c r="G407" s="279">
        <v>8504.5666666666657</v>
      </c>
      <c r="H407" s="279">
        <v>8700.5666666666657</v>
      </c>
      <c r="I407" s="279">
        <v>8743.7833333333328</v>
      </c>
      <c r="J407" s="279">
        <v>8798.5666666666657</v>
      </c>
      <c r="K407" s="277">
        <v>8689</v>
      </c>
      <c r="L407" s="277">
        <v>8591</v>
      </c>
      <c r="M407" s="277">
        <v>0.1027</v>
      </c>
    </row>
    <row r="408" spans="1:13">
      <c r="A408" s="268">
        <v>398</v>
      </c>
      <c r="B408" s="277" t="s">
        <v>3523</v>
      </c>
      <c r="C408" s="278">
        <v>879.6</v>
      </c>
      <c r="D408" s="279">
        <v>886.66666666666663</v>
      </c>
      <c r="E408" s="279">
        <v>868.93333333333328</v>
      </c>
      <c r="F408" s="279">
        <v>858.26666666666665</v>
      </c>
      <c r="G408" s="279">
        <v>840.5333333333333</v>
      </c>
      <c r="H408" s="279">
        <v>897.33333333333326</v>
      </c>
      <c r="I408" s="279">
        <v>915.06666666666661</v>
      </c>
      <c r="J408" s="279">
        <v>925.73333333333323</v>
      </c>
      <c r="K408" s="277">
        <v>904.4</v>
      </c>
      <c r="L408" s="277">
        <v>876</v>
      </c>
      <c r="M408" s="277">
        <v>15.682399999999999</v>
      </c>
    </row>
    <row r="409" spans="1:13">
      <c r="A409" s="268">
        <v>399</v>
      </c>
      <c r="B409" s="277" t="s">
        <v>280</v>
      </c>
      <c r="C409" s="278">
        <v>799.55</v>
      </c>
      <c r="D409" s="279">
        <v>802.4</v>
      </c>
      <c r="E409" s="279">
        <v>793.8</v>
      </c>
      <c r="F409" s="279">
        <v>788.05</v>
      </c>
      <c r="G409" s="279">
        <v>779.44999999999993</v>
      </c>
      <c r="H409" s="279">
        <v>808.15</v>
      </c>
      <c r="I409" s="279">
        <v>816.75000000000011</v>
      </c>
      <c r="J409" s="279">
        <v>822.5</v>
      </c>
      <c r="K409" s="277">
        <v>811</v>
      </c>
      <c r="L409" s="277">
        <v>796.65</v>
      </c>
      <c r="M409" s="277">
        <v>6.8300299999999998</v>
      </c>
    </row>
    <row r="410" spans="1:13">
      <c r="A410" s="268">
        <v>400</v>
      </c>
      <c r="B410" s="277" t="s">
        <v>172</v>
      </c>
      <c r="C410" s="278">
        <v>195.95</v>
      </c>
      <c r="D410" s="279">
        <v>194.76666666666665</v>
      </c>
      <c r="E410" s="279">
        <v>192.7833333333333</v>
      </c>
      <c r="F410" s="279">
        <v>189.61666666666665</v>
      </c>
      <c r="G410" s="279">
        <v>187.6333333333333</v>
      </c>
      <c r="H410" s="279">
        <v>197.93333333333331</v>
      </c>
      <c r="I410" s="279">
        <v>199.91666666666666</v>
      </c>
      <c r="J410" s="279">
        <v>203.08333333333331</v>
      </c>
      <c r="K410" s="277">
        <v>196.75</v>
      </c>
      <c r="L410" s="277">
        <v>191.6</v>
      </c>
      <c r="M410" s="277">
        <v>368.94938000000002</v>
      </c>
    </row>
    <row r="411" spans="1:13">
      <c r="A411" s="268">
        <v>401</v>
      </c>
      <c r="B411" s="277" t="s">
        <v>514</v>
      </c>
      <c r="C411" s="278">
        <v>3510.4</v>
      </c>
      <c r="D411" s="279">
        <v>3506.7166666666667</v>
      </c>
      <c r="E411" s="279">
        <v>3483.6833333333334</v>
      </c>
      <c r="F411" s="279">
        <v>3456.9666666666667</v>
      </c>
      <c r="G411" s="279">
        <v>3433.9333333333334</v>
      </c>
      <c r="H411" s="279">
        <v>3533.4333333333334</v>
      </c>
      <c r="I411" s="279">
        <v>3556.4666666666672</v>
      </c>
      <c r="J411" s="279">
        <v>3583.1833333333334</v>
      </c>
      <c r="K411" s="277">
        <v>3529.75</v>
      </c>
      <c r="L411" s="277">
        <v>3480</v>
      </c>
      <c r="M411" s="277">
        <v>1.787E-2</v>
      </c>
    </row>
    <row r="412" spans="1:13">
      <c r="A412" s="268">
        <v>402</v>
      </c>
      <c r="B412" s="277" t="s">
        <v>2402</v>
      </c>
      <c r="C412" s="278">
        <v>75.349999999999994</v>
      </c>
      <c r="D412" s="279">
        <v>74.916666666666671</v>
      </c>
      <c r="E412" s="279">
        <v>74.083333333333343</v>
      </c>
      <c r="F412" s="279">
        <v>72.816666666666677</v>
      </c>
      <c r="G412" s="279">
        <v>71.983333333333348</v>
      </c>
      <c r="H412" s="279">
        <v>76.183333333333337</v>
      </c>
      <c r="I412" s="279">
        <v>77.01666666666668</v>
      </c>
      <c r="J412" s="279">
        <v>78.283333333333331</v>
      </c>
      <c r="K412" s="277">
        <v>75.75</v>
      </c>
      <c r="L412" s="277">
        <v>73.650000000000006</v>
      </c>
      <c r="M412" s="277">
        <v>0.47215000000000001</v>
      </c>
    </row>
    <row r="413" spans="1:13">
      <c r="A413" s="268">
        <v>403</v>
      </c>
      <c r="B413" s="277" t="s">
        <v>2404</v>
      </c>
      <c r="C413" s="278">
        <v>52.05</v>
      </c>
      <c r="D413" s="279">
        <v>51.633333333333333</v>
      </c>
      <c r="E413" s="279">
        <v>50.816666666666663</v>
      </c>
      <c r="F413" s="279">
        <v>49.583333333333329</v>
      </c>
      <c r="G413" s="279">
        <v>48.766666666666659</v>
      </c>
      <c r="H413" s="279">
        <v>52.866666666666667</v>
      </c>
      <c r="I413" s="279">
        <v>53.683333333333344</v>
      </c>
      <c r="J413" s="279">
        <v>54.916666666666671</v>
      </c>
      <c r="K413" s="277">
        <v>52.45</v>
      </c>
      <c r="L413" s="277">
        <v>50.4</v>
      </c>
      <c r="M413" s="277">
        <v>11.386749999999999</v>
      </c>
    </row>
    <row r="414" spans="1:13">
      <c r="A414" s="268">
        <v>404</v>
      </c>
      <c r="B414" s="277" t="s">
        <v>2412</v>
      </c>
      <c r="C414" s="278">
        <v>149.5</v>
      </c>
      <c r="D414" s="279">
        <v>150.26666666666668</v>
      </c>
      <c r="E414" s="279">
        <v>147.03333333333336</v>
      </c>
      <c r="F414" s="279">
        <v>144.56666666666669</v>
      </c>
      <c r="G414" s="279">
        <v>141.33333333333337</v>
      </c>
      <c r="H414" s="279">
        <v>152.73333333333335</v>
      </c>
      <c r="I414" s="279">
        <v>155.96666666666664</v>
      </c>
      <c r="J414" s="279">
        <v>158.43333333333334</v>
      </c>
      <c r="K414" s="277">
        <v>153.5</v>
      </c>
      <c r="L414" s="277">
        <v>147.80000000000001</v>
      </c>
      <c r="M414" s="277">
        <v>6.4843700000000002</v>
      </c>
    </row>
    <row r="415" spans="1:13">
      <c r="A415" s="268">
        <v>405</v>
      </c>
      <c r="B415" s="277" t="s">
        <v>516</v>
      </c>
      <c r="C415" s="278">
        <v>1287.3499999999999</v>
      </c>
      <c r="D415" s="279">
        <v>1291.7333333333333</v>
      </c>
      <c r="E415" s="279">
        <v>1273.6166666666668</v>
      </c>
      <c r="F415" s="279">
        <v>1259.8833333333334</v>
      </c>
      <c r="G415" s="279">
        <v>1241.7666666666669</v>
      </c>
      <c r="H415" s="279">
        <v>1305.4666666666667</v>
      </c>
      <c r="I415" s="279">
        <v>1323.583333333333</v>
      </c>
      <c r="J415" s="279">
        <v>1337.3166666666666</v>
      </c>
      <c r="K415" s="277">
        <v>1309.8499999999999</v>
      </c>
      <c r="L415" s="277">
        <v>1278</v>
      </c>
      <c r="M415" s="277">
        <v>4.1430000000000002E-2</v>
      </c>
    </row>
    <row r="416" spans="1:13">
      <c r="A416" s="268">
        <v>406</v>
      </c>
      <c r="B416" s="277" t="s">
        <v>518</v>
      </c>
      <c r="C416" s="278">
        <v>173.55</v>
      </c>
      <c r="D416" s="279">
        <v>173.53333333333333</v>
      </c>
      <c r="E416" s="279">
        <v>170.16666666666666</v>
      </c>
      <c r="F416" s="279">
        <v>166.78333333333333</v>
      </c>
      <c r="G416" s="279">
        <v>163.41666666666666</v>
      </c>
      <c r="H416" s="279">
        <v>176.91666666666666</v>
      </c>
      <c r="I416" s="279">
        <v>180.28333333333333</v>
      </c>
      <c r="J416" s="279">
        <v>183.66666666666666</v>
      </c>
      <c r="K416" s="277">
        <v>176.9</v>
      </c>
      <c r="L416" s="277">
        <v>170.15</v>
      </c>
      <c r="M416" s="277">
        <v>0.44703999999999999</v>
      </c>
    </row>
    <row r="417" spans="1:13">
      <c r="A417" s="268">
        <v>407</v>
      </c>
      <c r="B417" s="277" t="s">
        <v>173</v>
      </c>
      <c r="C417" s="278">
        <v>21177.45</v>
      </c>
      <c r="D417" s="279">
        <v>21050.666666666668</v>
      </c>
      <c r="E417" s="279">
        <v>20776.783333333336</v>
      </c>
      <c r="F417" s="279">
        <v>20376.116666666669</v>
      </c>
      <c r="G417" s="279">
        <v>20102.233333333337</v>
      </c>
      <c r="H417" s="279">
        <v>21451.333333333336</v>
      </c>
      <c r="I417" s="279">
        <v>21725.216666666667</v>
      </c>
      <c r="J417" s="279">
        <v>22125.883333333335</v>
      </c>
      <c r="K417" s="277">
        <v>21324.55</v>
      </c>
      <c r="L417" s="277">
        <v>20650</v>
      </c>
      <c r="M417" s="277">
        <v>0.85124999999999995</v>
      </c>
    </row>
    <row r="418" spans="1:13">
      <c r="A418" s="268">
        <v>408</v>
      </c>
      <c r="B418" s="277" t="s">
        <v>520</v>
      </c>
      <c r="C418" s="278">
        <v>825.25</v>
      </c>
      <c r="D418" s="279">
        <v>830.01666666666677</v>
      </c>
      <c r="E418" s="279">
        <v>815.03333333333353</v>
      </c>
      <c r="F418" s="279">
        <v>804.81666666666672</v>
      </c>
      <c r="G418" s="279">
        <v>789.83333333333348</v>
      </c>
      <c r="H418" s="279">
        <v>840.23333333333358</v>
      </c>
      <c r="I418" s="279">
        <v>855.21666666666692</v>
      </c>
      <c r="J418" s="279">
        <v>865.43333333333362</v>
      </c>
      <c r="K418" s="277">
        <v>845</v>
      </c>
      <c r="L418" s="277">
        <v>819.8</v>
      </c>
      <c r="M418" s="277">
        <v>0.16632</v>
      </c>
    </row>
    <row r="419" spans="1:13">
      <c r="A419" s="268">
        <v>409</v>
      </c>
      <c r="B419" s="277" t="s">
        <v>174</v>
      </c>
      <c r="C419" s="278">
        <v>1265.45</v>
      </c>
      <c r="D419" s="279">
        <v>1253.5333333333333</v>
      </c>
      <c r="E419" s="279">
        <v>1238.3166666666666</v>
      </c>
      <c r="F419" s="279">
        <v>1211.1833333333334</v>
      </c>
      <c r="G419" s="279">
        <v>1195.9666666666667</v>
      </c>
      <c r="H419" s="279">
        <v>1280.6666666666665</v>
      </c>
      <c r="I419" s="279">
        <v>1295.8833333333332</v>
      </c>
      <c r="J419" s="279">
        <v>1323.0166666666664</v>
      </c>
      <c r="K419" s="277">
        <v>1268.75</v>
      </c>
      <c r="L419" s="277">
        <v>1226.4000000000001</v>
      </c>
      <c r="M419" s="277">
        <v>9.5428099999999993</v>
      </c>
    </row>
    <row r="420" spans="1:13">
      <c r="A420" s="268">
        <v>410</v>
      </c>
      <c r="B420" s="277" t="s">
        <v>515</v>
      </c>
      <c r="C420" s="278">
        <v>349</v>
      </c>
      <c r="D420" s="279">
        <v>351.18333333333334</v>
      </c>
      <c r="E420" s="279">
        <v>345.81666666666666</v>
      </c>
      <c r="F420" s="279">
        <v>342.63333333333333</v>
      </c>
      <c r="G420" s="279">
        <v>337.26666666666665</v>
      </c>
      <c r="H420" s="279">
        <v>354.36666666666667</v>
      </c>
      <c r="I420" s="279">
        <v>359.73333333333335</v>
      </c>
      <c r="J420" s="279">
        <v>362.91666666666669</v>
      </c>
      <c r="K420" s="277">
        <v>356.55</v>
      </c>
      <c r="L420" s="277">
        <v>348</v>
      </c>
      <c r="M420" s="277">
        <v>0.27222000000000002</v>
      </c>
    </row>
    <row r="421" spans="1:13">
      <c r="A421" s="268">
        <v>411</v>
      </c>
      <c r="B421" s="277" t="s">
        <v>510</v>
      </c>
      <c r="C421" s="278">
        <v>21.4</v>
      </c>
      <c r="D421" s="279">
        <v>21.349999999999998</v>
      </c>
      <c r="E421" s="279">
        <v>21.199999999999996</v>
      </c>
      <c r="F421" s="279">
        <v>20.999999999999996</v>
      </c>
      <c r="G421" s="279">
        <v>20.849999999999994</v>
      </c>
      <c r="H421" s="279">
        <v>21.549999999999997</v>
      </c>
      <c r="I421" s="279">
        <v>21.699999999999996</v>
      </c>
      <c r="J421" s="279">
        <v>21.9</v>
      </c>
      <c r="K421" s="277">
        <v>21.5</v>
      </c>
      <c r="L421" s="277">
        <v>21.15</v>
      </c>
      <c r="M421" s="277">
        <v>3.2387199999999998</v>
      </c>
    </row>
    <row r="422" spans="1:13">
      <c r="A422" s="268">
        <v>412</v>
      </c>
      <c r="B422" s="277" t="s">
        <v>511</v>
      </c>
      <c r="C422" s="278">
        <v>1468.95</v>
      </c>
      <c r="D422" s="279">
        <v>1460.8500000000001</v>
      </c>
      <c r="E422" s="279">
        <v>1448.7500000000002</v>
      </c>
      <c r="F422" s="279">
        <v>1428.5500000000002</v>
      </c>
      <c r="G422" s="279">
        <v>1416.4500000000003</v>
      </c>
      <c r="H422" s="279">
        <v>1481.0500000000002</v>
      </c>
      <c r="I422" s="279">
        <v>1493.15</v>
      </c>
      <c r="J422" s="279">
        <v>1513.3500000000001</v>
      </c>
      <c r="K422" s="277">
        <v>1472.95</v>
      </c>
      <c r="L422" s="277">
        <v>1440.65</v>
      </c>
      <c r="M422" s="277">
        <v>0.14432</v>
      </c>
    </row>
    <row r="423" spans="1:13">
      <c r="A423" s="268">
        <v>413</v>
      </c>
      <c r="B423" s="277" t="s">
        <v>521</v>
      </c>
      <c r="C423" s="278">
        <v>258.5</v>
      </c>
      <c r="D423" s="279">
        <v>239.58333333333334</v>
      </c>
      <c r="E423" s="279">
        <v>219.16666666666669</v>
      </c>
      <c r="F423" s="279">
        <v>179.83333333333334</v>
      </c>
      <c r="G423" s="279">
        <v>159.41666666666669</v>
      </c>
      <c r="H423" s="279">
        <v>278.91666666666669</v>
      </c>
      <c r="I423" s="279">
        <v>299.33333333333337</v>
      </c>
      <c r="J423" s="279">
        <v>338.66666666666669</v>
      </c>
      <c r="K423" s="277">
        <v>260</v>
      </c>
      <c r="L423" s="277">
        <v>200.25</v>
      </c>
      <c r="M423" s="277">
        <v>3.1760799999999998</v>
      </c>
    </row>
    <row r="424" spans="1:13">
      <c r="A424" s="268">
        <v>414</v>
      </c>
      <c r="B424" s="277" t="s">
        <v>522</v>
      </c>
      <c r="C424" s="278">
        <v>1037</v>
      </c>
      <c r="D424" s="279">
        <v>1045.0166666666667</v>
      </c>
      <c r="E424" s="279">
        <v>1013.0333333333333</v>
      </c>
      <c r="F424" s="279">
        <v>989.06666666666661</v>
      </c>
      <c r="G424" s="279">
        <v>957.08333333333326</v>
      </c>
      <c r="H424" s="279">
        <v>1068.9833333333333</v>
      </c>
      <c r="I424" s="279">
        <v>1100.9666666666665</v>
      </c>
      <c r="J424" s="279">
        <v>1124.9333333333334</v>
      </c>
      <c r="K424" s="277">
        <v>1077</v>
      </c>
      <c r="L424" s="277">
        <v>1021.05</v>
      </c>
      <c r="M424" s="277">
        <v>3.1596099999999998</v>
      </c>
    </row>
    <row r="425" spans="1:13">
      <c r="A425" s="268">
        <v>415</v>
      </c>
      <c r="B425" s="277" t="s">
        <v>523</v>
      </c>
      <c r="C425" s="278">
        <v>358.1</v>
      </c>
      <c r="D425" s="279">
        <v>352.7166666666667</v>
      </c>
      <c r="E425" s="279">
        <v>345.43333333333339</v>
      </c>
      <c r="F425" s="279">
        <v>332.76666666666671</v>
      </c>
      <c r="G425" s="279">
        <v>325.48333333333341</v>
      </c>
      <c r="H425" s="279">
        <v>365.38333333333338</v>
      </c>
      <c r="I425" s="279">
        <v>372.66666666666669</v>
      </c>
      <c r="J425" s="279">
        <v>385.33333333333337</v>
      </c>
      <c r="K425" s="277">
        <v>360</v>
      </c>
      <c r="L425" s="277">
        <v>340.05</v>
      </c>
      <c r="M425" s="277">
        <v>5.6067799999999997</v>
      </c>
    </row>
    <row r="426" spans="1:13">
      <c r="A426" s="268">
        <v>416</v>
      </c>
      <c r="B426" s="277" t="s">
        <v>524</v>
      </c>
      <c r="C426" s="278">
        <v>6.65</v>
      </c>
      <c r="D426" s="279">
        <v>6.6833333333333327</v>
      </c>
      <c r="E426" s="279">
        <v>6.5666666666666655</v>
      </c>
      <c r="F426" s="279">
        <v>6.4833333333333325</v>
      </c>
      <c r="G426" s="279">
        <v>6.3666666666666654</v>
      </c>
      <c r="H426" s="279">
        <v>6.7666666666666657</v>
      </c>
      <c r="I426" s="279">
        <v>6.8833333333333329</v>
      </c>
      <c r="J426" s="279">
        <v>6.9666666666666659</v>
      </c>
      <c r="K426" s="277">
        <v>6.8</v>
      </c>
      <c r="L426" s="277">
        <v>6.6</v>
      </c>
      <c r="M426" s="277">
        <v>53.753509999999999</v>
      </c>
    </row>
    <row r="427" spans="1:13">
      <c r="A427" s="268">
        <v>417</v>
      </c>
      <c r="B427" s="277" t="s">
        <v>2516</v>
      </c>
      <c r="C427" s="278">
        <v>545.1</v>
      </c>
      <c r="D427" s="279">
        <v>548.55000000000007</v>
      </c>
      <c r="E427" s="279">
        <v>526.55000000000018</v>
      </c>
      <c r="F427" s="279">
        <v>508.00000000000011</v>
      </c>
      <c r="G427" s="279">
        <v>486.00000000000023</v>
      </c>
      <c r="H427" s="279">
        <v>567.10000000000014</v>
      </c>
      <c r="I427" s="279">
        <v>589.09999999999991</v>
      </c>
      <c r="J427" s="279">
        <v>607.65000000000009</v>
      </c>
      <c r="K427" s="277">
        <v>570.54999999999995</v>
      </c>
      <c r="L427" s="277">
        <v>530</v>
      </c>
      <c r="M427" s="277">
        <v>0.33471000000000001</v>
      </c>
    </row>
    <row r="428" spans="1:13">
      <c r="A428" s="268">
        <v>418</v>
      </c>
      <c r="B428" s="277" t="s">
        <v>527</v>
      </c>
      <c r="C428" s="278">
        <v>167.15</v>
      </c>
      <c r="D428" s="279">
        <v>167.43333333333337</v>
      </c>
      <c r="E428" s="279">
        <v>165.06666666666672</v>
      </c>
      <c r="F428" s="279">
        <v>162.98333333333335</v>
      </c>
      <c r="G428" s="279">
        <v>160.6166666666667</v>
      </c>
      <c r="H428" s="279">
        <v>169.51666666666674</v>
      </c>
      <c r="I428" s="279">
        <v>171.88333333333335</v>
      </c>
      <c r="J428" s="279">
        <v>173.96666666666675</v>
      </c>
      <c r="K428" s="277">
        <v>169.8</v>
      </c>
      <c r="L428" s="277">
        <v>165.35</v>
      </c>
      <c r="M428" s="277">
        <v>3.2915000000000001</v>
      </c>
    </row>
    <row r="429" spans="1:13">
      <c r="A429" s="268">
        <v>419</v>
      </c>
      <c r="B429" s="277" t="s">
        <v>2525</v>
      </c>
      <c r="C429" s="278">
        <v>47.9</v>
      </c>
      <c r="D429" s="279">
        <v>48.016666666666659</v>
      </c>
      <c r="E429" s="279">
        <v>47.48333333333332</v>
      </c>
      <c r="F429" s="279">
        <v>47.066666666666663</v>
      </c>
      <c r="G429" s="279">
        <v>46.533333333333324</v>
      </c>
      <c r="H429" s="279">
        <v>48.433333333333316</v>
      </c>
      <c r="I429" s="279">
        <v>48.966666666666661</v>
      </c>
      <c r="J429" s="279">
        <v>49.383333333333312</v>
      </c>
      <c r="K429" s="277">
        <v>48.55</v>
      </c>
      <c r="L429" s="277">
        <v>47.6</v>
      </c>
      <c r="M429" s="277">
        <v>7.7019200000000003</v>
      </c>
    </row>
    <row r="430" spans="1:13">
      <c r="A430" s="268">
        <v>420</v>
      </c>
      <c r="B430" s="277" t="s">
        <v>175</v>
      </c>
      <c r="C430" s="286">
        <v>4450.95</v>
      </c>
      <c r="D430" s="287">
        <v>4449.3666666666659</v>
      </c>
      <c r="E430" s="287">
        <v>4391.5833333333321</v>
      </c>
      <c r="F430" s="287">
        <v>4332.2166666666662</v>
      </c>
      <c r="G430" s="287">
        <v>4274.4333333333325</v>
      </c>
      <c r="H430" s="287">
        <v>4508.7333333333318</v>
      </c>
      <c r="I430" s="287">
        <v>4566.5166666666664</v>
      </c>
      <c r="J430" s="287">
        <v>4625.8833333333314</v>
      </c>
      <c r="K430" s="288">
        <v>4507.1499999999996</v>
      </c>
      <c r="L430" s="288">
        <v>4390</v>
      </c>
      <c r="M430" s="288">
        <v>4.3075999999999999</v>
      </c>
    </row>
    <row r="431" spans="1:13">
      <c r="A431" s="268">
        <v>421</v>
      </c>
      <c r="B431" s="277" t="s">
        <v>176</v>
      </c>
      <c r="C431" s="277">
        <v>647.1</v>
      </c>
      <c r="D431" s="279">
        <v>640.88333333333333</v>
      </c>
      <c r="E431" s="279">
        <v>632.7166666666667</v>
      </c>
      <c r="F431" s="279">
        <v>618.33333333333337</v>
      </c>
      <c r="G431" s="279">
        <v>610.16666666666674</v>
      </c>
      <c r="H431" s="279">
        <v>655.26666666666665</v>
      </c>
      <c r="I431" s="279">
        <v>663.43333333333339</v>
      </c>
      <c r="J431" s="279">
        <v>677.81666666666661</v>
      </c>
      <c r="K431" s="277">
        <v>649.04999999999995</v>
      </c>
      <c r="L431" s="277">
        <v>626.5</v>
      </c>
      <c r="M431" s="277">
        <v>27.54571</v>
      </c>
    </row>
    <row r="432" spans="1:13">
      <c r="A432" s="268">
        <v>422</v>
      </c>
      <c r="B432" s="277" t="s">
        <v>177</v>
      </c>
      <c r="C432" s="277">
        <v>744.55</v>
      </c>
      <c r="D432" s="279">
        <v>741.0333333333333</v>
      </c>
      <c r="E432" s="279">
        <v>732.06666666666661</v>
      </c>
      <c r="F432" s="279">
        <v>719.58333333333326</v>
      </c>
      <c r="G432" s="279">
        <v>710.61666666666656</v>
      </c>
      <c r="H432" s="279">
        <v>753.51666666666665</v>
      </c>
      <c r="I432" s="279">
        <v>762.48333333333335</v>
      </c>
      <c r="J432" s="279">
        <v>774.9666666666667</v>
      </c>
      <c r="K432" s="277">
        <v>750</v>
      </c>
      <c r="L432" s="277">
        <v>728.55</v>
      </c>
      <c r="M432" s="277">
        <v>7.0560799999999997</v>
      </c>
    </row>
    <row r="433" spans="1:13">
      <c r="A433" s="268">
        <v>423</v>
      </c>
      <c r="B433" s="277" t="s">
        <v>525</v>
      </c>
      <c r="C433" s="277">
        <v>83</v>
      </c>
      <c r="D433" s="279">
        <v>83.016666666666666</v>
      </c>
      <c r="E433" s="279">
        <v>82.483333333333334</v>
      </c>
      <c r="F433" s="279">
        <v>81.966666666666669</v>
      </c>
      <c r="G433" s="279">
        <v>81.433333333333337</v>
      </c>
      <c r="H433" s="279">
        <v>83.533333333333331</v>
      </c>
      <c r="I433" s="279">
        <v>84.066666666666663</v>
      </c>
      <c r="J433" s="279">
        <v>84.583333333333329</v>
      </c>
      <c r="K433" s="277">
        <v>83.55</v>
      </c>
      <c r="L433" s="277">
        <v>82.5</v>
      </c>
      <c r="M433" s="277">
        <v>0.34332000000000001</v>
      </c>
    </row>
    <row r="434" spans="1:13">
      <c r="A434" s="268">
        <v>424</v>
      </c>
      <c r="B434" s="277" t="s">
        <v>281</v>
      </c>
      <c r="C434" s="277">
        <v>150.85</v>
      </c>
      <c r="D434" s="279">
        <v>149.81666666666669</v>
      </c>
      <c r="E434" s="279">
        <v>147.13333333333338</v>
      </c>
      <c r="F434" s="279">
        <v>143.41666666666669</v>
      </c>
      <c r="G434" s="279">
        <v>140.73333333333338</v>
      </c>
      <c r="H434" s="279">
        <v>153.53333333333339</v>
      </c>
      <c r="I434" s="279">
        <v>156.21666666666673</v>
      </c>
      <c r="J434" s="279">
        <v>159.93333333333339</v>
      </c>
      <c r="K434" s="277">
        <v>152.5</v>
      </c>
      <c r="L434" s="277">
        <v>146.1</v>
      </c>
      <c r="M434" s="277">
        <v>8.3451599999999999</v>
      </c>
    </row>
    <row r="435" spans="1:13">
      <c r="A435" s="268">
        <v>425</v>
      </c>
      <c r="B435" s="277" t="s">
        <v>526</v>
      </c>
      <c r="C435" s="277">
        <v>472.15</v>
      </c>
      <c r="D435" s="279">
        <v>470.11666666666662</v>
      </c>
      <c r="E435" s="279">
        <v>463.23333333333323</v>
      </c>
      <c r="F435" s="279">
        <v>454.31666666666661</v>
      </c>
      <c r="G435" s="279">
        <v>447.43333333333322</v>
      </c>
      <c r="H435" s="279">
        <v>479.03333333333325</v>
      </c>
      <c r="I435" s="279">
        <v>485.91666666666657</v>
      </c>
      <c r="J435" s="279">
        <v>494.83333333333326</v>
      </c>
      <c r="K435" s="277">
        <v>477</v>
      </c>
      <c r="L435" s="277">
        <v>461.2</v>
      </c>
      <c r="M435" s="277">
        <v>1.24336</v>
      </c>
    </row>
    <row r="436" spans="1:13">
      <c r="A436" s="268">
        <v>426</v>
      </c>
      <c r="B436" s="277" t="s">
        <v>3387</v>
      </c>
      <c r="C436" s="277">
        <v>277.75</v>
      </c>
      <c r="D436" s="279">
        <v>277.53333333333336</v>
      </c>
      <c r="E436" s="279">
        <v>275.2166666666667</v>
      </c>
      <c r="F436" s="279">
        <v>272.68333333333334</v>
      </c>
      <c r="G436" s="279">
        <v>270.36666666666667</v>
      </c>
      <c r="H436" s="279">
        <v>280.06666666666672</v>
      </c>
      <c r="I436" s="279">
        <v>282.38333333333344</v>
      </c>
      <c r="J436" s="279">
        <v>284.91666666666674</v>
      </c>
      <c r="K436" s="277">
        <v>279.85000000000002</v>
      </c>
      <c r="L436" s="277">
        <v>275</v>
      </c>
      <c r="M436" s="277">
        <v>2.21957</v>
      </c>
    </row>
    <row r="437" spans="1:13">
      <c r="A437" s="268">
        <v>427</v>
      </c>
      <c r="B437" s="277" t="s">
        <v>529</v>
      </c>
      <c r="C437" s="277">
        <v>1323.65</v>
      </c>
      <c r="D437" s="279">
        <v>1314.7166666666667</v>
      </c>
      <c r="E437" s="279">
        <v>1299.4333333333334</v>
      </c>
      <c r="F437" s="279">
        <v>1275.2166666666667</v>
      </c>
      <c r="G437" s="279">
        <v>1259.9333333333334</v>
      </c>
      <c r="H437" s="279">
        <v>1338.9333333333334</v>
      </c>
      <c r="I437" s="279">
        <v>1354.2166666666667</v>
      </c>
      <c r="J437" s="279">
        <v>1378.4333333333334</v>
      </c>
      <c r="K437" s="277">
        <v>1330</v>
      </c>
      <c r="L437" s="277">
        <v>1290.5</v>
      </c>
      <c r="M437" s="277">
        <v>0.50253000000000003</v>
      </c>
    </row>
    <row r="438" spans="1:13">
      <c r="A438" s="268">
        <v>428</v>
      </c>
      <c r="B438" s="277" t="s">
        <v>530</v>
      </c>
      <c r="C438" s="277">
        <v>405.65</v>
      </c>
      <c r="D438" s="279">
        <v>406.84999999999997</v>
      </c>
      <c r="E438" s="279">
        <v>401.79999999999995</v>
      </c>
      <c r="F438" s="279">
        <v>397.95</v>
      </c>
      <c r="G438" s="279">
        <v>392.9</v>
      </c>
      <c r="H438" s="279">
        <v>410.69999999999993</v>
      </c>
      <c r="I438" s="279">
        <v>415.75</v>
      </c>
      <c r="J438" s="279">
        <v>419.59999999999991</v>
      </c>
      <c r="K438" s="277">
        <v>411.9</v>
      </c>
      <c r="L438" s="277">
        <v>403</v>
      </c>
      <c r="M438" s="277">
        <v>0.28425</v>
      </c>
    </row>
    <row r="439" spans="1:13">
      <c r="A439" s="268">
        <v>429</v>
      </c>
      <c r="B439" s="277" t="s">
        <v>178</v>
      </c>
      <c r="C439" s="277">
        <v>486.9</v>
      </c>
      <c r="D439" s="279">
        <v>488.9666666666667</v>
      </c>
      <c r="E439" s="279">
        <v>483.18333333333339</v>
      </c>
      <c r="F439" s="279">
        <v>479.4666666666667</v>
      </c>
      <c r="G439" s="279">
        <v>473.68333333333339</v>
      </c>
      <c r="H439" s="279">
        <v>492.68333333333339</v>
      </c>
      <c r="I439" s="279">
        <v>498.4666666666667</v>
      </c>
      <c r="J439" s="279">
        <v>502.18333333333339</v>
      </c>
      <c r="K439" s="277">
        <v>494.75</v>
      </c>
      <c r="L439" s="277">
        <v>485.25</v>
      </c>
      <c r="M439" s="277">
        <v>90.868629999999996</v>
      </c>
    </row>
    <row r="440" spans="1:13">
      <c r="A440" s="268">
        <v>430</v>
      </c>
      <c r="B440" s="277" t="s">
        <v>531</v>
      </c>
      <c r="C440" s="277">
        <v>272.64999999999998</v>
      </c>
      <c r="D440" s="279">
        <v>266.5</v>
      </c>
      <c r="E440" s="279">
        <v>258.2</v>
      </c>
      <c r="F440" s="279">
        <v>243.75</v>
      </c>
      <c r="G440" s="279">
        <v>235.45</v>
      </c>
      <c r="H440" s="279">
        <v>280.95</v>
      </c>
      <c r="I440" s="279">
        <v>289.24999999999994</v>
      </c>
      <c r="J440" s="279">
        <v>303.7</v>
      </c>
      <c r="K440" s="277">
        <v>274.8</v>
      </c>
      <c r="L440" s="277">
        <v>252.05</v>
      </c>
      <c r="M440" s="277">
        <v>11.1685</v>
      </c>
    </row>
    <row r="441" spans="1:13">
      <c r="A441" s="268">
        <v>431</v>
      </c>
      <c r="B441" s="277" t="s">
        <v>179</v>
      </c>
      <c r="C441" s="277">
        <v>434.8</v>
      </c>
      <c r="D441" s="279">
        <v>434.23333333333335</v>
      </c>
      <c r="E441" s="279">
        <v>429.31666666666672</v>
      </c>
      <c r="F441" s="279">
        <v>423.83333333333337</v>
      </c>
      <c r="G441" s="279">
        <v>418.91666666666674</v>
      </c>
      <c r="H441" s="279">
        <v>439.7166666666667</v>
      </c>
      <c r="I441" s="279">
        <v>444.63333333333333</v>
      </c>
      <c r="J441" s="279">
        <v>450.11666666666667</v>
      </c>
      <c r="K441" s="277">
        <v>439.15</v>
      </c>
      <c r="L441" s="277">
        <v>428.75</v>
      </c>
      <c r="M441" s="277">
        <v>10.143219999999999</v>
      </c>
    </row>
    <row r="442" spans="1:13">
      <c r="A442" s="268">
        <v>432</v>
      </c>
      <c r="B442" s="277" t="s">
        <v>532</v>
      </c>
      <c r="C442" s="277">
        <v>185.2</v>
      </c>
      <c r="D442" s="279">
        <v>184.23333333333335</v>
      </c>
      <c r="E442" s="279">
        <v>182.06666666666669</v>
      </c>
      <c r="F442" s="279">
        <v>178.93333333333334</v>
      </c>
      <c r="G442" s="279">
        <v>176.76666666666668</v>
      </c>
      <c r="H442" s="279">
        <v>187.3666666666667</v>
      </c>
      <c r="I442" s="279">
        <v>189.53333333333333</v>
      </c>
      <c r="J442" s="279">
        <v>192.66666666666671</v>
      </c>
      <c r="K442" s="277">
        <v>186.4</v>
      </c>
      <c r="L442" s="277">
        <v>181.1</v>
      </c>
      <c r="M442" s="277">
        <v>0.71247000000000005</v>
      </c>
    </row>
    <row r="443" spans="1:13">
      <c r="A443" s="268">
        <v>433</v>
      </c>
      <c r="B443" s="277" t="s">
        <v>533</v>
      </c>
      <c r="C443" s="277">
        <v>1408.75</v>
      </c>
      <c r="D443" s="279">
        <v>1401.0333333333335</v>
      </c>
      <c r="E443" s="279">
        <v>1382.8166666666671</v>
      </c>
      <c r="F443" s="279">
        <v>1356.8833333333334</v>
      </c>
      <c r="G443" s="279">
        <v>1338.666666666667</v>
      </c>
      <c r="H443" s="279">
        <v>1426.9666666666672</v>
      </c>
      <c r="I443" s="279">
        <v>1445.1833333333338</v>
      </c>
      <c r="J443" s="279">
        <v>1471.1166666666672</v>
      </c>
      <c r="K443" s="277">
        <v>1419.25</v>
      </c>
      <c r="L443" s="277">
        <v>1375.1</v>
      </c>
      <c r="M443" s="277">
        <v>0.47228999999999999</v>
      </c>
    </row>
    <row r="444" spans="1:13">
      <c r="A444" s="268">
        <v>434</v>
      </c>
      <c r="B444" s="277" t="s">
        <v>534</v>
      </c>
      <c r="C444" s="277">
        <v>2.8</v>
      </c>
      <c r="D444" s="279">
        <v>2.7833333333333337</v>
      </c>
      <c r="E444" s="279">
        <v>2.7166666666666672</v>
      </c>
      <c r="F444" s="279">
        <v>2.6333333333333337</v>
      </c>
      <c r="G444" s="279">
        <v>2.5666666666666673</v>
      </c>
      <c r="H444" s="279">
        <v>2.8666666666666671</v>
      </c>
      <c r="I444" s="279">
        <v>2.9333333333333336</v>
      </c>
      <c r="J444" s="279">
        <v>3.0166666666666671</v>
      </c>
      <c r="K444" s="277">
        <v>2.85</v>
      </c>
      <c r="L444" s="277">
        <v>2.7</v>
      </c>
      <c r="M444" s="277">
        <v>67.021460000000005</v>
      </c>
    </row>
    <row r="445" spans="1:13">
      <c r="A445" s="268">
        <v>435</v>
      </c>
      <c r="B445" s="277" t="s">
        <v>535</v>
      </c>
      <c r="C445" s="277">
        <v>137.6</v>
      </c>
      <c r="D445" s="279">
        <v>136.48333333333332</v>
      </c>
      <c r="E445" s="279">
        <v>133.06666666666663</v>
      </c>
      <c r="F445" s="279">
        <v>128.5333333333333</v>
      </c>
      <c r="G445" s="279">
        <v>125.11666666666662</v>
      </c>
      <c r="H445" s="279">
        <v>141.01666666666665</v>
      </c>
      <c r="I445" s="279">
        <v>144.43333333333334</v>
      </c>
      <c r="J445" s="279">
        <v>148.96666666666667</v>
      </c>
      <c r="K445" s="277">
        <v>139.9</v>
      </c>
      <c r="L445" s="277">
        <v>131.94999999999999</v>
      </c>
      <c r="M445" s="277">
        <v>2.2496</v>
      </c>
    </row>
    <row r="446" spans="1:13">
      <c r="A446" s="268">
        <v>436</v>
      </c>
      <c r="B446" s="277" t="s">
        <v>2593</v>
      </c>
      <c r="C446" s="277">
        <v>206.45</v>
      </c>
      <c r="D446" s="279">
        <v>206.21666666666667</v>
      </c>
      <c r="E446" s="279">
        <v>203.43333333333334</v>
      </c>
      <c r="F446" s="279">
        <v>200.41666666666666</v>
      </c>
      <c r="G446" s="279">
        <v>197.63333333333333</v>
      </c>
      <c r="H446" s="279">
        <v>209.23333333333335</v>
      </c>
      <c r="I446" s="279">
        <v>212.01666666666671</v>
      </c>
      <c r="J446" s="279">
        <v>215.03333333333336</v>
      </c>
      <c r="K446" s="277">
        <v>209</v>
      </c>
      <c r="L446" s="277">
        <v>203.2</v>
      </c>
      <c r="M446" s="277">
        <v>0.73951</v>
      </c>
    </row>
    <row r="447" spans="1:13">
      <c r="A447" s="268">
        <v>437</v>
      </c>
      <c r="B447" s="277" t="s">
        <v>536</v>
      </c>
      <c r="C447" s="277">
        <v>837.95</v>
      </c>
      <c r="D447" s="279">
        <v>843.06666666666661</v>
      </c>
      <c r="E447" s="279">
        <v>829.98333333333323</v>
      </c>
      <c r="F447" s="279">
        <v>822.01666666666665</v>
      </c>
      <c r="G447" s="279">
        <v>808.93333333333328</v>
      </c>
      <c r="H447" s="279">
        <v>851.03333333333319</v>
      </c>
      <c r="I447" s="279">
        <v>864.11666666666667</v>
      </c>
      <c r="J447" s="279">
        <v>872.08333333333314</v>
      </c>
      <c r="K447" s="277">
        <v>856.15</v>
      </c>
      <c r="L447" s="277">
        <v>835.1</v>
      </c>
      <c r="M447" s="277">
        <v>0.22367000000000001</v>
      </c>
    </row>
    <row r="448" spans="1:13">
      <c r="A448" s="268">
        <v>438</v>
      </c>
      <c r="B448" s="277" t="s">
        <v>282</v>
      </c>
      <c r="C448" s="277">
        <v>554.9</v>
      </c>
      <c r="D448" s="279">
        <v>555.1</v>
      </c>
      <c r="E448" s="279">
        <v>550.75</v>
      </c>
      <c r="F448" s="279">
        <v>546.6</v>
      </c>
      <c r="G448" s="279">
        <v>542.25</v>
      </c>
      <c r="H448" s="279">
        <v>559.25</v>
      </c>
      <c r="I448" s="279">
        <v>563.60000000000014</v>
      </c>
      <c r="J448" s="279">
        <v>567.75</v>
      </c>
      <c r="K448" s="277">
        <v>559.45000000000005</v>
      </c>
      <c r="L448" s="277">
        <v>550.95000000000005</v>
      </c>
      <c r="M448" s="277">
        <v>2.8022300000000002</v>
      </c>
    </row>
    <row r="449" spans="1:13">
      <c r="A449" s="268">
        <v>439</v>
      </c>
      <c r="B449" s="277" t="s">
        <v>542</v>
      </c>
      <c r="C449" s="277">
        <v>42.95</v>
      </c>
      <c r="D449" s="279">
        <v>43.1</v>
      </c>
      <c r="E449" s="279">
        <v>42.25</v>
      </c>
      <c r="F449" s="279">
        <v>41.55</v>
      </c>
      <c r="G449" s="279">
        <v>40.699999999999996</v>
      </c>
      <c r="H449" s="279">
        <v>43.800000000000004</v>
      </c>
      <c r="I449" s="279">
        <v>44.650000000000013</v>
      </c>
      <c r="J449" s="279">
        <v>45.350000000000009</v>
      </c>
      <c r="K449" s="277">
        <v>43.95</v>
      </c>
      <c r="L449" s="277">
        <v>42.4</v>
      </c>
      <c r="M449" s="277">
        <v>2.9990399999999999</v>
      </c>
    </row>
    <row r="450" spans="1:13">
      <c r="A450" s="268">
        <v>440</v>
      </c>
      <c r="B450" s="277" t="s">
        <v>2608</v>
      </c>
      <c r="C450" s="277">
        <v>10505.05</v>
      </c>
      <c r="D450" s="279">
        <v>10551.35</v>
      </c>
      <c r="E450" s="279">
        <v>10303.700000000001</v>
      </c>
      <c r="F450" s="279">
        <v>10102.35</v>
      </c>
      <c r="G450" s="279">
        <v>9854.7000000000007</v>
      </c>
      <c r="H450" s="279">
        <v>10752.7</v>
      </c>
      <c r="I450" s="279">
        <v>11000.349999999999</v>
      </c>
      <c r="J450" s="279">
        <v>11201.7</v>
      </c>
      <c r="K450" s="277">
        <v>10799</v>
      </c>
      <c r="L450" s="277">
        <v>10350</v>
      </c>
      <c r="M450" s="277">
        <v>5.6100000000000004E-3</v>
      </c>
    </row>
    <row r="451" spans="1:13">
      <c r="A451" s="268">
        <v>441</v>
      </c>
      <c r="B451" s="277" t="s">
        <v>2613</v>
      </c>
      <c r="C451" s="277">
        <v>875.65</v>
      </c>
      <c r="D451" s="279">
        <v>863.75</v>
      </c>
      <c r="E451" s="279">
        <v>849.3</v>
      </c>
      <c r="F451" s="279">
        <v>822.94999999999993</v>
      </c>
      <c r="G451" s="279">
        <v>808.49999999999989</v>
      </c>
      <c r="H451" s="279">
        <v>890.1</v>
      </c>
      <c r="I451" s="279">
        <v>904.55000000000007</v>
      </c>
      <c r="J451" s="279">
        <v>930.90000000000009</v>
      </c>
      <c r="K451" s="277">
        <v>878.2</v>
      </c>
      <c r="L451" s="277">
        <v>837.4</v>
      </c>
      <c r="M451" s="277">
        <v>1.5825899999999999</v>
      </c>
    </row>
    <row r="452" spans="1:13">
      <c r="A452" s="268">
        <v>442</v>
      </c>
      <c r="B452" s="277" t="s">
        <v>3464</v>
      </c>
      <c r="C452" s="277">
        <v>477.1</v>
      </c>
      <c r="D452" s="279">
        <v>479.61666666666662</v>
      </c>
      <c r="E452" s="279">
        <v>472.53333333333325</v>
      </c>
      <c r="F452" s="279">
        <v>467.96666666666664</v>
      </c>
      <c r="G452" s="279">
        <v>460.88333333333327</v>
      </c>
      <c r="H452" s="279">
        <v>484.18333333333322</v>
      </c>
      <c r="I452" s="279">
        <v>491.26666666666659</v>
      </c>
      <c r="J452" s="279">
        <v>495.8333333333332</v>
      </c>
      <c r="K452" s="277">
        <v>486.7</v>
      </c>
      <c r="L452" s="277">
        <v>475.05</v>
      </c>
      <c r="M452" s="277">
        <v>43.134659999999997</v>
      </c>
    </row>
    <row r="453" spans="1:13">
      <c r="A453" s="268">
        <v>443</v>
      </c>
      <c r="B453" s="277" t="s">
        <v>182</v>
      </c>
      <c r="C453" s="277">
        <v>1508.85</v>
      </c>
      <c r="D453" s="279">
        <v>1488.8500000000001</v>
      </c>
      <c r="E453" s="279">
        <v>1459.0000000000002</v>
      </c>
      <c r="F453" s="279">
        <v>1409.15</v>
      </c>
      <c r="G453" s="279">
        <v>1379.3000000000002</v>
      </c>
      <c r="H453" s="279">
        <v>1538.7000000000003</v>
      </c>
      <c r="I453" s="279">
        <v>1568.5500000000002</v>
      </c>
      <c r="J453" s="279">
        <v>1618.4000000000003</v>
      </c>
      <c r="K453" s="277">
        <v>1518.7</v>
      </c>
      <c r="L453" s="277">
        <v>1439</v>
      </c>
      <c r="M453" s="277">
        <v>9.9350500000000004</v>
      </c>
    </row>
    <row r="454" spans="1:13">
      <c r="A454" s="268">
        <v>444</v>
      </c>
      <c r="B454" s="277" t="s">
        <v>543</v>
      </c>
      <c r="C454" s="277">
        <v>847.2</v>
      </c>
      <c r="D454" s="279">
        <v>850.9666666666667</v>
      </c>
      <c r="E454" s="279">
        <v>839.73333333333335</v>
      </c>
      <c r="F454" s="279">
        <v>832.26666666666665</v>
      </c>
      <c r="G454" s="279">
        <v>821.0333333333333</v>
      </c>
      <c r="H454" s="279">
        <v>858.43333333333339</v>
      </c>
      <c r="I454" s="279">
        <v>869.66666666666674</v>
      </c>
      <c r="J454" s="279">
        <v>877.13333333333344</v>
      </c>
      <c r="K454" s="277">
        <v>862.2</v>
      </c>
      <c r="L454" s="277">
        <v>843.5</v>
      </c>
      <c r="M454" s="277">
        <v>0.15103</v>
      </c>
    </row>
    <row r="455" spans="1:13">
      <c r="A455" s="268">
        <v>445</v>
      </c>
      <c r="B455" s="277" t="s">
        <v>183</v>
      </c>
      <c r="C455" s="277">
        <v>127.75</v>
      </c>
      <c r="D455" s="279">
        <v>127.93333333333334</v>
      </c>
      <c r="E455" s="279">
        <v>125.81666666666666</v>
      </c>
      <c r="F455" s="279">
        <v>123.88333333333333</v>
      </c>
      <c r="G455" s="279">
        <v>121.76666666666665</v>
      </c>
      <c r="H455" s="279">
        <v>129.86666666666667</v>
      </c>
      <c r="I455" s="279">
        <v>131.98333333333335</v>
      </c>
      <c r="J455" s="279">
        <v>133.91666666666669</v>
      </c>
      <c r="K455" s="277">
        <v>130.05000000000001</v>
      </c>
      <c r="L455" s="277">
        <v>126</v>
      </c>
      <c r="M455" s="277">
        <v>625.54210999999998</v>
      </c>
    </row>
    <row r="456" spans="1:13">
      <c r="A456" s="268">
        <v>446</v>
      </c>
      <c r="B456" s="277" t="s">
        <v>184</v>
      </c>
      <c r="C456" s="277">
        <v>55.85</v>
      </c>
      <c r="D456" s="279">
        <v>55.516666666666673</v>
      </c>
      <c r="E456" s="279">
        <v>54.883333333333347</v>
      </c>
      <c r="F456" s="279">
        <v>53.916666666666671</v>
      </c>
      <c r="G456" s="279">
        <v>53.283333333333346</v>
      </c>
      <c r="H456" s="279">
        <v>56.483333333333348</v>
      </c>
      <c r="I456" s="279">
        <v>57.116666666666674</v>
      </c>
      <c r="J456" s="279">
        <v>58.08333333333335</v>
      </c>
      <c r="K456" s="277">
        <v>56.15</v>
      </c>
      <c r="L456" s="277">
        <v>54.55</v>
      </c>
      <c r="M456" s="277">
        <v>45.873849999999997</v>
      </c>
    </row>
    <row r="457" spans="1:13">
      <c r="A457" s="268">
        <v>447</v>
      </c>
      <c r="B457" s="277" t="s">
        <v>185</v>
      </c>
      <c r="C457" s="277">
        <v>54.15</v>
      </c>
      <c r="D457" s="279">
        <v>53.683333333333337</v>
      </c>
      <c r="E457" s="279">
        <v>52.766666666666673</v>
      </c>
      <c r="F457" s="279">
        <v>51.383333333333333</v>
      </c>
      <c r="G457" s="279">
        <v>50.466666666666669</v>
      </c>
      <c r="H457" s="279">
        <v>55.066666666666677</v>
      </c>
      <c r="I457" s="279">
        <v>55.983333333333334</v>
      </c>
      <c r="J457" s="279">
        <v>57.366666666666681</v>
      </c>
      <c r="K457" s="277">
        <v>54.6</v>
      </c>
      <c r="L457" s="277">
        <v>52.3</v>
      </c>
      <c r="M457" s="277">
        <v>246.37365</v>
      </c>
    </row>
    <row r="458" spans="1:13">
      <c r="A458" s="268">
        <v>448</v>
      </c>
      <c r="B458" s="277" t="s">
        <v>186</v>
      </c>
      <c r="C458" s="277">
        <v>393.85</v>
      </c>
      <c r="D458" s="279">
        <v>388.31666666666666</v>
      </c>
      <c r="E458" s="279">
        <v>380.73333333333335</v>
      </c>
      <c r="F458" s="279">
        <v>367.61666666666667</v>
      </c>
      <c r="G458" s="279">
        <v>360.03333333333336</v>
      </c>
      <c r="H458" s="279">
        <v>401.43333333333334</v>
      </c>
      <c r="I458" s="279">
        <v>409.01666666666671</v>
      </c>
      <c r="J458" s="279">
        <v>422.13333333333333</v>
      </c>
      <c r="K458" s="277">
        <v>395.9</v>
      </c>
      <c r="L458" s="277">
        <v>375.2</v>
      </c>
      <c r="M458" s="277">
        <v>288.55527000000001</v>
      </c>
    </row>
    <row r="459" spans="1:13">
      <c r="A459" s="268">
        <v>449</v>
      </c>
      <c r="B459" s="277" t="s">
        <v>2624</v>
      </c>
      <c r="C459" s="277">
        <v>23.4</v>
      </c>
      <c r="D459" s="279">
        <v>23.083333333333332</v>
      </c>
      <c r="E459" s="279">
        <v>22.666666666666664</v>
      </c>
      <c r="F459" s="279">
        <v>21.933333333333334</v>
      </c>
      <c r="G459" s="279">
        <v>21.516666666666666</v>
      </c>
      <c r="H459" s="279">
        <v>23.816666666666663</v>
      </c>
      <c r="I459" s="279">
        <v>24.233333333333327</v>
      </c>
      <c r="J459" s="279">
        <v>24.966666666666661</v>
      </c>
      <c r="K459" s="277">
        <v>23.5</v>
      </c>
      <c r="L459" s="277">
        <v>22.35</v>
      </c>
      <c r="M459" s="277">
        <v>61.197110000000002</v>
      </c>
    </row>
    <row r="460" spans="1:13">
      <c r="A460" s="268">
        <v>450</v>
      </c>
      <c r="B460" s="277" t="s">
        <v>537</v>
      </c>
      <c r="C460" s="277">
        <v>787.25</v>
      </c>
      <c r="D460" s="279">
        <v>784.31666666666661</v>
      </c>
      <c r="E460" s="279">
        <v>771.93333333333317</v>
      </c>
      <c r="F460" s="279">
        <v>756.61666666666656</v>
      </c>
      <c r="G460" s="279">
        <v>744.23333333333312</v>
      </c>
      <c r="H460" s="279">
        <v>799.63333333333321</v>
      </c>
      <c r="I460" s="279">
        <v>812.01666666666665</v>
      </c>
      <c r="J460" s="279">
        <v>827.33333333333326</v>
      </c>
      <c r="K460" s="277">
        <v>796.7</v>
      </c>
      <c r="L460" s="277">
        <v>769</v>
      </c>
      <c r="M460" s="277">
        <v>0.1716</v>
      </c>
    </row>
    <row r="461" spans="1:13">
      <c r="A461" s="268">
        <v>451</v>
      </c>
      <c r="B461" s="277" t="s">
        <v>538</v>
      </c>
      <c r="C461" s="277">
        <v>382.15</v>
      </c>
      <c r="D461" s="279">
        <v>380.63333333333338</v>
      </c>
      <c r="E461" s="279">
        <v>377.76666666666677</v>
      </c>
      <c r="F461" s="279">
        <v>373.38333333333338</v>
      </c>
      <c r="G461" s="279">
        <v>370.51666666666677</v>
      </c>
      <c r="H461" s="279">
        <v>385.01666666666677</v>
      </c>
      <c r="I461" s="279">
        <v>387.88333333333344</v>
      </c>
      <c r="J461" s="279">
        <v>392.26666666666677</v>
      </c>
      <c r="K461" s="277">
        <v>383.5</v>
      </c>
      <c r="L461" s="277">
        <v>376.25</v>
      </c>
      <c r="M461" s="277">
        <v>5.7820000000000003E-2</v>
      </c>
    </row>
    <row r="462" spans="1:13">
      <c r="A462" s="268">
        <v>452</v>
      </c>
      <c r="B462" s="277" t="s">
        <v>187</v>
      </c>
      <c r="C462" s="277">
        <v>2763.3</v>
      </c>
      <c r="D462" s="279">
        <v>2755.4166666666665</v>
      </c>
      <c r="E462" s="279">
        <v>2739.1833333333329</v>
      </c>
      <c r="F462" s="279">
        <v>2715.0666666666666</v>
      </c>
      <c r="G462" s="279">
        <v>2698.833333333333</v>
      </c>
      <c r="H462" s="279">
        <v>2779.5333333333328</v>
      </c>
      <c r="I462" s="279">
        <v>2795.7666666666664</v>
      </c>
      <c r="J462" s="279">
        <v>2819.8833333333328</v>
      </c>
      <c r="K462" s="277">
        <v>2771.65</v>
      </c>
      <c r="L462" s="277">
        <v>2731.3</v>
      </c>
      <c r="M462" s="277">
        <v>52.737729999999999</v>
      </c>
    </row>
    <row r="463" spans="1:13">
      <c r="A463" s="268">
        <v>453</v>
      </c>
      <c r="B463" s="277" t="s">
        <v>544</v>
      </c>
      <c r="C463" s="277">
        <v>2364.85</v>
      </c>
      <c r="D463" s="279">
        <v>2338.2833333333333</v>
      </c>
      <c r="E463" s="279">
        <v>2291.5666666666666</v>
      </c>
      <c r="F463" s="279">
        <v>2218.2833333333333</v>
      </c>
      <c r="G463" s="279">
        <v>2171.5666666666666</v>
      </c>
      <c r="H463" s="279">
        <v>2411.5666666666666</v>
      </c>
      <c r="I463" s="279">
        <v>2458.2833333333328</v>
      </c>
      <c r="J463" s="279">
        <v>2531.5666666666666</v>
      </c>
      <c r="K463" s="277">
        <v>2385</v>
      </c>
      <c r="L463" s="277">
        <v>2265</v>
      </c>
      <c r="M463" s="277">
        <v>7.2679999999999995E-2</v>
      </c>
    </row>
    <row r="464" spans="1:13">
      <c r="A464" s="268">
        <v>454</v>
      </c>
      <c r="B464" s="277" t="s">
        <v>188</v>
      </c>
      <c r="C464" s="277">
        <v>822.75</v>
      </c>
      <c r="D464" s="279">
        <v>816.61666666666667</v>
      </c>
      <c r="E464" s="279">
        <v>804.93333333333339</v>
      </c>
      <c r="F464" s="279">
        <v>787.11666666666667</v>
      </c>
      <c r="G464" s="279">
        <v>775.43333333333339</v>
      </c>
      <c r="H464" s="279">
        <v>834.43333333333339</v>
      </c>
      <c r="I464" s="279">
        <v>846.11666666666656</v>
      </c>
      <c r="J464" s="279">
        <v>863.93333333333339</v>
      </c>
      <c r="K464" s="277">
        <v>828.3</v>
      </c>
      <c r="L464" s="277">
        <v>798.8</v>
      </c>
      <c r="M464" s="277">
        <v>79.789969999999997</v>
      </c>
    </row>
    <row r="465" spans="1:13">
      <c r="A465" s="268">
        <v>455</v>
      </c>
      <c r="B465" s="277" t="s">
        <v>546</v>
      </c>
      <c r="C465" s="277">
        <v>738.2</v>
      </c>
      <c r="D465" s="279">
        <v>735.46666666666658</v>
      </c>
      <c r="E465" s="279">
        <v>728.78333333333319</v>
      </c>
      <c r="F465" s="279">
        <v>719.36666666666656</v>
      </c>
      <c r="G465" s="279">
        <v>712.68333333333317</v>
      </c>
      <c r="H465" s="279">
        <v>744.88333333333321</v>
      </c>
      <c r="I465" s="279">
        <v>751.56666666666661</v>
      </c>
      <c r="J465" s="279">
        <v>760.98333333333323</v>
      </c>
      <c r="K465" s="277">
        <v>742.15</v>
      </c>
      <c r="L465" s="277">
        <v>726.05</v>
      </c>
      <c r="M465" s="277">
        <v>0.60016999999999998</v>
      </c>
    </row>
    <row r="466" spans="1:13">
      <c r="A466" s="268">
        <v>456</v>
      </c>
      <c r="B466" s="277" t="s">
        <v>547</v>
      </c>
      <c r="C466" s="277">
        <v>1013.15</v>
      </c>
      <c r="D466" s="279">
        <v>1013.65</v>
      </c>
      <c r="E466" s="279">
        <v>989.5</v>
      </c>
      <c r="F466" s="279">
        <v>965.85</v>
      </c>
      <c r="G466" s="279">
        <v>941.7</v>
      </c>
      <c r="H466" s="279">
        <v>1037.3</v>
      </c>
      <c r="I466" s="279">
        <v>1061.4499999999998</v>
      </c>
      <c r="J466" s="279">
        <v>1085.0999999999999</v>
      </c>
      <c r="K466" s="277">
        <v>1037.8</v>
      </c>
      <c r="L466" s="277">
        <v>990</v>
      </c>
      <c r="M466" s="277">
        <v>1.10083</v>
      </c>
    </row>
    <row r="467" spans="1:13">
      <c r="A467" s="268">
        <v>457</v>
      </c>
      <c r="B467" s="277" t="s">
        <v>552</v>
      </c>
      <c r="C467" s="277">
        <v>574.4</v>
      </c>
      <c r="D467" s="279">
        <v>577.2166666666667</v>
      </c>
      <c r="E467" s="279">
        <v>568.33333333333337</v>
      </c>
      <c r="F467" s="279">
        <v>562.26666666666665</v>
      </c>
      <c r="G467" s="279">
        <v>553.38333333333333</v>
      </c>
      <c r="H467" s="279">
        <v>583.28333333333342</v>
      </c>
      <c r="I467" s="279">
        <v>592.16666666666663</v>
      </c>
      <c r="J467" s="279">
        <v>598.23333333333346</v>
      </c>
      <c r="K467" s="277">
        <v>586.1</v>
      </c>
      <c r="L467" s="277">
        <v>571.15</v>
      </c>
      <c r="M467" s="277">
        <v>0.17815</v>
      </c>
    </row>
    <row r="468" spans="1:13">
      <c r="A468" s="268">
        <v>458</v>
      </c>
      <c r="B468" s="277" t="s">
        <v>548</v>
      </c>
      <c r="C468" s="277">
        <v>37.9</v>
      </c>
      <c r="D468" s="279">
        <v>38.15</v>
      </c>
      <c r="E468" s="279">
        <v>37.349999999999994</v>
      </c>
      <c r="F468" s="279">
        <v>36.799999999999997</v>
      </c>
      <c r="G468" s="279">
        <v>35.999999999999993</v>
      </c>
      <c r="H468" s="279">
        <v>38.699999999999996</v>
      </c>
      <c r="I468" s="279">
        <v>39.499999999999993</v>
      </c>
      <c r="J468" s="279">
        <v>40.049999999999997</v>
      </c>
      <c r="K468" s="277">
        <v>38.950000000000003</v>
      </c>
      <c r="L468" s="277">
        <v>37.6</v>
      </c>
      <c r="M468" s="277">
        <v>5.8410399999999996</v>
      </c>
    </row>
    <row r="469" spans="1:13">
      <c r="A469" s="268">
        <v>459</v>
      </c>
      <c r="B469" s="277" t="s">
        <v>549</v>
      </c>
      <c r="C469" s="277">
        <v>1035.9000000000001</v>
      </c>
      <c r="D469" s="279">
        <v>1035.0166666666667</v>
      </c>
      <c r="E469" s="279">
        <v>1026.4333333333334</v>
      </c>
      <c r="F469" s="279">
        <v>1016.9666666666667</v>
      </c>
      <c r="G469" s="279">
        <v>1008.3833333333334</v>
      </c>
      <c r="H469" s="279">
        <v>1044.4833333333333</v>
      </c>
      <c r="I469" s="279">
        <v>1053.0666666666668</v>
      </c>
      <c r="J469" s="279">
        <v>1062.5333333333333</v>
      </c>
      <c r="K469" s="277">
        <v>1043.5999999999999</v>
      </c>
      <c r="L469" s="277">
        <v>1025.55</v>
      </c>
      <c r="M469" s="277">
        <v>0.16078000000000001</v>
      </c>
    </row>
    <row r="470" spans="1:13">
      <c r="A470" s="268">
        <v>460</v>
      </c>
      <c r="B470" s="277" t="s">
        <v>189</v>
      </c>
      <c r="C470" s="277">
        <v>1223.1500000000001</v>
      </c>
      <c r="D470" s="279">
        <v>1226.3999999999999</v>
      </c>
      <c r="E470" s="279">
        <v>1212.7499999999998</v>
      </c>
      <c r="F470" s="279">
        <v>1202.3499999999999</v>
      </c>
      <c r="G470" s="279">
        <v>1188.6999999999998</v>
      </c>
      <c r="H470" s="279">
        <v>1236.7999999999997</v>
      </c>
      <c r="I470" s="279">
        <v>1250.4499999999998</v>
      </c>
      <c r="J470" s="279">
        <v>1260.8499999999997</v>
      </c>
      <c r="K470" s="277">
        <v>1240.05</v>
      </c>
      <c r="L470" s="277">
        <v>1216</v>
      </c>
      <c r="M470" s="277">
        <v>27.726019999999998</v>
      </c>
    </row>
    <row r="471" spans="1:13">
      <c r="A471" s="268">
        <v>461</v>
      </c>
      <c r="B471" s="277" t="s">
        <v>190</v>
      </c>
      <c r="C471" s="277">
        <v>2744.2</v>
      </c>
      <c r="D471" s="279">
        <v>2733.9</v>
      </c>
      <c r="E471" s="279">
        <v>2692.8</v>
      </c>
      <c r="F471" s="279">
        <v>2641.4</v>
      </c>
      <c r="G471" s="279">
        <v>2600.3000000000002</v>
      </c>
      <c r="H471" s="279">
        <v>2785.3</v>
      </c>
      <c r="I471" s="279">
        <v>2826.3999999999996</v>
      </c>
      <c r="J471" s="279">
        <v>2877.8</v>
      </c>
      <c r="K471" s="277">
        <v>2775</v>
      </c>
      <c r="L471" s="277">
        <v>2682.5</v>
      </c>
      <c r="M471" s="277">
        <v>4.7771400000000002</v>
      </c>
    </row>
    <row r="472" spans="1:13">
      <c r="A472" s="268">
        <v>462</v>
      </c>
      <c r="B472" s="277" t="s">
        <v>191</v>
      </c>
      <c r="C472" s="277">
        <v>302.64999999999998</v>
      </c>
      <c r="D472" s="279">
        <v>300.3</v>
      </c>
      <c r="E472" s="279">
        <v>296.85000000000002</v>
      </c>
      <c r="F472" s="279">
        <v>291.05</v>
      </c>
      <c r="G472" s="279">
        <v>287.60000000000002</v>
      </c>
      <c r="H472" s="279">
        <v>306.10000000000002</v>
      </c>
      <c r="I472" s="279">
        <v>309.54999999999995</v>
      </c>
      <c r="J472" s="279">
        <v>315.35000000000002</v>
      </c>
      <c r="K472" s="277">
        <v>303.75</v>
      </c>
      <c r="L472" s="277">
        <v>294.5</v>
      </c>
      <c r="M472" s="277">
        <v>7.0656999999999996</v>
      </c>
    </row>
    <row r="473" spans="1:13">
      <c r="A473" s="268">
        <v>463</v>
      </c>
      <c r="B473" s="277" t="s">
        <v>550</v>
      </c>
      <c r="C473" s="277">
        <v>662.85</v>
      </c>
      <c r="D473" s="279">
        <v>664.31666666666661</v>
      </c>
      <c r="E473" s="279">
        <v>653.63333333333321</v>
      </c>
      <c r="F473" s="279">
        <v>644.41666666666663</v>
      </c>
      <c r="G473" s="279">
        <v>633.73333333333323</v>
      </c>
      <c r="H473" s="279">
        <v>673.53333333333319</v>
      </c>
      <c r="I473" s="279">
        <v>684.21666666666658</v>
      </c>
      <c r="J473" s="279">
        <v>693.43333333333317</v>
      </c>
      <c r="K473" s="277">
        <v>675</v>
      </c>
      <c r="L473" s="277">
        <v>655.1</v>
      </c>
      <c r="M473" s="277">
        <v>1.28647</v>
      </c>
    </row>
    <row r="474" spans="1:13">
      <c r="A474" s="268">
        <v>464</v>
      </c>
      <c r="B474" s="245" t="s">
        <v>551</v>
      </c>
      <c r="C474" s="277">
        <v>7.8</v>
      </c>
      <c r="D474" s="279">
        <v>7.9333333333333336</v>
      </c>
      <c r="E474" s="279">
        <v>7.5666666666666664</v>
      </c>
      <c r="F474" s="279">
        <v>7.333333333333333</v>
      </c>
      <c r="G474" s="279">
        <v>6.9666666666666659</v>
      </c>
      <c r="H474" s="279">
        <v>8.1666666666666679</v>
      </c>
      <c r="I474" s="279">
        <v>8.533333333333335</v>
      </c>
      <c r="J474" s="279">
        <v>8.7666666666666675</v>
      </c>
      <c r="K474" s="277">
        <v>8.3000000000000007</v>
      </c>
      <c r="L474" s="277">
        <v>7.7</v>
      </c>
      <c r="M474" s="277">
        <v>148.31641999999999</v>
      </c>
    </row>
    <row r="475" spans="1:13">
      <c r="A475" s="268">
        <v>465</v>
      </c>
      <c r="B475" s="245" t="s">
        <v>539</v>
      </c>
      <c r="C475" s="277">
        <v>5683.3</v>
      </c>
      <c r="D475" s="279">
        <v>5684.7666666666664</v>
      </c>
      <c r="E475" s="279">
        <v>5623.5333333333328</v>
      </c>
      <c r="F475" s="279">
        <v>5563.7666666666664</v>
      </c>
      <c r="G475" s="279">
        <v>5502.5333333333328</v>
      </c>
      <c r="H475" s="279">
        <v>5744.5333333333328</v>
      </c>
      <c r="I475" s="279">
        <v>5805.7666666666664</v>
      </c>
      <c r="J475" s="279">
        <v>5865.5333333333328</v>
      </c>
      <c r="K475" s="277">
        <v>5746</v>
      </c>
      <c r="L475" s="277">
        <v>5625</v>
      </c>
      <c r="M475" s="277">
        <v>5.5550000000000002E-2</v>
      </c>
    </row>
    <row r="476" spans="1:13">
      <c r="A476" s="268">
        <v>466</v>
      </c>
      <c r="B476" s="245" t="s">
        <v>541</v>
      </c>
      <c r="C476" s="277">
        <v>28.55</v>
      </c>
      <c r="D476" s="279">
        <v>28.7</v>
      </c>
      <c r="E476" s="279">
        <v>28.099999999999998</v>
      </c>
      <c r="F476" s="279">
        <v>27.65</v>
      </c>
      <c r="G476" s="279">
        <v>27.049999999999997</v>
      </c>
      <c r="H476" s="279">
        <v>29.15</v>
      </c>
      <c r="I476" s="279">
        <v>29.75</v>
      </c>
      <c r="J476" s="279">
        <v>30.2</v>
      </c>
      <c r="K476" s="277">
        <v>29.3</v>
      </c>
      <c r="L476" s="277">
        <v>28.25</v>
      </c>
      <c r="M476" s="277">
        <v>36.9634</v>
      </c>
    </row>
    <row r="477" spans="1:13">
      <c r="A477" s="268">
        <v>467</v>
      </c>
      <c r="B477" s="245" t="s">
        <v>192</v>
      </c>
      <c r="C477" s="277">
        <v>463.25</v>
      </c>
      <c r="D477" s="279">
        <v>461.9666666666667</v>
      </c>
      <c r="E477" s="279">
        <v>457.33333333333337</v>
      </c>
      <c r="F477" s="279">
        <v>451.41666666666669</v>
      </c>
      <c r="G477" s="279">
        <v>446.78333333333336</v>
      </c>
      <c r="H477" s="279">
        <v>467.88333333333338</v>
      </c>
      <c r="I477" s="279">
        <v>472.51666666666671</v>
      </c>
      <c r="J477" s="279">
        <v>478.43333333333339</v>
      </c>
      <c r="K477" s="277">
        <v>466.6</v>
      </c>
      <c r="L477" s="277">
        <v>456.05</v>
      </c>
      <c r="M477" s="277">
        <v>14.682539999999999</v>
      </c>
    </row>
    <row r="478" spans="1:13">
      <c r="A478" s="268">
        <v>468</v>
      </c>
      <c r="B478" s="245" t="s">
        <v>540</v>
      </c>
      <c r="C478" s="277">
        <v>198.3</v>
      </c>
      <c r="D478" s="279">
        <v>198.06666666666669</v>
      </c>
      <c r="E478" s="279">
        <v>196.23333333333338</v>
      </c>
      <c r="F478" s="279">
        <v>194.16666666666669</v>
      </c>
      <c r="G478" s="279">
        <v>192.33333333333337</v>
      </c>
      <c r="H478" s="279">
        <v>200.13333333333338</v>
      </c>
      <c r="I478" s="279">
        <v>201.9666666666667</v>
      </c>
      <c r="J478" s="279">
        <v>204.03333333333339</v>
      </c>
      <c r="K478" s="277">
        <v>199.9</v>
      </c>
      <c r="L478" s="277">
        <v>196</v>
      </c>
      <c r="M478" s="277">
        <v>0.13403000000000001</v>
      </c>
    </row>
    <row r="479" spans="1:13">
      <c r="A479" s="268">
        <v>469</v>
      </c>
      <c r="B479" s="245" t="s">
        <v>193</v>
      </c>
      <c r="C479" s="277">
        <v>973.75</v>
      </c>
      <c r="D479" s="279">
        <v>970.68333333333339</v>
      </c>
      <c r="E479" s="279">
        <v>959.66666666666674</v>
      </c>
      <c r="F479" s="279">
        <v>945.58333333333337</v>
      </c>
      <c r="G479" s="279">
        <v>934.56666666666672</v>
      </c>
      <c r="H479" s="279">
        <v>984.76666666666677</v>
      </c>
      <c r="I479" s="279">
        <v>995.78333333333342</v>
      </c>
      <c r="J479" s="279">
        <v>1009.8666666666668</v>
      </c>
      <c r="K479" s="277">
        <v>981.7</v>
      </c>
      <c r="L479" s="277">
        <v>956.6</v>
      </c>
      <c r="M479" s="277">
        <v>6.4870000000000001</v>
      </c>
    </row>
    <row r="480" spans="1:13">
      <c r="A480" s="268">
        <v>470</v>
      </c>
      <c r="B480" s="245" t="s">
        <v>553</v>
      </c>
      <c r="C480" s="277">
        <v>11.4</v>
      </c>
      <c r="D480" s="279">
        <v>11.450000000000001</v>
      </c>
      <c r="E480" s="279">
        <v>11.250000000000002</v>
      </c>
      <c r="F480" s="277">
        <v>11.100000000000001</v>
      </c>
      <c r="G480" s="279">
        <v>10.900000000000002</v>
      </c>
      <c r="H480" s="279">
        <v>11.600000000000001</v>
      </c>
      <c r="I480" s="277">
        <v>11.8</v>
      </c>
      <c r="J480" s="279">
        <v>11.950000000000001</v>
      </c>
      <c r="K480" s="279">
        <v>11.65</v>
      </c>
      <c r="L480" s="277">
        <v>11.3</v>
      </c>
      <c r="M480" s="279">
        <v>9.0917700000000004</v>
      </c>
    </row>
    <row r="481" spans="1:13">
      <c r="A481" s="268">
        <v>471</v>
      </c>
      <c r="B481" s="245" t="s">
        <v>554</v>
      </c>
      <c r="C481" s="277">
        <v>309.55</v>
      </c>
      <c r="D481" s="279">
        <v>307.2</v>
      </c>
      <c r="E481" s="279">
        <v>303.39999999999998</v>
      </c>
      <c r="F481" s="277">
        <v>297.25</v>
      </c>
      <c r="G481" s="279">
        <v>293.45</v>
      </c>
      <c r="H481" s="279">
        <v>313.34999999999997</v>
      </c>
      <c r="I481" s="277">
        <v>317.15000000000003</v>
      </c>
      <c r="J481" s="279">
        <v>323.29999999999995</v>
      </c>
      <c r="K481" s="279">
        <v>311</v>
      </c>
      <c r="L481" s="277">
        <v>301.05</v>
      </c>
      <c r="M481" s="279">
        <v>0.56362000000000001</v>
      </c>
    </row>
    <row r="482" spans="1:13">
      <c r="A482" s="268">
        <v>472</v>
      </c>
      <c r="B482" s="245" t="s">
        <v>194</v>
      </c>
      <c r="C482" s="245">
        <v>209.25</v>
      </c>
      <c r="D482" s="289">
        <v>209.01666666666665</v>
      </c>
      <c r="E482" s="289">
        <v>207.23333333333329</v>
      </c>
      <c r="F482" s="289">
        <v>205.21666666666664</v>
      </c>
      <c r="G482" s="289">
        <v>203.43333333333328</v>
      </c>
      <c r="H482" s="289">
        <v>211.0333333333333</v>
      </c>
      <c r="I482" s="289">
        <v>212.81666666666666</v>
      </c>
      <c r="J482" s="289">
        <v>214.83333333333331</v>
      </c>
      <c r="K482" s="289">
        <v>210.8</v>
      </c>
      <c r="L482" s="289">
        <v>207</v>
      </c>
      <c r="M482" s="289">
        <v>3.7947799999999998</v>
      </c>
    </row>
    <row r="483" spans="1:13">
      <c r="A483" s="268">
        <v>473</v>
      </c>
      <c r="B483" s="245" t="s">
        <v>3098</v>
      </c>
      <c r="C483" s="245">
        <v>30.85</v>
      </c>
      <c r="D483" s="289">
        <v>30.95</v>
      </c>
      <c r="E483" s="289">
        <v>30.5</v>
      </c>
      <c r="F483" s="289">
        <v>30.150000000000002</v>
      </c>
      <c r="G483" s="289">
        <v>29.700000000000003</v>
      </c>
      <c r="H483" s="289">
        <v>31.299999999999997</v>
      </c>
      <c r="I483" s="289">
        <v>31.749999999999993</v>
      </c>
      <c r="J483" s="289">
        <v>32.099999999999994</v>
      </c>
      <c r="K483" s="289">
        <v>31.4</v>
      </c>
      <c r="L483" s="289">
        <v>30.6</v>
      </c>
      <c r="M483" s="289">
        <v>3.3426</v>
      </c>
    </row>
    <row r="484" spans="1:13">
      <c r="A484" s="268">
        <v>474</v>
      </c>
      <c r="B484" s="245" t="s">
        <v>195</v>
      </c>
      <c r="C484" s="289">
        <v>4482.1000000000004</v>
      </c>
      <c r="D484" s="289">
        <v>4452.7</v>
      </c>
      <c r="E484" s="289">
        <v>4409.3999999999996</v>
      </c>
      <c r="F484" s="289">
        <v>4336.7</v>
      </c>
      <c r="G484" s="289">
        <v>4293.3999999999996</v>
      </c>
      <c r="H484" s="289">
        <v>4525.3999999999996</v>
      </c>
      <c r="I484" s="289">
        <v>4568.7000000000007</v>
      </c>
      <c r="J484" s="289">
        <v>4641.3999999999996</v>
      </c>
      <c r="K484" s="289">
        <v>4496</v>
      </c>
      <c r="L484" s="289">
        <v>4380</v>
      </c>
      <c r="M484" s="289">
        <v>6.6984500000000002</v>
      </c>
    </row>
    <row r="485" spans="1:13">
      <c r="A485" s="268">
        <v>475</v>
      </c>
      <c r="B485" s="245" t="s">
        <v>196</v>
      </c>
      <c r="C485" s="289">
        <v>23.25</v>
      </c>
      <c r="D485" s="289">
        <v>23.366666666666664</v>
      </c>
      <c r="E485" s="289">
        <v>22.983333333333327</v>
      </c>
      <c r="F485" s="289">
        <v>22.716666666666665</v>
      </c>
      <c r="G485" s="289">
        <v>22.333333333333329</v>
      </c>
      <c r="H485" s="289">
        <v>23.633333333333326</v>
      </c>
      <c r="I485" s="289">
        <v>24.016666666666659</v>
      </c>
      <c r="J485" s="289">
        <v>24.283333333333324</v>
      </c>
      <c r="K485" s="289">
        <v>23.75</v>
      </c>
      <c r="L485" s="289">
        <v>23.1</v>
      </c>
      <c r="M485" s="289">
        <v>25.389779999999998</v>
      </c>
    </row>
    <row r="486" spans="1:13">
      <c r="A486" s="268">
        <v>476</v>
      </c>
      <c r="B486" s="245" t="s">
        <v>197</v>
      </c>
      <c r="C486" s="289">
        <v>466.95</v>
      </c>
      <c r="D486" s="289">
        <v>471.73333333333335</v>
      </c>
      <c r="E486" s="289">
        <v>453.4666666666667</v>
      </c>
      <c r="F486" s="289">
        <v>439.98333333333335</v>
      </c>
      <c r="G486" s="289">
        <v>421.7166666666667</v>
      </c>
      <c r="H486" s="289">
        <v>485.2166666666667</v>
      </c>
      <c r="I486" s="289">
        <v>503.48333333333335</v>
      </c>
      <c r="J486" s="289">
        <v>516.9666666666667</v>
      </c>
      <c r="K486" s="289">
        <v>490</v>
      </c>
      <c r="L486" s="289">
        <v>458.25</v>
      </c>
      <c r="M486" s="289">
        <v>229.82753</v>
      </c>
    </row>
    <row r="487" spans="1:13">
      <c r="A487" s="268">
        <v>477</v>
      </c>
      <c r="B487" s="245" t="s">
        <v>560</v>
      </c>
      <c r="C487" s="289">
        <v>1843.8</v>
      </c>
      <c r="D487" s="289">
        <v>1834.5833333333333</v>
      </c>
      <c r="E487" s="289">
        <v>1814.2166666666665</v>
      </c>
      <c r="F487" s="289">
        <v>1784.6333333333332</v>
      </c>
      <c r="G487" s="289">
        <v>1764.2666666666664</v>
      </c>
      <c r="H487" s="289">
        <v>1864.1666666666665</v>
      </c>
      <c r="I487" s="289">
        <v>1884.5333333333333</v>
      </c>
      <c r="J487" s="289">
        <v>1914.1166666666666</v>
      </c>
      <c r="K487" s="289">
        <v>1854.95</v>
      </c>
      <c r="L487" s="289">
        <v>1805</v>
      </c>
      <c r="M487" s="289">
        <v>0.10409</v>
      </c>
    </row>
    <row r="488" spans="1:13">
      <c r="A488" s="268">
        <v>478</v>
      </c>
      <c r="B488" s="245" t="s">
        <v>561</v>
      </c>
      <c r="C488" s="289">
        <v>29.35</v>
      </c>
      <c r="D488" s="289">
        <v>29.216666666666669</v>
      </c>
      <c r="E488" s="289">
        <v>28.933333333333337</v>
      </c>
      <c r="F488" s="289">
        <v>28.516666666666669</v>
      </c>
      <c r="G488" s="289">
        <v>28.233333333333338</v>
      </c>
      <c r="H488" s="289">
        <v>29.633333333333336</v>
      </c>
      <c r="I488" s="289">
        <v>29.916666666666668</v>
      </c>
      <c r="J488" s="289">
        <v>30.333333333333336</v>
      </c>
      <c r="K488" s="289">
        <v>29.5</v>
      </c>
      <c r="L488" s="289">
        <v>28.8</v>
      </c>
      <c r="M488" s="289">
        <v>6.8853600000000004</v>
      </c>
    </row>
    <row r="489" spans="1:13">
      <c r="A489" s="268">
        <v>479</v>
      </c>
      <c r="B489" s="245" t="s">
        <v>285</v>
      </c>
      <c r="C489" s="289">
        <v>306.75</v>
      </c>
      <c r="D489" s="289">
        <v>307.08333333333331</v>
      </c>
      <c r="E489" s="289">
        <v>303.21666666666664</v>
      </c>
      <c r="F489" s="289">
        <v>299.68333333333334</v>
      </c>
      <c r="G489" s="289">
        <v>295.81666666666666</v>
      </c>
      <c r="H489" s="289">
        <v>310.61666666666662</v>
      </c>
      <c r="I489" s="289">
        <v>314.48333333333329</v>
      </c>
      <c r="J489" s="289">
        <v>318.01666666666659</v>
      </c>
      <c r="K489" s="289">
        <v>310.95</v>
      </c>
      <c r="L489" s="289">
        <v>303.55</v>
      </c>
      <c r="M489" s="289">
        <v>0.97950999999999999</v>
      </c>
    </row>
    <row r="490" spans="1:13">
      <c r="A490" s="268">
        <v>480</v>
      </c>
      <c r="B490" s="245" t="s">
        <v>563</v>
      </c>
      <c r="C490" s="289">
        <v>682.75</v>
      </c>
      <c r="D490" s="289">
        <v>680.23333333333335</v>
      </c>
      <c r="E490" s="289">
        <v>668.51666666666665</v>
      </c>
      <c r="F490" s="289">
        <v>654.2833333333333</v>
      </c>
      <c r="G490" s="289">
        <v>642.56666666666661</v>
      </c>
      <c r="H490" s="289">
        <v>694.4666666666667</v>
      </c>
      <c r="I490" s="289">
        <v>706.18333333333339</v>
      </c>
      <c r="J490" s="289">
        <v>720.41666666666674</v>
      </c>
      <c r="K490" s="289">
        <v>691.95</v>
      </c>
      <c r="L490" s="289">
        <v>666</v>
      </c>
      <c r="M490" s="289">
        <v>1.8654900000000001</v>
      </c>
    </row>
    <row r="491" spans="1:13">
      <c r="A491" s="268">
        <v>481</v>
      </c>
      <c r="B491" s="245" t="s">
        <v>564</v>
      </c>
      <c r="C491" s="289">
        <v>1447.35</v>
      </c>
      <c r="D491" s="289">
        <v>1444.5</v>
      </c>
      <c r="E491" s="289">
        <v>1423.95</v>
      </c>
      <c r="F491" s="289">
        <v>1400.55</v>
      </c>
      <c r="G491" s="289">
        <v>1380</v>
      </c>
      <c r="H491" s="289">
        <v>1467.9</v>
      </c>
      <c r="I491" s="289">
        <v>1488.4500000000003</v>
      </c>
      <c r="J491" s="289">
        <v>1511.8500000000001</v>
      </c>
      <c r="K491" s="289">
        <v>1465.05</v>
      </c>
      <c r="L491" s="289">
        <v>1421.1</v>
      </c>
      <c r="M491" s="289">
        <v>0.63471999999999995</v>
      </c>
    </row>
    <row r="492" spans="1:13">
      <c r="A492" s="268">
        <v>482</v>
      </c>
      <c r="B492" s="245" t="s">
        <v>2780</v>
      </c>
      <c r="C492" s="289">
        <v>863</v>
      </c>
      <c r="D492" s="289">
        <v>859.66666666666663</v>
      </c>
      <c r="E492" s="289">
        <v>854.5333333333333</v>
      </c>
      <c r="F492" s="289">
        <v>846.06666666666672</v>
      </c>
      <c r="G492" s="289">
        <v>840.93333333333339</v>
      </c>
      <c r="H492" s="289">
        <v>868.13333333333321</v>
      </c>
      <c r="I492" s="289">
        <v>873.26666666666665</v>
      </c>
      <c r="J492" s="289">
        <v>881.73333333333312</v>
      </c>
      <c r="K492" s="289">
        <v>864.8</v>
      </c>
      <c r="L492" s="289">
        <v>851.2</v>
      </c>
      <c r="M492" s="289">
        <v>1.7610000000000001E-2</v>
      </c>
    </row>
    <row r="493" spans="1:13">
      <c r="A493" s="268">
        <v>483</v>
      </c>
      <c r="B493" s="245" t="s">
        <v>284</v>
      </c>
      <c r="C493" s="289">
        <v>167.05</v>
      </c>
      <c r="D493" s="289">
        <v>166.68333333333334</v>
      </c>
      <c r="E493" s="289">
        <v>165.86666666666667</v>
      </c>
      <c r="F493" s="289">
        <v>164.68333333333334</v>
      </c>
      <c r="G493" s="289">
        <v>163.86666666666667</v>
      </c>
      <c r="H493" s="289">
        <v>167.86666666666667</v>
      </c>
      <c r="I493" s="289">
        <v>168.68333333333334</v>
      </c>
      <c r="J493" s="289">
        <v>169.86666666666667</v>
      </c>
      <c r="K493" s="289">
        <v>167.5</v>
      </c>
      <c r="L493" s="289">
        <v>165.5</v>
      </c>
      <c r="M493" s="289">
        <v>1.68174</v>
      </c>
    </row>
    <row r="494" spans="1:13">
      <c r="A494" s="268">
        <v>484</v>
      </c>
      <c r="B494" s="245" t="s">
        <v>565</v>
      </c>
      <c r="C494" s="289">
        <v>1250.05</v>
      </c>
      <c r="D494" s="289">
        <v>1252.6833333333334</v>
      </c>
      <c r="E494" s="289">
        <v>1235.3666666666668</v>
      </c>
      <c r="F494" s="289">
        <v>1220.6833333333334</v>
      </c>
      <c r="G494" s="289">
        <v>1203.3666666666668</v>
      </c>
      <c r="H494" s="289">
        <v>1267.3666666666668</v>
      </c>
      <c r="I494" s="289">
        <v>1284.6833333333334</v>
      </c>
      <c r="J494" s="289">
        <v>1299.3666666666668</v>
      </c>
      <c r="K494" s="289">
        <v>1270</v>
      </c>
      <c r="L494" s="289">
        <v>1238</v>
      </c>
      <c r="M494" s="289">
        <v>0.68888000000000005</v>
      </c>
    </row>
    <row r="495" spans="1:13">
      <c r="A495" s="268">
        <v>485</v>
      </c>
      <c r="B495" s="245" t="s">
        <v>556</v>
      </c>
      <c r="C495" s="289">
        <v>284.95</v>
      </c>
      <c r="D495" s="289">
        <v>286.55</v>
      </c>
      <c r="E495" s="289">
        <v>282.60000000000002</v>
      </c>
      <c r="F495" s="289">
        <v>280.25</v>
      </c>
      <c r="G495" s="289">
        <v>276.3</v>
      </c>
      <c r="H495" s="289">
        <v>288.90000000000003</v>
      </c>
      <c r="I495" s="289">
        <v>292.84999999999997</v>
      </c>
      <c r="J495" s="289">
        <v>295.20000000000005</v>
      </c>
      <c r="K495" s="289">
        <v>290.5</v>
      </c>
      <c r="L495" s="289">
        <v>284.2</v>
      </c>
      <c r="M495" s="289">
        <v>1.1833100000000001</v>
      </c>
    </row>
    <row r="496" spans="1:13">
      <c r="A496" s="268">
        <v>486</v>
      </c>
      <c r="B496" s="245" t="s">
        <v>555</v>
      </c>
      <c r="C496" s="289">
        <v>1935.95</v>
      </c>
      <c r="D496" s="289">
        <v>1924.9333333333332</v>
      </c>
      <c r="E496" s="289">
        <v>1904.8666666666663</v>
      </c>
      <c r="F496" s="289">
        <v>1873.7833333333331</v>
      </c>
      <c r="G496" s="289">
        <v>1853.7166666666662</v>
      </c>
      <c r="H496" s="289">
        <v>1956.0166666666664</v>
      </c>
      <c r="I496" s="289">
        <v>1976.0833333333335</v>
      </c>
      <c r="J496" s="289">
        <v>2007.1666666666665</v>
      </c>
      <c r="K496" s="289">
        <v>1945</v>
      </c>
      <c r="L496" s="289">
        <v>1893.85</v>
      </c>
      <c r="M496" s="289">
        <v>7.3429999999999995E-2</v>
      </c>
    </row>
    <row r="497" spans="1:13">
      <c r="A497" s="268">
        <v>487</v>
      </c>
      <c r="B497" s="245" t="s">
        <v>199</v>
      </c>
      <c r="C497" s="289">
        <v>700.5</v>
      </c>
      <c r="D497" s="289">
        <v>695.86666666666667</v>
      </c>
      <c r="E497" s="289">
        <v>687.63333333333333</v>
      </c>
      <c r="F497" s="289">
        <v>674.76666666666665</v>
      </c>
      <c r="G497" s="289">
        <v>666.5333333333333</v>
      </c>
      <c r="H497" s="289">
        <v>708.73333333333335</v>
      </c>
      <c r="I497" s="289">
        <v>716.9666666666667</v>
      </c>
      <c r="J497" s="289">
        <v>729.83333333333337</v>
      </c>
      <c r="K497" s="289">
        <v>704.1</v>
      </c>
      <c r="L497" s="289">
        <v>683</v>
      </c>
      <c r="M497" s="289">
        <v>84.346980000000002</v>
      </c>
    </row>
    <row r="498" spans="1:13">
      <c r="A498" s="268">
        <v>488</v>
      </c>
      <c r="B498" s="245" t="s">
        <v>557</v>
      </c>
      <c r="C498" s="289">
        <v>156.35</v>
      </c>
      <c r="D498" s="289">
        <v>155.33333333333334</v>
      </c>
      <c r="E498" s="289">
        <v>153.26666666666668</v>
      </c>
      <c r="F498" s="289">
        <v>150.18333333333334</v>
      </c>
      <c r="G498" s="289">
        <v>148.11666666666667</v>
      </c>
      <c r="H498" s="289">
        <v>158.41666666666669</v>
      </c>
      <c r="I498" s="289">
        <v>160.48333333333335</v>
      </c>
      <c r="J498" s="289">
        <v>163.56666666666669</v>
      </c>
      <c r="K498" s="289">
        <v>157.4</v>
      </c>
      <c r="L498" s="289">
        <v>152.25</v>
      </c>
      <c r="M498" s="289">
        <v>0.41419</v>
      </c>
    </row>
    <row r="499" spans="1:13">
      <c r="A499" s="268">
        <v>489</v>
      </c>
      <c r="B499" s="245" t="s">
        <v>558</v>
      </c>
      <c r="C499" s="289">
        <v>3369.25</v>
      </c>
      <c r="D499" s="289">
        <v>3351.75</v>
      </c>
      <c r="E499" s="289">
        <v>3328.5</v>
      </c>
      <c r="F499" s="289">
        <v>3287.75</v>
      </c>
      <c r="G499" s="289">
        <v>3264.5</v>
      </c>
      <c r="H499" s="289">
        <v>3392.5</v>
      </c>
      <c r="I499" s="289">
        <v>3415.75</v>
      </c>
      <c r="J499" s="289">
        <v>3456.5</v>
      </c>
      <c r="K499" s="289">
        <v>3375</v>
      </c>
      <c r="L499" s="289">
        <v>3311</v>
      </c>
      <c r="M499" s="289">
        <v>5.0160000000000003E-2</v>
      </c>
    </row>
    <row r="500" spans="1:13">
      <c r="A500" s="268">
        <v>490</v>
      </c>
      <c r="B500" s="245" t="s">
        <v>562</v>
      </c>
      <c r="C500" s="289">
        <v>760.35</v>
      </c>
      <c r="D500" s="289">
        <v>760.43333333333339</v>
      </c>
      <c r="E500" s="289">
        <v>753.06666666666683</v>
      </c>
      <c r="F500" s="289">
        <v>745.78333333333342</v>
      </c>
      <c r="G500" s="289">
        <v>738.41666666666686</v>
      </c>
      <c r="H500" s="289">
        <v>767.71666666666681</v>
      </c>
      <c r="I500" s="289">
        <v>775.08333333333337</v>
      </c>
      <c r="J500" s="289">
        <v>782.36666666666679</v>
      </c>
      <c r="K500" s="289">
        <v>767.8</v>
      </c>
      <c r="L500" s="289">
        <v>753.15</v>
      </c>
      <c r="M500" s="289">
        <v>0.12842999999999999</v>
      </c>
    </row>
    <row r="501" spans="1:13">
      <c r="A501" s="268">
        <v>491</v>
      </c>
      <c r="B501" s="245" t="s">
        <v>566</v>
      </c>
      <c r="C501" s="289">
        <v>5026.25</v>
      </c>
      <c r="D501" s="289">
        <v>5078.3666666666668</v>
      </c>
      <c r="E501" s="289">
        <v>4947.8833333333332</v>
      </c>
      <c r="F501" s="289">
        <v>4869.5166666666664</v>
      </c>
      <c r="G501" s="289">
        <v>4739.0333333333328</v>
      </c>
      <c r="H501" s="289">
        <v>5156.7333333333336</v>
      </c>
      <c r="I501" s="289">
        <v>5287.2166666666672</v>
      </c>
      <c r="J501" s="289">
        <v>5365.5833333333339</v>
      </c>
      <c r="K501" s="289">
        <v>5208.8500000000004</v>
      </c>
      <c r="L501" s="289">
        <v>5000</v>
      </c>
      <c r="M501" s="289">
        <v>5.8180000000000003E-2</v>
      </c>
    </row>
    <row r="502" spans="1:13">
      <c r="A502" s="268">
        <v>492</v>
      </c>
      <c r="B502" s="245" t="s">
        <v>567</v>
      </c>
      <c r="C502" s="289">
        <v>115.15</v>
      </c>
      <c r="D502" s="289">
        <v>113.53333333333335</v>
      </c>
      <c r="E502" s="289">
        <v>110.61666666666669</v>
      </c>
      <c r="F502" s="289">
        <v>106.08333333333334</v>
      </c>
      <c r="G502" s="289">
        <v>103.16666666666669</v>
      </c>
      <c r="H502" s="289">
        <v>118.06666666666669</v>
      </c>
      <c r="I502" s="289">
        <v>120.98333333333335</v>
      </c>
      <c r="J502" s="289">
        <v>125.51666666666669</v>
      </c>
      <c r="K502" s="289">
        <v>116.45</v>
      </c>
      <c r="L502" s="289">
        <v>109</v>
      </c>
      <c r="M502" s="289">
        <v>22.123010000000001</v>
      </c>
    </row>
    <row r="503" spans="1:13">
      <c r="A503" s="268">
        <v>493</v>
      </c>
      <c r="B503" s="245" t="s">
        <v>568</v>
      </c>
      <c r="C503" s="289">
        <v>69.7</v>
      </c>
      <c r="D503" s="289">
        <v>69.583333333333329</v>
      </c>
      <c r="E503" s="289">
        <v>68.166666666666657</v>
      </c>
      <c r="F503" s="289">
        <v>66.633333333333326</v>
      </c>
      <c r="G503" s="289">
        <v>65.216666666666654</v>
      </c>
      <c r="H503" s="289">
        <v>71.11666666666666</v>
      </c>
      <c r="I503" s="289">
        <v>72.533333333333317</v>
      </c>
      <c r="J503" s="289">
        <v>74.066666666666663</v>
      </c>
      <c r="K503" s="289">
        <v>71</v>
      </c>
      <c r="L503" s="289">
        <v>68.05</v>
      </c>
      <c r="M503" s="289">
        <v>6.5238800000000001</v>
      </c>
    </row>
    <row r="504" spans="1:13">
      <c r="A504" s="268">
        <v>494</v>
      </c>
      <c r="B504" s="245" t="s">
        <v>2851</v>
      </c>
      <c r="C504" s="289">
        <v>379.85</v>
      </c>
      <c r="D504" s="289">
        <v>380.2833333333333</v>
      </c>
      <c r="E504" s="289">
        <v>375.81666666666661</v>
      </c>
      <c r="F504" s="289">
        <v>371.7833333333333</v>
      </c>
      <c r="G504" s="289">
        <v>367.31666666666661</v>
      </c>
      <c r="H504" s="289">
        <v>384.31666666666661</v>
      </c>
      <c r="I504" s="289">
        <v>388.7833333333333</v>
      </c>
      <c r="J504" s="289">
        <v>392.81666666666661</v>
      </c>
      <c r="K504" s="289">
        <v>384.75</v>
      </c>
      <c r="L504" s="289">
        <v>376.25</v>
      </c>
      <c r="M504" s="289">
        <v>0.42282999999999998</v>
      </c>
    </row>
    <row r="505" spans="1:13">
      <c r="A505" s="268">
        <v>495</v>
      </c>
      <c r="B505" s="245" t="s">
        <v>569</v>
      </c>
      <c r="C505" s="289">
        <v>2064.9</v>
      </c>
      <c r="D505" s="289">
        <v>2072.4166666666665</v>
      </c>
      <c r="E505" s="289">
        <v>2034.833333333333</v>
      </c>
      <c r="F505" s="289">
        <v>2004.7666666666664</v>
      </c>
      <c r="G505" s="289">
        <v>1967.1833333333329</v>
      </c>
      <c r="H505" s="289">
        <v>2102.4833333333331</v>
      </c>
      <c r="I505" s="289">
        <v>2140.0666666666662</v>
      </c>
      <c r="J505" s="289">
        <v>2170.1333333333332</v>
      </c>
      <c r="K505" s="289">
        <v>2110</v>
      </c>
      <c r="L505" s="289">
        <v>2042.35</v>
      </c>
      <c r="M505" s="289">
        <v>0.40405999999999997</v>
      </c>
    </row>
    <row r="506" spans="1:13">
      <c r="A506" s="268">
        <v>496</v>
      </c>
      <c r="B506" s="245" t="s">
        <v>200</v>
      </c>
      <c r="C506" s="289">
        <v>339.65</v>
      </c>
      <c r="D506" s="289">
        <v>342.11666666666662</v>
      </c>
      <c r="E506" s="289">
        <v>336.13333333333321</v>
      </c>
      <c r="F506" s="289">
        <v>332.61666666666662</v>
      </c>
      <c r="G506" s="289">
        <v>326.63333333333321</v>
      </c>
      <c r="H506" s="289">
        <v>345.63333333333321</v>
      </c>
      <c r="I506" s="289">
        <v>351.61666666666667</v>
      </c>
      <c r="J506" s="289">
        <v>355.13333333333321</v>
      </c>
      <c r="K506" s="289">
        <v>348.1</v>
      </c>
      <c r="L506" s="289">
        <v>338.6</v>
      </c>
      <c r="M506" s="289">
        <v>252.45262</v>
      </c>
    </row>
    <row r="507" spans="1:13">
      <c r="A507" s="268">
        <v>497</v>
      </c>
      <c r="B507" s="245" t="s">
        <v>570</v>
      </c>
      <c r="C507" s="289">
        <v>296.45</v>
      </c>
      <c r="D507" s="289">
        <v>297.2833333333333</v>
      </c>
      <c r="E507" s="289">
        <v>292.16666666666663</v>
      </c>
      <c r="F507" s="289">
        <v>287.88333333333333</v>
      </c>
      <c r="G507" s="289">
        <v>282.76666666666665</v>
      </c>
      <c r="H507" s="289">
        <v>301.56666666666661</v>
      </c>
      <c r="I507" s="289">
        <v>306.68333333333328</v>
      </c>
      <c r="J507" s="289">
        <v>310.96666666666658</v>
      </c>
      <c r="K507" s="289">
        <v>302.39999999999998</v>
      </c>
      <c r="L507" s="289">
        <v>293</v>
      </c>
      <c r="M507" s="289">
        <v>2.5074700000000001</v>
      </c>
    </row>
    <row r="508" spans="1:13">
      <c r="A508" s="268">
        <v>498</v>
      </c>
      <c r="B508" s="245" t="s">
        <v>202</v>
      </c>
      <c r="C508" s="289">
        <v>175.7</v>
      </c>
      <c r="D508" s="289">
        <v>177.38333333333333</v>
      </c>
      <c r="E508" s="289">
        <v>171.81666666666666</v>
      </c>
      <c r="F508" s="289">
        <v>167.93333333333334</v>
      </c>
      <c r="G508" s="289">
        <v>162.36666666666667</v>
      </c>
      <c r="H508" s="289">
        <v>181.26666666666665</v>
      </c>
      <c r="I508" s="289">
        <v>186.83333333333331</v>
      </c>
      <c r="J508" s="289">
        <v>190.71666666666664</v>
      </c>
      <c r="K508" s="289">
        <v>182.95</v>
      </c>
      <c r="L508" s="289">
        <v>173.5</v>
      </c>
      <c r="M508" s="289">
        <v>295.18941000000001</v>
      </c>
    </row>
    <row r="509" spans="1:13">
      <c r="A509" s="268">
        <v>499</v>
      </c>
      <c r="B509" s="245" t="s">
        <v>571</v>
      </c>
      <c r="C509" s="289">
        <v>182.7</v>
      </c>
      <c r="D509" s="289">
        <v>182.2166666666667</v>
      </c>
      <c r="E509" s="289">
        <v>177.03333333333339</v>
      </c>
      <c r="F509" s="289">
        <v>171.3666666666667</v>
      </c>
      <c r="G509" s="289">
        <v>166.18333333333339</v>
      </c>
      <c r="H509" s="289">
        <v>187.88333333333338</v>
      </c>
      <c r="I509" s="289">
        <v>193.06666666666666</v>
      </c>
      <c r="J509" s="289">
        <v>198.73333333333338</v>
      </c>
      <c r="K509" s="289">
        <v>187.4</v>
      </c>
      <c r="L509" s="289">
        <v>176.55</v>
      </c>
      <c r="M509" s="289">
        <v>1.5752999999999999</v>
      </c>
    </row>
    <row r="510" spans="1:13">
      <c r="A510" s="268">
        <v>500</v>
      </c>
      <c r="B510" s="245" t="s">
        <v>572</v>
      </c>
      <c r="C510" s="289">
        <v>1817.5</v>
      </c>
      <c r="D510" s="289">
        <v>1808.2166666666665</v>
      </c>
      <c r="E510" s="289">
        <v>1791.4333333333329</v>
      </c>
      <c r="F510" s="289">
        <v>1765.3666666666666</v>
      </c>
      <c r="G510" s="289">
        <v>1748.583333333333</v>
      </c>
      <c r="H510" s="289">
        <v>1834.2833333333328</v>
      </c>
      <c r="I510" s="289">
        <v>1851.0666666666662</v>
      </c>
      <c r="J510" s="289">
        <v>1877.1333333333328</v>
      </c>
      <c r="K510" s="289">
        <v>1825</v>
      </c>
      <c r="L510" s="289">
        <v>1782.15</v>
      </c>
      <c r="M510" s="289">
        <v>0.12073</v>
      </c>
    </row>
    <row r="511" spans="1:13">
      <c r="A511" s="268"/>
      <c r="B511" s="245"/>
      <c r="C511" s="289"/>
      <c r="D511" s="289"/>
      <c r="E511" s="289"/>
      <c r="F511" s="289"/>
      <c r="G511" s="289"/>
      <c r="H511" s="289"/>
      <c r="I511" s="289"/>
      <c r="J511" s="289"/>
      <c r="K511" s="289"/>
      <c r="L511" s="289"/>
      <c r="M511" s="289"/>
    </row>
    <row r="512" spans="1:13">
      <c r="A512" s="268"/>
    </row>
    <row r="513" spans="1:1">
      <c r="A513" s="268"/>
    </row>
    <row r="514" spans="1:1">
      <c r="A514" s="292"/>
    </row>
    <row r="515" spans="1:1">
      <c r="A515" s="292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1" spans="1:1">
      <c r="A521" s="294"/>
    </row>
    <row r="522" spans="1:1">
      <c r="A522" s="271"/>
    </row>
    <row r="523" spans="1:1">
      <c r="A523" s="294"/>
    </row>
    <row r="524" spans="1:1">
      <c r="A524" s="294"/>
    </row>
    <row r="525" spans="1:1">
      <c r="A525" s="295" t="s">
        <v>288</v>
      </c>
    </row>
    <row r="526" spans="1:1">
      <c r="A526" s="296" t="s">
        <v>203</v>
      </c>
    </row>
    <row r="527" spans="1:1">
      <c r="A527" s="296" t="s">
        <v>204</v>
      </c>
    </row>
    <row r="528" spans="1:1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39"/>
      <c r="B5" s="539"/>
      <c r="C5" s="540"/>
      <c r="D5" s="540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41" t="s">
        <v>574</v>
      </c>
      <c r="C7" s="541"/>
      <c r="D7" s="262">
        <f>Main!B10</f>
        <v>44123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44120</v>
      </c>
      <c r="B10" s="267">
        <v>511463</v>
      </c>
      <c r="C10" s="268" t="s">
        <v>3771</v>
      </c>
      <c r="D10" s="268" t="s">
        <v>3772</v>
      </c>
      <c r="E10" s="268" t="s">
        <v>583</v>
      </c>
      <c r="F10" s="381">
        <v>43790</v>
      </c>
      <c r="G10" s="267">
        <v>15.19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44120</v>
      </c>
      <c r="B11" s="267">
        <v>512169</v>
      </c>
      <c r="C11" s="268" t="s">
        <v>3773</v>
      </c>
      <c r="D11" s="268" t="s">
        <v>3774</v>
      </c>
      <c r="E11" s="268" t="s">
        <v>584</v>
      </c>
      <c r="F11" s="381">
        <v>20822</v>
      </c>
      <c r="G11" s="267">
        <v>6.5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44120</v>
      </c>
      <c r="B12" s="267">
        <v>512169</v>
      </c>
      <c r="C12" s="268" t="s">
        <v>3773</v>
      </c>
      <c r="D12" s="268" t="s">
        <v>3775</v>
      </c>
      <c r="E12" s="268" t="s">
        <v>583</v>
      </c>
      <c r="F12" s="381">
        <v>26000</v>
      </c>
      <c r="G12" s="267">
        <v>6.48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44120</v>
      </c>
      <c r="B13" s="267">
        <v>539679</v>
      </c>
      <c r="C13" s="268" t="s">
        <v>3776</v>
      </c>
      <c r="D13" s="268" t="s">
        <v>3777</v>
      </c>
      <c r="E13" s="268" t="s">
        <v>583</v>
      </c>
      <c r="F13" s="381">
        <v>31150</v>
      </c>
      <c r="G13" s="267">
        <v>9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44120</v>
      </c>
      <c r="B14" s="267">
        <v>539679</v>
      </c>
      <c r="C14" s="268" t="s">
        <v>3776</v>
      </c>
      <c r="D14" s="268" t="s">
        <v>3778</v>
      </c>
      <c r="E14" s="268" t="s">
        <v>584</v>
      </c>
      <c r="F14" s="381">
        <v>158000</v>
      </c>
      <c r="G14" s="267">
        <v>9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44120</v>
      </c>
      <c r="B15" s="267">
        <v>539679</v>
      </c>
      <c r="C15" s="268" t="s">
        <v>3776</v>
      </c>
      <c r="D15" s="268" t="s">
        <v>3779</v>
      </c>
      <c r="E15" s="268" t="s">
        <v>583</v>
      </c>
      <c r="F15" s="381">
        <v>26750</v>
      </c>
      <c r="G15" s="267">
        <v>9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44120</v>
      </c>
      <c r="B16" s="267">
        <v>543240</v>
      </c>
      <c r="C16" s="268" t="s">
        <v>3749</v>
      </c>
      <c r="D16" s="268" t="s">
        <v>3780</v>
      </c>
      <c r="E16" s="268" t="s">
        <v>583</v>
      </c>
      <c r="F16" s="381">
        <v>112080</v>
      </c>
      <c r="G16" s="267">
        <v>142.78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44120</v>
      </c>
      <c r="B17" s="267">
        <v>534532</v>
      </c>
      <c r="C17" s="268" t="s">
        <v>3307</v>
      </c>
      <c r="D17" s="268" t="s">
        <v>3781</v>
      </c>
      <c r="E17" s="268" t="s">
        <v>584</v>
      </c>
      <c r="F17" s="381">
        <v>294000</v>
      </c>
      <c r="G17" s="267">
        <v>2.75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44120</v>
      </c>
      <c r="B18" s="267">
        <v>531637</v>
      </c>
      <c r="C18" s="268" t="s">
        <v>3743</v>
      </c>
      <c r="D18" s="268" t="s">
        <v>3744</v>
      </c>
      <c r="E18" s="268" t="s">
        <v>584</v>
      </c>
      <c r="F18" s="381">
        <v>53368</v>
      </c>
      <c r="G18" s="267">
        <v>55.4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44120</v>
      </c>
      <c r="B19" s="267">
        <v>542019</v>
      </c>
      <c r="C19" s="268" t="s">
        <v>3782</v>
      </c>
      <c r="D19" s="268" t="s">
        <v>3783</v>
      </c>
      <c r="E19" s="268" t="s">
        <v>583</v>
      </c>
      <c r="F19" s="381">
        <v>30000</v>
      </c>
      <c r="G19" s="267">
        <v>56.5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44120</v>
      </c>
      <c r="B20" s="267">
        <v>542019</v>
      </c>
      <c r="C20" s="268" t="s">
        <v>3782</v>
      </c>
      <c r="D20" s="268" t="s">
        <v>3784</v>
      </c>
      <c r="E20" s="268" t="s">
        <v>583</v>
      </c>
      <c r="F20" s="381">
        <v>39000</v>
      </c>
      <c r="G20" s="267">
        <v>56.5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44120</v>
      </c>
      <c r="B21" s="267">
        <v>542019</v>
      </c>
      <c r="C21" s="268" t="s">
        <v>3782</v>
      </c>
      <c r="D21" s="268" t="s">
        <v>3785</v>
      </c>
      <c r="E21" s="268" t="s">
        <v>584</v>
      </c>
      <c r="F21" s="381">
        <v>69000</v>
      </c>
      <c r="G21" s="267">
        <v>56.5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44120</v>
      </c>
      <c r="B22" s="267">
        <v>502742</v>
      </c>
      <c r="C22" s="268" t="s">
        <v>3367</v>
      </c>
      <c r="D22" s="268" t="s">
        <v>3786</v>
      </c>
      <c r="E22" s="268" t="s">
        <v>583</v>
      </c>
      <c r="F22" s="381">
        <v>2000000</v>
      </c>
      <c r="G22" s="267">
        <v>2.5499999999999998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44120</v>
      </c>
      <c r="B23" s="267">
        <v>502742</v>
      </c>
      <c r="C23" s="268" t="s">
        <v>3367</v>
      </c>
      <c r="D23" s="268" t="s">
        <v>3786</v>
      </c>
      <c r="E23" s="268" t="s">
        <v>584</v>
      </c>
      <c r="F23" s="381">
        <v>3180065</v>
      </c>
      <c r="G23" s="267">
        <v>2.62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44120</v>
      </c>
      <c r="B24" s="267" t="s">
        <v>3720</v>
      </c>
      <c r="C24" s="268" t="s">
        <v>3721</v>
      </c>
      <c r="D24" s="268" t="s">
        <v>3726</v>
      </c>
      <c r="E24" s="268" t="s">
        <v>583</v>
      </c>
      <c r="F24" s="381">
        <v>45000</v>
      </c>
      <c r="G24" s="267">
        <v>43.64</v>
      </c>
      <c r="H24" s="345" t="s">
        <v>2952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44120</v>
      </c>
      <c r="B25" s="267" t="s">
        <v>3720</v>
      </c>
      <c r="C25" s="268" t="s">
        <v>3721</v>
      </c>
      <c r="D25" s="268" t="s">
        <v>3745</v>
      </c>
      <c r="E25" s="268" t="s">
        <v>583</v>
      </c>
      <c r="F25" s="381">
        <v>84000</v>
      </c>
      <c r="G25" s="267">
        <v>43.06</v>
      </c>
      <c r="H25" s="345" t="s">
        <v>2952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44120</v>
      </c>
      <c r="B26" s="267" t="s">
        <v>3787</v>
      </c>
      <c r="C26" s="268" t="s">
        <v>3788</v>
      </c>
      <c r="D26" s="268" t="s">
        <v>3789</v>
      </c>
      <c r="E26" s="268" t="s">
        <v>583</v>
      </c>
      <c r="F26" s="381">
        <v>51200</v>
      </c>
      <c r="G26" s="267">
        <v>65</v>
      </c>
      <c r="H26" s="345" t="s">
        <v>2952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44120</v>
      </c>
      <c r="B27" s="267" t="s">
        <v>3787</v>
      </c>
      <c r="C27" s="268" t="s">
        <v>3788</v>
      </c>
      <c r="D27" s="268" t="s">
        <v>3790</v>
      </c>
      <c r="E27" s="268" t="s">
        <v>583</v>
      </c>
      <c r="F27" s="381">
        <v>35200</v>
      </c>
      <c r="G27" s="267">
        <v>64</v>
      </c>
      <c r="H27" s="345" t="s">
        <v>2952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44120</v>
      </c>
      <c r="B28" s="267" t="s">
        <v>3791</v>
      </c>
      <c r="C28" s="268" t="s">
        <v>3792</v>
      </c>
      <c r="D28" s="268" t="s">
        <v>3793</v>
      </c>
      <c r="E28" s="268" t="s">
        <v>583</v>
      </c>
      <c r="F28" s="381">
        <v>44000</v>
      </c>
      <c r="G28" s="267">
        <v>26</v>
      </c>
      <c r="H28" s="345" t="s">
        <v>2952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44120</v>
      </c>
      <c r="B29" s="267" t="s">
        <v>1006</v>
      </c>
      <c r="C29" s="268" t="s">
        <v>3794</v>
      </c>
      <c r="D29" s="268" t="s">
        <v>3795</v>
      </c>
      <c r="E29" s="268" t="s">
        <v>583</v>
      </c>
      <c r="F29" s="381">
        <v>45045</v>
      </c>
      <c r="G29" s="267">
        <v>68.510000000000005</v>
      </c>
      <c r="H29" s="345" t="s">
        <v>2952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44120</v>
      </c>
      <c r="B30" s="267" t="s">
        <v>644</v>
      </c>
      <c r="C30" s="268" t="s">
        <v>3796</v>
      </c>
      <c r="D30" s="268" t="s">
        <v>3797</v>
      </c>
      <c r="E30" s="268" t="s">
        <v>583</v>
      </c>
      <c r="F30" s="381">
        <v>550000</v>
      </c>
      <c r="G30" s="267">
        <v>72.08</v>
      </c>
      <c r="H30" s="345" t="s">
        <v>2952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44120</v>
      </c>
      <c r="B31" s="267" t="s">
        <v>132</v>
      </c>
      <c r="C31" s="268" t="s">
        <v>3747</v>
      </c>
      <c r="D31" s="268" t="s">
        <v>3727</v>
      </c>
      <c r="E31" s="268" t="s">
        <v>583</v>
      </c>
      <c r="F31" s="381">
        <v>405678</v>
      </c>
      <c r="G31" s="267">
        <v>487.63</v>
      </c>
      <c r="H31" s="345" t="s">
        <v>2952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44120</v>
      </c>
      <c r="B32" s="267" t="s">
        <v>132</v>
      </c>
      <c r="C32" s="268" t="s">
        <v>3747</v>
      </c>
      <c r="D32" s="268" t="s">
        <v>3748</v>
      </c>
      <c r="E32" s="268" t="s">
        <v>583</v>
      </c>
      <c r="F32" s="381">
        <v>692187</v>
      </c>
      <c r="G32" s="267">
        <v>489.02</v>
      </c>
      <c r="H32" s="345" t="s">
        <v>2952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44120</v>
      </c>
      <c r="B33" s="267" t="s">
        <v>3749</v>
      </c>
      <c r="C33" s="268" t="s">
        <v>3750</v>
      </c>
      <c r="D33" s="268" t="s">
        <v>3798</v>
      </c>
      <c r="E33" s="268" t="s">
        <v>583</v>
      </c>
      <c r="F33" s="381">
        <v>124180</v>
      </c>
      <c r="G33" s="267">
        <v>139.80000000000001</v>
      </c>
      <c r="H33" s="345" t="s">
        <v>2952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44120</v>
      </c>
      <c r="B34" s="267" t="s">
        <v>3749</v>
      </c>
      <c r="C34" s="268" t="s">
        <v>3750</v>
      </c>
      <c r="D34" s="268" t="s">
        <v>3751</v>
      </c>
      <c r="E34" s="268" t="s">
        <v>583</v>
      </c>
      <c r="F34" s="381">
        <v>250000</v>
      </c>
      <c r="G34" s="267">
        <v>141.97999999999999</v>
      </c>
      <c r="H34" s="345" t="s">
        <v>2952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44120</v>
      </c>
      <c r="B35" s="267" t="s">
        <v>3749</v>
      </c>
      <c r="C35" s="268" t="s">
        <v>3750</v>
      </c>
      <c r="D35" s="268" t="s">
        <v>3799</v>
      </c>
      <c r="E35" s="268" t="s">
        <v>583</v>
      </c>
      <c r="F35" s="381">
        <v>103001</v>
      </c>
      <c r="G35" s="267">
        <v>140.76</v>
      </c>
      <c r="H35" s="345" t="s">
        <v>2952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44120</v>
      </c>
      <c r="B36" s="267" t="s">
        <v>2300</v>
      </c>
      <c r="C36" s="268" t="s">
        <v>3800</v>
      </c>
      <c r="D36" s="268" t="s">
        <v>3801</v>
      </c>
      <c r="E36" s="268" t="s">
        <v>583</v>
      </c>
      <c r="F36" s="381">
        <v>183550</v>
      </c>
      <c r="G36" s="267">
        <v>53.29</v>
      </c>
      <c r="H36" s="345" t="s">
        <v>2952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44120</v>
      </c>
      <c r="B37" s="267" t="s">
        <v>3802</v>
      </c>
      <c r="C37" s="268" t="s">
        <v>3803</v>
      </c>
      <c r="D37" s="268" t="s">
        <v>3804</v>
      </c>
      <c r="E37" s="268" t="s">
        <v>583</v>
      </c>
      <c r="F37" s="381">
        <v>334493</v>
      </c>
      <c r="G37" s="267">
        <v>694.5</v>
      </c>
      <c r="H37" s="345" t="s">
        <v>2952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A38" s="244">
        <v>44120</v>
      </c>
      <c r="B38" s="267" t="s">
        <v>3802</v>
      </c>
      <c r="C38" s="268" t="s">
        <v>3803</v>
      </c>
      <c r="D38" s="268" t="s">
        <v>3804</v>
      </c>
      <c r="E38" s="268" t="s">
        <v>583</v>
      </c>
      <c r="F38" s="381">
        <v>434275</v>
      </c>
      <c r="G38" s="267">
        <v>687.6</v>
      </c>
      <c r="H38" s="345" t="s">
        <v>2952</v>
      </c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A39" s="244">
        <v>44120</v>
      </c>
      <c r="B39" s="267" t="s">
        <v>3805</v>
      </c>
      <c r="C39" s="268" t="s">
        <v>3806</v>
      </c>
      <c r="D39" s="268" t="s">
        <v>3807</v>
      </c>
      <c r="E39" s="268" t="s">
        <v>583</v>
      </c>
      <c r="F39" s="381">
        <v>36000</v>
      </c>
      <c r="G39" s="267">
        <v>26.49</v>
      </c>
      <c r="H39" s="345" t="s">
        <v>2952</v>
      </c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A40" s="244">
        <v>44120</v>
      </c>
      <c r="B40" s="267" t="s">
        <v>2923</v>
      </c>
      <c r="C40" s="268" t="s">
        <v>3808</v>
      </c>
      <c r="D40" s="268" t="s">
        <v>3746</v>
      </c>
      <c r="E40" s="268" t="s">
        <v>583</v>
      </c>
      <c r="F40" s="381">
        <v>90879</v>
      </c>
      <c r="G40" s="267">
        <v>164.34</v>
      </c>
      <c r="H40" s="345" t="s">
        <v>2952</v>
      </c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A41" s="244">
        <v>44120</v>
      </c>
      <c r="B41" s="267" t="s">
        <v>3720</v>
      </c>
      <c r="C41" s="268" t="s">
        <v>3721</v>
      </c>
      <c r="D41" s="268" t="s">
        <v>3809</v>
      </c>
      <c r="E41" s="268" t="s">
        <v>584</v>
      </c>
      <c r="F41" s="381">
        <v>48000</v>
      </c>
      <c r="G41" s="267">
        <v>42.8</v>
      </c>
      <c r="H41" s="345" t="s">
        <v>2952</v>
      </c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A42" s="244">
        <v>44120</v>
      </c>
      <c r="B42" s="267" t="s">
        <v>3720</v>
      </c>
      <c r="C42" s="268" t="s">
        <v>3721</v>
      </c>
      <c r="D42" s="268" t="s">
        <v>3745</v>
      </c>
      <c r="E42" s="268" t="s">
        <v>584</v>
      </c>
      <c r="F42" s="381">
        <v>9000</v>
      </c>
      <c r="G42" s="267">
        <v>43.43</v>
      </c>
      <c r="H42" s="345" t="s">
        <v>2952</v>
      </c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A43" s="244">
        <v>44120</v>
      </c>
      <c r="B43" s="267" t="s">
        <v>3720</v>
      </c>
      <c r="C43" s="268" t="s">
        <v>3721</v>
      </c>
      <c r="D43" s="268" t="s">
        <v>3726</v>
      </c>
      <c r="E43" s="268" t="s">
        <v>584</v>
      </c>
      <c r="F43" s="381">
        <v>9000</v>
      </c>
      <c r="G43" s="267">
        <v>43.9</v>
      </c>
      <c r="H43" s="345" t="s">
        <v>2952</v>
      </c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A44" s="244">
        <v>44120</v>
      </c>
      <c r="B44" s="267" t="s">
        <v>3787</v>
      </c>
      <c r="C44" s="268" t="s">
        <v>3788</v>
      </c>
      <c r="D44" s="268" t="s">
        <v>3810</v>
      </c>
      <c r="E44" s="268" t="s">
        <v>584</v>
      </c>
      <c r="F44" s="381">
        <v>60800</v>
      </c>
      <c r="G44" s="267">
        <v>65</v>
      </c>
      <c r="H44" s="345" t="s">
        <v>2952</v>
      </c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A45" s="244">
        <v>44120</v>
      </c>
      <c r="B45" s="267" t="s">
        <v>1006</v>
      </c>
      <c r="C45" s="268" t="s">
        <v>3794</v>
      </c>
      <c r="D45" s="268" t="s">
        <v>3795</v>
      </c>
      <c r="E45" s="268" t="s">
        <v>584</v>
      </c>
      <c r="F45" s="381">
        <v>33420</v>
      </c>
      <c r="G45" s="267">
        <v>68.78</v>
      </c>
      <c r="H45" s="345" t="s">
        <v>2952</v>
      </c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A46" s="244">
        <v>44120</v>
      </c>
      <c r="B46" s="267" t="s">
        <v>132</v>
      </c>
      <c r="C46" s="268" t="s">
        <v>3747</v>
      </c>
      <c r="D46" s="268" t="s">
        <v>3727</v>
      </c>
      <c r="E46" s="268" t="s">
        <v>584</v>
      </c>
      <c r="F46" s="381">
        <v>399779</v>
      </c>
      <c r="G46" s="267">
        <v>488.83</v>
      </c>
      <c r="H46" s="345" t="s">
        <v>2952</v>
      </c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A47" s="244">
        <v>44120</v>
      </c>
      <c r="B47" s="267" t="s">
        <v>132</v>
      </c>
      <c r="C47" s="268" t="s">
        <v>3747</v>
      </c>
      <c r="D47" s="268" t="s">
        <v>3748</v>
      </c>
      <c r="E47" s="268" t="s">
        <v>584</v>
      </c>
      <c r="F47" s="381">
        <v>692187</v>
      </c>
      <c r="G47" s="267">
        <v>489.13</v>
      </c>
      <c r="H47" s="345" t="s">
        <v>2952</v>
      </c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A48" s="244">
        <v>44120</v>
      </c>
      <c r="B48" s="267" t="s">
        <v>3749</v>
      </c>
      <c r="C48" s="268" t="s">
        <v>3750</v>
      </c>
      <c r="D48" s="268" t="s">
        <v>3799</v>
      </c>
      <c r="E48" s="268" t="s">
        <v>584</v>
      </c>
      <c r="F48" s="381">
        <v>21100</v>
      </c>
      <c r="G48" s="267">
        <v>140.58000000000001</v>
      </c>
      <c r="H48" s="345" t="s">
        <v>2952</v>
      </c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1:35">
      <c r="A49" s="244">
        <v>44120</v>
      </c>
      <c r="B49" s="267" t="s">
        <v>3749</v>
      </c>
      <c r="C49" s="268" t="s">
        <v>3750</v>
      </c>
      <c r="D49" s="268" t="s">
        <v>3752</v>
      </c>
      <c r="E49" s="268" t="s">
        <v>584</v>
      </c>
      <c r="F49" s="381">
        <v>250000</v>
      </c>
      <c r="G49" s="267">
        <v>141.94999999999999</v>
      </c>
      <c r="H49" s="345" t="s">
        <v>2952</v>
      </c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1:35">
      <c r="A50" s="244">
        <v>44120</v>
      </c>
      <c r="B50" s="267" t="s">
        <v>2300</v>
      </c>
      <c r="C50" s="268" t="s">
        <v>3800</v>
      </c>
      <c r="D50" s="268" t="s">
        <v>3801</v>
      </c>
      <c r="E50" s="268" t="s">
        <v>584</v>
      </c>
      <c r="F50" s="381">
        <v>182050</v>
      </c>
      <c r="G50" s="267">
        <v>53.4</v>
      </c>
      <c r="H50" s="345" t="s">
        <v>2952</v>
      </c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1:35">
      <c r="A51" s="244">
        <v>44120</v>
      </c>
      <c r="B51" s="267" t="s">
        <v>2923</v>
      </c>
      <c r="C51" s="268" t="s">
        <v>3808</v>
      </c>
      <c r="D51" s="268" t="s">
        <v>3746</v>
      </c>
      <c r="E51" s="268" t="s">
        <v>584</v>
      </c>
      <c r="F51" s="381">
        <v>80079</v>
      </c>
      <c r="G51" s="267">
        <v>164.64</v>
      </c>
      <c r="H51" s="345" t="s">
        <v>2952</v>
      </c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1:35">
      <c r="B52" s="267"/>
      <c r="C52" s="268"/>
      <c r="D52" s="268"/>
      <c r="E52" s="268"/>
      <c r="F52" s="381"/>
      <c r="G52" s="267"/>
      <c r="H52" s="345"/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1:35">
      <c r="B53" s="267"/>
      <c r="C53" s="268"/>
      <c r="D53" s="268"/>
      <c r="E53" s="268"/>
      <c r="F53" s="381"/>
      <c r="G53" s="267"/>
      <c r="H53" s="345"/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1:35">
      <c r="B54" s="267"/>
      <c r="C54" s="268"/>
      <c r="D54" s="268"/>
      <c r="E54" s="268"/>
      <c r="F54" s="381"/>
      <c r="G54" s="267"/>
      <c r="H54" s="345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1:35">
      <c r="B55" s="267"/>
      <c r="C55" s="268"/>
      <c r="D55" s="268"/>
      <c r="E55" s="268"/>
      <c r="F55" s="381"/>
      <c r="G55" s="267"/>
      <c r="H55" s="345"/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1:35">
      <c r="B56" s="267"/>
      <c r="C56" s="268"/>
      <c r="D56" s="268"/>
      <c r="E56" s="268"/>
      <c r="F56" s="381"/>
      <c r="G56" s="267"/>
      <c r="H56" s="345"/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1:35">
      <c r="B57" s="267"/>
      <c r="C57" s="268"/>
      <c r="D57" s="268"/>
      <c r="E57" s="268"/>
      <c r="F57" s="381"/>
      <c r="G57" s="267"/>
      <c r="H57" s="345"/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1:35">
      <c r="B58" s="267"/>
      <c r="C58" s="268"/>
      <c r="D58" s="268"/>
      <c r="E58" s="268"/>
      <c r="F58" s="381"/>
      <c r="G58" s="267"/>
      <c r="H58" s="345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1:35">
      <c r="B59" s="267"/>
      <c r="C59" s="268"/>
      <c r="D59" s="268"/>
      <c r="E59" s="268"/>
      <c r="F59" s="381"/>
      <c r="G59" s="267"/>
      <c r="H59" s="345"/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1:35">
      <c r="B60" s="267"/>
      <c r="C60" s="268"/>
      <c r="D60" s="268"/>
      <c r="E60" s="268"/>
      <c r="F60" s="381"/>
      <c r="G60" s="267"/>
      <c r="H60" s="345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1:35">
      <c r="B61" s="267"/>
      <c r="C61" s="268"/>
      <c r="D61" s="268"/>
      <c r="E61" s="268"/>
      <c r="F61" s="381"/>
      <c r="G61" s="267"/>
      <c r="H61" s="345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1:35">
      <c r="B62" s="267"/>
      <c r="C62" s="268"/>
      <c r="D62" s="268"/>
      <c r="E62" s="268"/>
      <c r="F62" s="381"/>
      <c r="G62" s="267"/>
      <c r="H62" s="345"/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1:35">
      <c r="B63" s="267"/>
      <c r="C63" s="268"/>
      <c r="D63" s="268"/>
      <c r="E63" s="268"/>
      <c r="F63" s="381"/>
      <c r="G63" s="267"/>
      <c r="H63" s="345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1:35">
      <c r="B64" s="267"/>
      <c r="C64" s="268"/>
      <c r="D64" s="268"/>
      <c r="E64" s="268"/>
      <c r="F64" s="381"/>
      <c r="G64" s="267"/>
      <c r="H64" s="345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2:35">
      <c r="B65" s="267"/>
      <c r="C65" s="268"/>
      <c r="D65" s="268"/>
      <c r="E65" s="268"/>
      <c r="F65" s="381"/>
      <c r="G65" s="267"/>
      <c r="H65" s="345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2:35">
      <c r="B66" s="267"/>
      <c r="C66" s="268"/>
      <c r="D66" s="268"/>
      <c r="E66" s="268"/>
      <c r="F66" s="381"/>
      <c r="G66" s="267"/>
      <c r="H66" s="345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2:35">
      <c r="B67" s="267"/>
      <c r="C67" s="268"/>
      <c r="D67" s="268"/>
      <c r="E67" s="268"/>
      <c r="F67" s="381"/>
      <c r="G67" s="267"/>
      <c r="H67" s="345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2:35">
      <c r="B68" s="267"/>
      <c r="C68" s="268"/>
      <c r="D68" s="268"/>
      <c r="E68" s="268"/>
      <c r="F68" s="381"/>
      <c r="G68" s="267"/>
      <c r="H68" s="345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2:35">
      <c r="B69" s="267"/>
      <c r="C69" s="268"/>
      <c r="D69" s="268"/>
      <c r="E69" s="268"/>
      <c r="F69" s="381"/>
      <c r="G69" s="267"/>
      <c r="H69" s="345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2:35">
      <c r="B70" s="267"/>
      <c r="C70" s="268"/>
      <c r="D70" s="268"/>
      <c r="E70" s="268"/>
      <c r="F70" s="381"/>
      <c r="G70" s="267"/>
      <c r="H70" s="345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2:35">
      <c r="B71" s="267"/>
      <c r="C71" s="268"/>
      <c r="D71" s="268"/>
      <c r="E71" s="268"/>
      <c r="F71" s="381"/>
      <c r="G71" s="267"/>
      <c r="H71" s="345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2:35">
      <c r="B72" s="267"/>
      <c r="C72" s="268"/>
      <c r="D72" s="268"/>
      <c r="E72" s="268"/>
      <c r="F72" s="381"/>
      <c r="G72" s="267"/>
      <c r="H72" s="345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2:35">
      <c r="B73" s="267"/>
      <c r="C73" s="268"/>
      <c r="D73" s="268"/>
      <c r="E73" s="268"/>
      <c r="F73" s="381"/>
      <c r="G73" s="267"/>
      <c r="H73" s="345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2:35">
      <c r="B74" s="267"/>
      <c r="C74" s="268"/>
      <c r="D74" s="268"/>
      <c r="E74" s="268"/>
      <c r="F74" s="381"/>
      <c r="G74" s="267"/>
      <c r="H74" s="345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2:35">
      <c r="B75" s="267"/>
      <c r="C75" s="268"/>
      <c r="D75" s="268"/>
      <c r="E75" s="268"/>
      <c r="F75" s="381"/>
      <c r="G75" s="267"/>
      <c r="H75" s="345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2:35">
      <c r="B76" s="267"/>
      <c r="C76" s="268"/>
      <c r="D76" s="268"/>
      <c r="E76" s="268"/>
      <c r="F76" s="381"/>
      <c r="G76" s="267"/>
      <c r="H76" s="345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2:35">
      <c r="B77" s="267"/>
      <c r="C77" s="268"/>
      <c r="D77" s="268"/>
      <c r="E77" s="268"/>
      <c r="F77" s="381"/>
      <c r="G77" s="267"/>
      <c r="H77" s="345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2:35">
      <c r="B78" s="267"/>
      <c r="C78" s="268"/>
      <c r="D78" s="268"/>
      <c r="E78" s="268"/>
      <c r="F78" s="381"/>
      <c r="G78" s="267"/>
      <c r="H78" s="345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2:35">
      <c r="B79" s="267"/>
      <c r="C79" s="268"/>
      <c r="D79" s="268"/>
      <c r="E79" s="268"/>
      <c r="F79" s="381"/>
      <c r="G79" s="267"/>
      <c r="H79" s="345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2:35">
      <c r="B80" s="267"/>
      <c r="C80" s="268"/>
      <c r="D80" s="268"/>
      <c r="E80" s="268"/>
      <c r="F80" s="381"/>
      <c r="G80" s="267"/>
      <c r="H80" s="345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2:35">
      <c r="B81" s="267"/>
      <c r="C81" s="268"/>
      <c r="D81" s="268"/>
      <c r="E81" s="268"/>
      <c r="F81" s="381"/>
      <c r="G81" s="267"/>
      <c r="H81" s="345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2:35">
      <c r="B82" s="267"/>
      <c r="C82" s="268"/>
      <c r="D82" s="268"/>
      <c r="E82" s="268"/>
      <c r="F82" s="381"/>
      <c r="G82" s="267"/>
      <c r="H82" s="345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2:35">
      <c r="B83" s="267"/>
      <c r="C83" s="268"/>
      <c r="D83" s="268"/>
      <c r="E83" s="268"/>
      <c r="F83" s="381"/>
      <c r="G83" s="267"/>
      <c r="H83" s="345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2:35">
      <c r="B84" s="267"/>
      <c r="C84" s="268"/>
      <c r="D84" s="268"/>
      <c r="E84" s="268"/>
      <c r="F84" s="381"/>
      <c r="G84" s="267"/>
      <c r="H84" s="345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2:35">
      <c r="B85" s="267"/>
      <c r="C85" s="268"/>
      <c r="D85" s="268"/>
      <c r="E85" s="268"/>
      <c r="F85" s="381"/>
      <c r="G85" s="267"/>
      <c r="H85" s="345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2:35">
      <c r="B86" s="267"/>
      <c r="C86" s="268"/>
      <c r="D86" s="268"/>
      <c r="E86" s="268"/>
      <c r="F86" s="381"/>
      <c r="G86" s="267"/>
      <c r="H86" s="345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2:35">
      <c r="B87" s="267"/>
      <c r="C87" s="268"/>
      <c r="D87" s="268"/>
      <c r="E87" s="268"/>
      <c r="F87" s="381"/>
      <c r="G87" s="267"/>
      <c r="H87" s="345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2:35">
      <c r="B88" s="267"/>
      <c r="C88" s="268"/>
      <c r="D88" s="268"/>
      <c r="E88" s="268"/>
      <c r="F88" s="381"/>
      <c r="G88" s="267"/>
      <c r="H88" s="345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2:35">
      <c r="B89" s="267"/>
      <c r="C89" s="268"/>
      <c r="D89" s="268"/>
      <c r="E89" s="268"/>
      <c r="F89" s="381"/>
      <c r="G89" s="267"/>
      <c r="H89" s="345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2:35">
      <c r="B90" s="267"/>
      <c r="C90" s="268"/>
      <c r="D90" s="268"/>
      <c r="E90" s="268"/>
      <c r="F90" s="381"/>
      <c r="G90" s="267"/>
      <c r="H90" s="345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2:35">
      <c r="B91" s="267"/>
      <c r="C91" s="268"/>
      <c r="D91" s="268"/>
      <c r="E91" s="268"/>
      <c r="F91" s="381"/>
      <c r="G91" s="267"/>
      <c r="H91" s="345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2:35">
      <c r="B92" s="267"/>
      <c r="C92" s="268"/>
      <c r="D92" s="268"/>
      <c r="E92" s="268"/>
      <c r="F92" s="381"/>
      <c r="G92" s="267"/>
      <c r="H92" s="345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2:35">
      <c r="B93" s="267"/>
      <c r="C93" s="268"/>
      <c r="D93" s="268"/>
      <c r="E93" s="268"/>
      <c r="F93" s="381"/>
      <c r="G93" s="267"/>
      <c r="H93" s="345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2:35">
      <c r="B94" s="267"/>
      <c r="C94" s="268"/>
      <c r="D94" s="268"/>
      <c r="E94" s="268"/>
      <c r="F94" s="381"/>
      <c r="G94" s="267"/>
      <c r="H94" s="345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2:35">
      <c r="B95" s="267"/>
      <c r="C95" s="268"/>
      <c r="D95" s="268"/>
      <c r="E95" s="268"/>
      <c r="F95" s="381"/>
      <c r="G95" s="267"/>
      <c r="H95" s="345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2:35">
      <c r="B96" s="267"/>
      <c r="C96" s="268"/>
      <c r="D96" s="268"/>
      <c r="E96" s="268"/>
      <c r="F96" s="381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1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1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1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1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1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1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1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1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1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1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1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1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1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1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1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1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1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1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1"/>
      <c r="G115" s="267"/>
      <c r="H115" s="345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1"/>
      <c r="G116" s="267"/>
      <c r="H116" s="345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1"/>
      <c r="G117" s="267"/>
      <c r="H117" s="345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1"/>
      <c r="G118" s="267"/>
      <c r="H118" s="345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1"/>
      <c r="G119" s="267"/>
      <c r="H119" s="267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1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1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1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1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1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1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1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1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1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1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1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1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1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1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1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1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1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1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1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1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1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1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1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1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1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1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1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1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1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1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1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1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1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1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1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1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1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1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1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1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1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1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1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1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1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1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1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1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1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1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1"/>
      <c r="G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1"/>
      <c r="G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1"/>
      <c r="G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1"/>
      <c r="G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1"/>
      <c r="G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1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1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1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1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1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1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1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1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1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1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1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1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1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1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1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1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1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1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1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1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1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1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1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1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1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1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1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1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1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1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1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1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1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1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1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1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1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1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1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1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1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1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1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1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1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1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1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1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1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1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1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1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1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1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1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1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1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1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1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1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1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1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1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1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1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1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1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1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1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1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1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1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1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1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1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1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1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1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1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1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1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1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1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1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1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1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1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1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1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1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1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1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1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1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1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1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1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1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1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1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1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1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1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1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1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1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1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1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1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1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1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1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1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1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1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1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1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1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1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1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1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1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1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1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1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1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1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1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1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1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1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1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1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1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1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1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1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1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1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1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1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1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1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1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1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1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1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1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1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1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1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1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1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1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1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1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1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1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1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1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1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1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1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1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1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1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1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1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1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1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1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1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1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1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1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1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1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1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1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1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1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1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1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1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1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1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1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1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1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40"/>
  <sheetViews>
    <sheetView zoomScale="70" zoomScaleNormal="70" workbookViewId="0">
      <selection activeCell="J29" sqref="J29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3671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44123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20" customFormat="1" ht="14.25">
      <c r="A10" s="427">
        <v>1</v>
      </c>
      <c r="B10" s="428">
        <v>44064</v>
      </c>
      <c r="C10" s="429"/>
      <c r="D10" s="430" t="s">
        <v>284</v>
      </c>
      <c r="E10" s="431" t="s">
        <v>600</v>
      </c>
      <c r="F10" s="432">
        <v>172</v>
      </c>
      <c r="G10" s="431">
        <v>160</v>
      </c>
      <c r="H10" s="490">
        <v>180.5</v>
      </c>
      <c r="I10" s="433">
        <v>195</v>
      </c>
      <c r="J10" s="434" t="s">
        <v>3635</v>
      </c>
      <c r="K10" s="434">
        <f t="shared" ref="K10" si="0">H10-F10</f>
        <v>8.5</v>
      </c>
      <c r="L10" s="458">
        <f t="shared" ref="L10" si="1">(F10*-0.8)/100</f>
        <v>-1.3759999999999999</v>
      </c>
      <c r="M10" s="435">
        <f t="shared" ref="M10" si="2">(K10+L10)/F10</f>
        <v>4.1418604651162795E-2</v>
      </c>
      <c r="N10" s="436" t="s">
        <v>599</v>
      </c>
      <c r="O10" s="437">
        <v>44070</v>
      </c>
      <c r="Q10" s="421"/>
      <c r="R10" s="422" t="s">
        <v>3186</v>
      </c>
      <c r="S10" s="421"/>
      <c r="T10" s="421"/>
      <c r="U10" s="421"/>
      <c r="V10" s="421"/>
      <c r="W10" s="421"/>
      <c r="X10" s="421"/>
      <c r="Y10" s="421"/>
      <c r="Z10" s="421"/>
      <c r="AA10" s="421"/>
      <c r="AB10" s="421"/>
    </row>
    <row r="11" spans="1:28" s="420" customFormat="1" ht="14.25">
      <c r="A11" s="383">
        <v>2</v>
      </c>
      <c r="B11" s="408">
        <v>44076</v>
      </c>
      <c r="C11" s="415"/>
      <c r="D11" s="448" t="s">
        <v>153</v>
      </c>
      <c r="E11" s="416" t="s">
        <v>600</v>
      </c>
      <c r="F11" s="416" t="s">
        <v>3637</v>
      </c>
      <c r="G11" s="424">
        <v>15300</v>
      </c>
      <c r="H11" s="416"/>
      <c r="I11" s="411" t="s">
        <v>3638</v>
      </c>
      <c r="J11" s="417" t="s">
        <v>601</v>
      </c>
      <c r="K11" s="417"/>
      <c r="L11" s="460"/>
      <c r="M11" s="417"/>
      <c r="N11" s="418"/>
      <c r="O11" s="419"/>
      <c r="Q11" s="421"/>
      <c r="R11" s="422" t="s">
        <v>602</v>
      </c>
      <c r="S11" s="421"/>
      <c r="T11" s="421"/>
      <c r="U11" s="421"/>
      <c r="V11" s="421"/>
      <c r="W11" s="421"/>
      <c r="X11" s="421"/>
      <c r="Y11" s="421"/>
      <c r="Z11" s="421"/>
      <c r="AA11" s="421"/>
      <c r="AB11" s="421"/>
    </row>
    <row r="12" spans="1:28" s="420" customFormat="1" ht="14.25">
      <c r="A12" s="427">
        <v>3</v>
      </c>
      <c r="B12" s="428">
        <v>44088</v>
      </c>
      <c r="C12" s="429"/>
      <c r="D12" s="430" t="s">
        <v>424</v>
      </c>
      <c r="E12" s="431" t="s">
        <v>600</v>
      </c>
      <c r="F12" s="432">
        <v>263.5</v>
      </c>
      <c r="G12" s="431">
        <v>248</v>
      </c>
      <c r="H12" s="431">
        <v>274</v>
      </c>
      <c r="I12" s="433">
        <v>290</v>
      </c>
      <c r="J12" s="434" t="s">
        <v>3641</v>
      </c>
      <c r="K12" s="434">
        <f t="shared" ref="K12:K13" si="3">H12-F12</f>
        <v>10.5</v>
      </c>
      <c r="L12" s="458">
        <f t="shared" ref="L12" si="4">(F12*-0.8)/100</f>
        <v>-2.1080000000000001</v>
      </c>
      <c r="M12" s="435">
        <f t="shared" ref="M12" si="5">(K12+L12)/F12</f>
        <v>3.184819734345351E-2</v>
      </c>
      <c r="N12" s="436" t="s">
        <v>599</v>
      </c>
      <c r="O12" s="437">
        <v>44091</v>
      </c>
      <c r="Q12" s="421"/>
      <c r="R12" s="422" t="s">
        <v>3186</v>
      </c>
      <c r="S12" s="421"/>
      <c r="T12" s="421"/>
      <c r="U12" s="421"/>
      <c r="V12" s="421"/>
      <c r="W12" s="421"/>
      <c r="X12" s="421"/>
      <c r="Y12" s="421"/>
      <c r="Z12" s="421"/>
      <c r="AA12" s="421"/>
      <c r="AB12" s="421"/>
    </row>
    <row r="13" spans="1:28" s="420" customFormat="1" ht="14.25">
      <c r="A13" s="482">
        <v>4</v>
      </c>
      <c r="B13" s="438">
        <v>44088</v>
      </c>
      <c r="C13" s="441"/>
      <c r="D13" s="483" t="s">
        <v>380</v>
      </c>
      <c r="E13" s="442" t="s">
        <v>600</v>
      </c>
      <c r="F13" s="488">
        <v>925</v>
      </c>
      <c r="G13" s="484">
        <v>870</v>
      </c>
      <c r="H13" s="442">
        <v>865</v>
      </c>
      <c r="I13" s="485" t="s">
        <v>3639</v>
      </c>
      <c r="J13" s="478" t="s">
        <v>3769</v>
      </c>
      <c r="K13" s="478">
        <f t="shared" si="3"/>
        <v>-60</v>
      </c>
      <c r="L13" s="459">
        <f>(F13*-0.7)/100</f>
        <v>-6.4749999999999996</v>
      </c>
      <c r="M13" s="425">
        <f>(K13+L13)/F13</f>
        <v>-7.1864864864864861E-2</v>
      </c>
      <c r="N13" s="439" t="s">
        <v>663</v>
      </c>
      <c r="O13" s="426">
        <v>44120</v>
      </c>
      <c r="Q13" s="421"/>
      <c r="R13" s="422" t="s">
        <v>602</v>
      </c>
      <c r="S13" s="421"/>
      <c r="T13" s="421"/>
      <c r="U13" s="421"/>
      <c r="V13" s="421"/>
      <c r="W13" s="421"/>
      <c r="X13" s="421"/>
      <c r="Y13" s="421"/>
      <c r="Z13" s="421"/>
      <c r="AA13" s="421"/>
      <c r="AB13" s="421"/>
    </row>
    <row r="14" spans="1:28" s="404" customFormat="1" ht="15" customHeight="1">
      <c r="A14" s="466">
        <v>5</v>
      </c>
      <c r="B14" s="444">
        <v>44088</v>
      </c>
      <c r="C14" s="467"/>
      <c r="D14" s="480" t="s">
        <v>106</v>
      </c>
      <c r="E14" s="468" t="s">
        <v>600</v>
      </c>
      <c r="F14" s="508">
        <v>663</v>
      </c>
      <c r="G14" s="471">
        <v>630</v>
      </c>
      <c r="H14" s="468">
        <v>700</v>
      </c>
      <c r="I14" s="469">
        <v>730</v>
      </c>
      <c r="J14" s="443" t="s">
        <v>3704</v>
      </c>
      <c r="K14" s="443">
        <f t="shared" ref="K14" si="6">H14-F14</f>
        <v>37</v>
      </c>
      <c r="L14" s="443">
        <f t="shared" ref="L14" si="7">(F14*-0.8)/100</f>
        <v>-5.3039999999999994</v>
      </c>
      <c r="M14" s="446">
        <f t="shared" ref="M14" si="8">(K14+L14)/F14</f>
        <v>4.7806938159879339E-2</v>
      </c>
      <c r="N14" s="447" t="s">
        <v>599</v>
      </c>
      <c r="O14" s="481">
        <v>44113</v>
      </c>
      <c r="P14" s="7"/>
      <c r="Q14" s="7"/>
      <c r="R14" s="344" t="s">
        <v>3186</v>
      </c>
      <c r="S14" s="40"/>
      <c r="T14" s="40"/>
      <c r="U14" s="40"/>
      <c r="V14" s="40"/>
      <c r="W14" s="40"/>
      <c r="X14" s="40"/>
      <c r="Y14" s="40"/>
      <c r="Z14" s="40"/>
      <c r="AA14" s="40"/>
    </row>
    <row r="15" spans="1:28" s="420" customFormat="1" ht="14.25">
      <c r="A15" s="427">
        <v>6</v>
      </c>
      <c r="B15" s="428">
        <v>44091</v>
      </c>
      <c r="C15" s="429"/>
      <c r="D15" s="430" t="s">
        <v>174</v>
      </c>
      <c r="E15" s="431" t="s">
        <v>600</v>
      </c>
      <c r="F15" s="432">
        <v>1247</v>
      </c>
      <c r="G15" s="431">
        <v>1180</v>
      </c>
      <c r="H15" s="431">
        <v>1297.5</v>
      </c>
      <c r="I15" s="433" t="s">
        <v>3640</v>
      </c>
      <c r="J15" s="434" t="s">
        <v>3689</v>
      </c>
      <c r="K15" s="434">
        <f t="shared" ref="K15:K16" si="9">H15-F15</f>
        <v>50.5</v>
      </c>
      <c r="L15" s="458">
        <f t="shared" ref="L15" si="10">(F15*-0.8)/100</f>
        <v>-9.9760000000000009</v>
      </c>
      <c r="M15" s="435">
        <f t="shared" ref="M15" si="11">(K15+L15)/F15</f>
        <v>3.2497193263833199E-2</v>
      </c>
      <c r="N15" s="436" t="s">
        <v>599</v>
      </c>
      <c r="O15" s="437">
        <v>44112</v>
      </c>
      <c r="Q15" s="421"/>
      <c r="R15" s="422" t="s">
        <v>3186</v>
      </c>
      <c r="S15" s="421"/>
      <c r="T15" s="421"/>
      <c r="U15" s="421"/>
      <c r="V15" s="421"/>
      <c r="W15" s="421"/>
      <c r="X15" s="421"/>
      <c r="Y15" s="421"/>
      <c r="Z15" s="421"/>
      <c r="AA15" s="421"/>
      <c r="AB15" s="421"/>
    </row>
    <row r="16" spans="1:28" s="420" customFormat="1" ht="14.25">
      <c r="A16" s="482">
        <v>7</v>
      </c>
      <c r="B16" s="438">
        <v>44096</v>
      </c>
      <c r="C16" s="441"/>
      <c r="D16" s="483" t="s">
        <v>802</v>
      </c>
      <c r="E16" s="442" t="s">
        <v>600</v>
      </c>
      <c r="F16" s="488">
        <v>1050</v>
      </c>
      <c r="G16" s="484">
        <v>980</v>
      </c>
      <c r="H16" s="442">
        <v>976</v>
      </c>
      <c r="I16" s="485">
        <v>1150</v>
      </c>
      <c r="J16" s="478" t="s">
        <v>3728</v>
      </c>
      <c r="K16" s="478">
        <f t="shared" si="9"/>
        <v>-74</v>
      </c>
      <c r="L16" s="459">
        <f>(F16*-0.7)/100</f>
        <v>-7.35</v>
      </c>
      <c r="M16" s="425">
        <f>(K16+L16)/F16</f>
        <v>-7.7476190476190476E-2</v>
      </c>
      <c r="N16" s="439" t="s">
        <v>663</v>
      </c>
      <c r="O16" s="426">
        <v>44119</v>
      </c>
      <c r="Q16" s="421"/>
      <c r="R16" s="422" t="s">
        <v>602</v>
      </c>
      <c r="S16" s="421"/>
      <c r="T16" s="421"/>
      <c r="U16" s="421"/>
      <c r="V16" s="421"/>
      <c r="W16" s="421"/>
      <c r="X16" s="421"/>
      <c r="Y16" s="421"/>
      <c r="Z16" s="421"/>
      <c r="AA16" s="421"/>
      <c r="AB16" s="421"/>
    </row>
    <row r="17" spans="1:28" s="420" customFormat="1" ht="14.25">
      <c r="A17" s="383">
        <v>8</v>
      </c>
      <c r="B17" s="408">
        <v>44097</v>
      </c>
      <c r="C17" s="415"/>
      <c r="D17" s="448" t="s">
        <v>128</v>
      </c>
      <c r="E17" s="416" t="s">
        <v>600</v>
      </c>
      <c r="F17" s="416" t="s">
        <v>3646</v>
      </c>
      <c r="G17" s="424">
        <v>166</v>
      </c>
      <c r="H17" s="416"/>
      <c r="I17" s="411" t="s">
        <v>3647</v>
      </c>
      <c r="J17" s="417" t="s">
        <v>601</v>
      </c>
      <c r="K17" s="417"/>
      <c r="L17" s="460"/>
      <c r="M17" s="417"/>
      <c r="N17" s="418"/>
      <c r="O17" s="419"/>
      <c r="Q17" s="421"/>
      <c r="R17" s="422" t="s">
        <v>602</v>
      </c>
      <c r="S17" s="421"/>
      <c r="T17" s="421"/>
      <c r="U17" s="421"/>
      <c r="V17" s="421"/>
      <c r="W17" s="421"/>
      <c r="X17" s="421"/>
      <c r="Y17" s="421"/>
      <c r="Z17" s="421"/>
      <c r="AA17" s="421"/>
      <c r="AB17" s="421"/>
    </row>
    <row r="18" spans="1:28" s="420" customFormat="1" ht="14.25">
      <c r="A18" s="427">
        <v>9</v>
      </c>
      <c r="B18" s="428">
        <v>44097</v>
      </c>
      <c r="C18" s="429"/>
      <c r="D18" s="430" t="s">
        <v>569</v>
      </c>
      <c r="E18" s="431" t="s">
        <v>600</v>
      </c>
      <c r="F18" s="432">
        <v>2110</v>
      </c>
      <c r="G18" s="431">
        <v>1980</v>
      </c>
      <c r="H18" s="431">
        <v>2192.5</v>
      </c>
      <c r="I18" s="433" t="s">
        <v>3648</v>
      </c>
      <c r="J18" s="434" t="s">
        <v>3655</v>
      </c>
      <c r="K18" s="434">
        <f t="shared" ref="K18" si="12">H18-F18</f>
        <v>82.5</v>
      </c>
      <c r="L18" s="458">
        <f>(F18*-0.7)/100</f>
        <v>-14.77</v>
      </c>
      <c r="M18" s="435">
        <f>(K18+L18)/F18</f>
        <v>3.2099526066350713E-2</v>
      </c>
      <c r="N18" s="436" t="s">
        <v>599</v>
      </c>
      <c r="O18" s="437">
        <v>44103</v>
      </c>
      <c r="Q18" s="421"/>
      <c r="R18" s="422" t="s">
        <v>602</v>
      </c>
      <c r="S18" s="421"/>
      <c r="T18" s="421"/>
      <c r="U18" s="421"/>
      <c r="V18" s="421"/>
      <c r="W18" s="421"/>
      <c r="X18" s="421"/>
      <c r="Y18" s="421"/>
      <c r="Z18" s="421"/>
      <c r="AA18" s="421"/>
      <c r="AB18" s="421"/>
    </row>
    <row r="19" spans="1:28" s="420" customFormat="1" ht="14.25">
      <c r="A19" s="427">
        <v>10</v>
      </c>
      <c r="B19" s="428">
        <v>44097</v>
      </c>
      <c r="C19" s="429"/>
      <c r="D19" s="430" t="s">
        <v>86</v>
      </c>
      <c r="E19" s="431" t="s">
        <v>600</v>
      </c>
      <c r="F19" s="432">
        <v>372.5</v>
      </c>
      <c r="G19" s="431">
        <v>350</v>
      </c>
      <c r="H19" s="431">
        <v>386.5</v>
      </c>
      <c r="I19" s="433" t="s">
        <v>3649</v>
      </c>
      <c r="J19" s="434" t="s">
        <v>3653</v>
      </c>
      <c r="K19" s="434">
        <f t="shared" ref="K19:K20" si="13">H19-F19</f>
        <v>14</v>
      </c>
      <c r="L19" s="458">
        <f>(F19*-0.7)/100</f>
        <v>-2.6074999999999999</v>
      </c>
      <c r="M19" s="435">
        <f>(K19+L19)/F19</f>
        <v>3.0583892617449666E-2</v>
      </c>
      <c r="N19" s="436" t="s">
        <v>599</v>
      </c>
      <c r="O19" s="437">
        <v>44102</v>
      </c>
      <c r="Q19" s="421"/>
      <c r="R19" s="422" t="s">
        <v>3186</v>
      </c>
      <c r="S19" s="421"/>
      <c r="T19" s="421"/>
      <c r="U19" s="421"/>
      <c r="V19" s="421"/>
      <c r="W19" s="421"/>
      <c r="X19" s="421"/>
      <c r="Y19" s="421"/>
      <c r="Z19" s="421"/>
      <c r="AA19" s="421"/>
      <c r="AB19" s="421"/>
    </row>
    <row r="20" spans="1:28" s="420" customFormat="1" ht="14.25">
      <c r="A20" s="427">
        <v>11</v>
      </c>
      <c r="B20" s="428">
        <v>44103</v>
      </c>
      <c r="C20" s="429"/>
      <c r="D20" s="430" t="s">
        <v>3636</v>
      </c>
      <c r="E20" s="431" t="s">
        <v>600</v>
      </c>
      <c r="F20" s="432">
        <v>174</v>
      </c>
      <c r="G20" s="431">
        <v>163</v>
      </c>
      <c r="H20" s="431">
        <v>181.5</v>
      </c>
      <c r="I20" s="433">
        <v>195</v>
      </c>
      <c r="J20" s="434" t="s">
        <v>3702</v>
      </c>
      <c r="K20" s="434">
        <f t="shared" si="13"/>
        <v>7.5</v>
      </c>
      <c r="L20" s="458">
        <f t="shared" ref="L20" si="14">(F20*-0.8)/100</f>
        <v>-1.3920000000000001</v>
      </c>
      <c r="M20" s="435">
        <f t="shared" ref="M20" si="15">(K20+L20)/F20</f>
        <v>3.5103448275862065E-2</v>
      </c>
      <c r="N20" s="436" t="s">
        <v>599</v>
      </c>
      <c r="O20" s="437">
        <v>44113</v>
      </c>
      <c r="Q20" s="421"/>
      <c r="R20" s="422" t="s">
        <v>3633</v>
      </c>
      <c r="S20" s="421"/>
      <c r="T20" s="421"/>
      <c r="U20" s="421"/>
      <c r="V20" s="421"/>
      <c r="W20" s="421"/>
      <c r="X20" s="421"/>
      <c r="Y20" s="421"/>
      <c r="Z20" s="421"/>
      <c r="AA20" s="421"/>
      <c r="AB20" s="421"/>
    </row>
    <row r="21" spans="1:28" s="420" customFormat="1" ht="14.25">
      <c r="A21" s="427">
        <v>12</v>
      </c>
      <c r="B21" s="428">
        <v>44103</v>
      </c>
      <c r="C21" s="429"/>
      <c r="D21" s="430" t="s">
        <v>3656</v>
      </c>
      <c r="E21" s="431" t="s">
        <v>600</v>
      </c>
      <c r="F21" s="432">
        <v>785</v>
      </c>
      <c r="G21" s="431">
        <v>735</v>
      </c>
      <c r="H21" s="431">
        <v>823</v>
      </c>
      <c r="I21" s="433" t="s">
        <v>3657</v>
      </c>
      <c r="J21" s="434" t="s">
        <v>3712</v>
      </c>
      <c r="K21" s="434">
        <f t="shared" ref="K21" si="16">H21-F21</f>
        <v>38</v>
      </c>
      <c r="L21" s="458">
        <f t="shared" ref="L21" si="17">(F21*-0.8)/100</f>
        <v>-6.28</v>
      </c>
      <c r="M21" s="435">
        <f t="shared" ref="M21" si="18">(K21+L21)/F21</f>
        <v>4.0407643312101907E-2</v>
      </c>
      <c r="N21" s="436" t="s">
        <v>599</v>
      </c>
      <c r="O21" s="437">
        <v>44117</v>
      </c>
      <c r="Q21" s="421"/>
      <c r="R21" s="422" t="s">
        <v>3186</v>
      </c>
      <c r="S21" s="421"/>
      <c r="T21" s="421"/>
      <c r="U21" s="421"/>
      <c r="V21" s="421"/>
      <c r="W21" s="421"/>
      <c r="X21" s="421"/>
      <c r="Y21" s="421"/>
      <c r="Z21" s="421"/>
      <c r="AA21" s="421"/>
      <c r="AB21" s="421"/>
    </row>
    <row r="22" spans="1:28" s="404" customFormat="1" ht="15" customHeight="1">
      <c r="A22" s="466">
        <v>13</v>
      </c>
      <c r="B22" s="444">
        <v>44105</v>
      </c>
      <c r="C22" s="467"/>
      <c r="D22" s="480" t="s">
        <v>3666</v>
      </c>
      <c r="E22" s="468" t="s">
        <v>600</v>
      </c>
      <c r="F22" s="508">
        <v>1787.5</v>
      </c>
      <c r="G22" s="471">
        <v>1690</v>
      </c>
      <c r="H22" s="468">
        <v>1935</v>
      </c>
      <c r="I22" s="469" t="s">
        <v>3667</v>
      </c>
      <c r="J22" s="443" t="s">
        <v>3678</v>
      </c>
      <c r="K22" s="443">
        <f t="shared" ref="K22:K23" si="19">H22-F22</f>
        <v>147.5</v>
      </c>
      <c r="L22" s="443">
        <f t="shared" ref="L22:L23" si="20">(F22*-0.8)/100</f>
        <v>-14.3</v>
      </c>
      <c r="M22" s="446">
        <f>(K22+L22)/F22</f>
        <v>7.4517482517482511E-2</v>
      </c>
      <c r="N22" s="447" t="s">
        <v>599</v>
      </c>
      <c r="O22" s="481">
        <v>44110</v>
      </c>
      <c r="P22" s="7"/>
      <c r="Q22" s="7"/>
      <c r="R22" s="344" t="s">
        <v>3633</v>
      </c>
      <c r="S22" s="40"/>
      <c r="T22" s="40"/>
      <c r="U22" s="40"/>
      <c r="V22" s="40"/>
      <c r="W22" s="40"/>
      <c r="X22" s="40"/>
      <c r="Y22" s="40"/>
      <c r="Z22" s="40"/>
      <c r="AA22" s="40"/>
    </row>
    <row r="23" spans="1:28" s="420" customFormat="1" ht="14.25">
      <c r="A23" s="427">
        <v>14</v>
      </c>
      <c r="B23" s="428">
        <v>44110</v>
      </c>
      <c r="C23" s="429"/>
      <c r="D23" s="430" t="s">
        <v>138</v>
      </c>
      <c r="E23" s="431" t="s">
        <v>600</v>
      </c>
      <c r="F23" s="432">
        <v>619</v>
      </c>
      <c r="G23" s="431">
        <v>590</v>
      </c>
      <c r="H23" s="431">
        <v>646</v>
      </c>
      <c r="I23" s="433">
        <v>690</v>
      </c>
      <c r="J23" s="434" t="s">
        <v>3703</v>
      </c>
      <c r="K23" s="434">
        <f t="shared" si="19"/>
        <v>27</v>
      </c>
      <c r="L23" s="458">
        <f t="shared" si="20"/>
        <v>-4.9520000000000008</v>
      </c>
      <c r="M23" s="435">
        <f t="shared" ref="M23" si="21">(K23+L23)/F23</f>
        <v>3.5618739903069463E-2</v>
      </c>
      <c r="N23" s="436" t="s">
        <v>599</v>
      </c>
      <c r="O23" s="437">
        <v>44113</v>
      </c>
      <c r="Q23" s="421"/>
      <c r="R23" s="422" t="s">
        <v>3633</v>
      </c>
      <c r="S23" s="421"/>
      <c r="T23" s="421"/>
      <c r="U23" s="421"/>
      <c r="V23" s="421"/>
      <c r="W23" s="421"/>
      <c r="X23" s="421"/>
      <c r="Y23" s="421"/>
      <c r="Z23" s="421"/>
      <c r="AA23" s="421"/>
      <c r="AB23" s="421"/>
    </row>
    <row r="24" spans="1:28" s="420" customFormat="1" ht="14.25">
      <c r="A24" s="383">
        <v>15</v>
      </c>
      <c r="B24" s="408">
        <v>44110</v>
      </c>
      <c r="C24" s="415"/>
      <c r="D24" s="448" t="s">
        <v>142</v>
      </c>
      <c r="E24" s="416" t="s">
        <v>600</v>
      </c>
      <c r="F24" s="416" t="s">
        <v>3677</v>
      </c>
      <c r="G24" s="424">
        <v>6600</v>
      </c>
      <c r="H24" s="416"/>
      <c r="I24" s="411">
        <v>7450</v>
      </c>
      <c r="J24" s="502" t="s">
        <v>601</v>
      </c>
      <c r="K24" s="502"/>
      <c r="L24" s="460"/>
      <c r="M24" s="502"/>
      <c r="N24" s="418"/>
      <c r="O24" s="419"/>
      <c r="Q24" s="421"/>
      <c r="R24" s="422" t="s">
        <v>3633</v>
      </c>
      <c r="S24" s="421"/>
      <c r="T24" s="421"/>
      <c r="U24" s="421"/>
      <c r="V24" s="421"/>
      <c r="W24" s="421"/>
      <c r="X24" s="421"/>
      <c r="Y24" s="421"/>
      <c r="Z24" s="421"/>
      <c r="AA24" s="421"/>
      <c r="AB24" s="421"/>
    </row>
    <row r="25" spans="1:28" s="420" customFormat="1" ht="14.25">
      <c r="A25" s="383">
        <v>16</v>
      </c>
      <c r="B25" s="408">
        <v>44112</v>
      </c>
      <c r="C25" s="415"/>
      <c r="D25" s="448" t="s">
        <v>3695</v>
      </c>
      <c r="E25" s="416" t="s">
        <v>600</v>
      </c>
      <c r="F25" s="416" t="s">
        <v>3696</v>
      </c>
      <c r="G25" s="424">
        <v>548</v>
      </c>
      <c r="H25" s="416"/>
      <c r="I25" s="411">
        <v>640</v>
      </c>
      <c r="J25" s="502" t="s">
        <v>601</v>
      </c>
      <c r="K25" s="502"/>
      <c r="L25" s="460"/>
      <c r="M25" s="502"/>
      <c r="N25" s="418"/>
      <c r="O25" s="419"/>
      <c r="Q25" s="421"/>
      <c r="R25" s="422" t="s">
        <v>3186</v>
      </c>
      <c r="S25" s="421"/>
      <c r="T25" s="421"/>
      <c r="U25" s="421"/>
      <c r="V25" s="421"/>
      <c r="W25" s="421"/>
      <c r="X25" s="421"/>
      <c r="Y25" s="421"/>
      <c r="Z25" s="421"/>
      <c r="AA25" s="421"/>
      <c r="AB25" s="421"/>
    </row>
    <row r="26" spans="1:28" s="420" customFormat="1" ht="14.25">
      <c r="A26" s="383">
        <v>17</v>
      </c>
      <c r="B26" s="408">
        <v>44113</v>
      </c>
      <c r="C26" s="415"/>
      <c r="D26" s="448" t="s">
        <v>136</v>
      </c>
      <c r="E26" s="416" t="s">
        <v>600</v>
      </c>
      <c r="F26" s="416" t="s">
        <v>3705</v>
      </c>
      <c r="G26" s="424">
        <v>840</v>
      </c>
      <c r="H26" s="416"/>
      <c r="I26" s="411" t="s">
        <v>3706</v>
      </c>
      <c r="J26" s="502" t="s">
        <v>601</v>
      </c>
      <c r="K26" s="502"/>
      <c r="L26" s="460"/>
      <c r="M26" s="502"/>
      <c r="N26" s="418"/>
      <c r="O26" s="419"/>
      <c r="Q26" s="421"/>
      <c r="R26" s="422" t="s">
        <v>3186</v>
      </c>
      <c r="S26" s="421"/>
      <c r="T26" s="421"/>
      <c r="U26" s="421"/>
      <c r="V26" s="421"/>
      <c r="W26" s="421"/>
      <c r="X26" s="421"/>
      <c r="Y26" s="421"/>
      <c r="Z26" s="421"/>
      <c r="AA26" s="421"/>
      <c r="AB26" s="421"/>
    </row>
    <row r="27" spans="1:28" s="420" customFormat="1" ht="14.25">
      <c r="A27" s="383"/>
      <c r="B27" s="408"/>
      <c r="C27" s="415"/>
      <c r="D27" s="448"/>
      <c r="E27" s="416"/>
      <c r="F27" s="416"/>
      <c r="G27" s="424"/>
      <c r="H27" s="416"/>
      <c r="I27" s="411"/>
      <c r="J27" s="502"/>
      <c r="K27" s="502"/>
      <c r="L27" s="460"/>
      <c r="M27" s="502"/>
      <c r="N27" s="418"/>
      <c r="O27" s="419"/>
      <c r="Q27" s="421"/>
      <c r="R27" s="422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</row>
    <row r="28" spans="1:28" s="420" customFormat="1" ht="14.25">
      <c r="A28" s="383"/>
      <c r="B28" s="408"/>
      <c r="C28" s="415"/>
      <c r="D28" s="448"/>
      <c r="E28" s="416"/>
      <c r="F28" s="416"/>
      <c r="G28" s="424"/>
      <c r="H28" s="416"/>
      <c r="I28" s="411"/>
      <c r="J28" s="502"/>
      <c r="K28" s="502"/>
      <c r="L28" s="460"/>
      <c r="M28" s="502"/>
      <c r="N28" s="418"/>
      <c r="O28" s="419"/>
      <c r="Q28" s="421"/>
      <c r="R28" s="422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</row>
    <row r="29" spans="1:28" s="420" customFormat="1" ht="14.25">
      <c r="A29" s="383"/>
      <c r="B29" s="408"/>
      <c r="C29" s="415"/>
      <c r="D29" s="448"/>
      <c r="E29" s="416"/>
      <c r="F29" s="416"/>
      <c r="G29" s="424"/>
      <c r="H29" s="416"/>
      <c r="I29" s="411"/>
      <c r="J29" s="502"/>
      <c r="K29" s="502"/>
      <c r="L29" s="460"/>
      <c r="M29" s="502"/>
      <c r="N29" s="418"/>
      <c r="O29" s="419"/>
      <c r="Q29" s="421"/>
      <c r="R29" s="422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</row>
    <row r="30" spans="1:28" s="420" customFormat="1" ht="14.25">
      <c r="A30" s="383"/>
      <c r="B30" s="408"/>
      <c r="C30" s="415"/>
      <c r="D30" s="448"/>
      <c r="E30" s="416"/>
      <c r="F30" s="416"/>
      <c r="G30" s="424"/>
      <c r="H30" s="416"/>
      <c r="I30" s="411"/>
      <c r="J30" s="502"/>
      <c r="K30" s="502"/>
      <c r="L30" s="460"/>
      <c r="M30" s="502"/>
      <c r="N30" s="418"/>
      <c r="O30" s="419"/>
      <c r="Q30" s="421"/>
      <c r="R30" s="422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</row>
    <row r="31" spans="1:28" s="420" customFormat="1" ht="14.25">
      <c r="A31" s="383"/>
      <c r="B31" s="408"/>
      <c r="C31" s="415"/>
      <c r="D31" s="448"/>
      <c r="E31" s="416"/>
      <c r="F31" s="416"/>
      <c r="G31" s="424"/>
      <c r="H31" s="416"/>
      <c r="I31" s="411"/>
      <c r="J31" s="502"/>
      <c r="K31" s="502"/>
      <c r="L31" s="460"/>
      <c r="M31" s="502"/>
      <c r="N31" s="418"/>
      <c r="O31" s="419"/>
      <c r="Q31" s="421"/>
      <c r="R31" s="422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</row>
    <row r="32" spans="1:28" s="420" customFormat="1" ht="14.25">
      <c r="A32" s="383"/>
      <c r="B32" s="408"/>
      <c r="C32" s="415"/>
      <c r="D32" s="448"/>
      <c r="E32" s="416"/>
      <c r="F32" s="416"/>
      <c r="G32" s="424"/>
      <c r="H32" s="416"/>
      <c r="I32" s="411"/>
      <c r="J32" s="502"/>
      <c r="K32" s="502"/>
      <c r="L32" s="460"/>
      <c r="M32" s="502"/>
      <c r="N32" s="418"/>
      <c r="O32" s="419"/>
      <c r="Q32" s="421"/>
      <c r="R32" s="422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</row>
    <row r="33" spans="1:38" s="5" customFormat="1" ht="14.25">
      <c r="A33" s="383"/>
      <c r="B33" s="408"/>
      <c r="C33" s="409"/>
      <c r="D33" s="390"/>
      <c r="E33" s="410"/>
      <c r="F33" s="411"/>
      <c r="G33" s="412"/>
      <c r="H33" s="412"/>
      <c r="I33" s="411"/>
      <c r="J33" s="377"/>
      <c r="K33" s="377"/>
      <c r="L33" s="461"/>
      <c r="M33" s="376"/>
      <c r="N33" s="388"/>
      <c r="O33" s="382"/>
      <c r="P33" s="420"/>
      <c r="Q33" s="64"/>
      <c r="R33" s="341"/>
      <c r="S33" s="64"/>
      <c r="T33" s="64"/>
      <c r="U33" s="64"/>
      <c r="V33" s="64"/>
      <c r="W33" s="64"/>
      <c r="X33" s="64"/>
      <c r="Y33" s="64"/>
      <c r="Z33" s="64"/>
      <c r="AA33" s="64"/>
      <c r="AB33" s="64"/>
    </row>
    <row r="34" spans="1:38" s="5" customFormat="1" ht="12" customHeight="1">
      <c r="A34" s="23" t="s">
        <v>603</v>
      </c>
      <c r="B34" s="24"/>
      <c r="C34" s="25"/>
      <c r="D34" s="26"/>
      <c r="E34" s="27"/>
      <c r="F34" s="28"/>
      <c r="G34" s="28"/>
      <c r="H34" s="28"/>
      <c r="I34" s="28"/>
      <c r="J34" s="65"/>
      <c r="K34" s="28"/>
      <c r="L34" s="462"/>
      <c r="M34" s="38"/>
      <c r="N34" s="65"/>
      <c r="O34" s="66"/>
      <c r="P34" s="8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s="5" customFormat="1" ht="12" customHeight="1">
      <c r="A35" s="29" t="s">
        <v>604</v>
      </c>
      <c r="B35" s="23"/>
      <c r="C35" s="23"/>
      <c r="D35" s="23"/>
      <c r="F35" s="30" t="s">
        <v>605</v>
      </c>
      <c r="G35" s="17"/>
      <c r="H35" s="31"/>
      <c r="I35" s="36"/>
      <c r="J35" s="67"/>
      <c r="K35" s="68"/>
      <c r="L35" s="463"/>
      <c r="M35" s="69"/>
      <c r="N35" s="16"/>
      <c r="O35" s="70"/>
      <c r="P35" s="8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s="5" customFormat="1" ht="12" customHeight="1">
      <c r="A36" s="23" t="s">
        <v>606</v>
      </c>
      <c r="B36" s="23"/>
      <c r="C36" s="23"/>
      <c r="D36" s="23"/>
      <c r="E36" s="32"/>
      <c r="F36" s="30" t="s">
        <v>607</v>
      </c>
      <c r="G36" s="17"/>
      <c r="H36" s="31"/>
      <c r="I36" s="36"/>
      <c r="J36" s="67"/>
      <c r="K36" s="68"/>
      <c r="L36" s="463"/>
      <c r="M36" s="69"/>
      <c r="N36" s="16"/>
      <c r="O36" s="70"/>
      <c r="P36" s="8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23"/>
      <c r="B37" s="23"/>
      <c r="C37" s="23"/>
      <c r="D37" s="23"/>
      <c r="E37" s="32"/>
      <c r="F37" s="17"/>
      <c r="G37" s="17"/>
      <c r="H37" s="31"/>
      <c r="I37" s="36"/>
      <c r="J37" s="71"/>
      <c r="K37" s="68"/>
      <c r="L37" s="463"/>
      <c r="M37" s="17"/>
      <c r="N37" s="72"/>
      <c r="O37" s="5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ht="15">
      <c r="A38" s="11"/>
      <c r="B38" s="33" t="s">
        <v>608</v>
      </c>
      <c r="C38" s="33"/>
      <c r="D38" s="33"/>
      <c r="E38" s="33"/>
      <c r="F38" s="34"/>
      <c r="G38" s="32"/>
      <c r="H38" s="32"/>
      <c r="I38" s="73"/>
      <c r="J38" s="74"/>
      <c r="K38" s="75"/>
      <c r="L38" s="464"/>
      <c r="M38" s="12"/>
      <c r="N38" s="11"/>
      <c r="O38" s="53"/>
      <c r="P38" s="7"/>
      <c r="R38" s="82"/>
      <c r="S38" s="16"/>
      <c r="T38" s="16"/>
      <c r="U38" s="16"/>
      <c r="V38" s="16"/>
      <c r="W38" s="16"/>
      <c r="X38" s="16"/>
      <c r="Y38" s="16"/>
      <c r="Z38" s="16"/>
    </row>
    <row r="39" spans="1:38" s="6" customFormat="1" ht="38.25">
      <c r="A39" s="20" t="s">
        <v>16</v>
      </c>
      <c r="B39" s="21" t="s">
        <v>575</v>
      </c>
      <c r="C39" s="21"/>
      <c r="D39" s="22" t="s">
        <v>588</v>
      </c>
      <c r="E39" s="21" t="s">
        <v>589</v>
      </c>
      <c r="F39" s="21" t="s">
        <v>590</v>
      </c>
      <c r="G39" s="21" t="s">
        <v>609</v>
      </c>
      <c r="H39" s="21" t="s">
        <v>592</v>
      </c>
      <c r="I39" s="21" t="s">
        <v>593</v>
      </c>
      <c r="J39" s="21" t="s">
        <v>594</v>
      </c>
      <c r="K39" s="62" t="s">
        <v>610</v>
      </c>
      <c r="L39" s="465" t="s">
        <v>3630</v>
      </c>
      <c r="M39" s="63" t="s">
        <v>3629</v>
      </c>
      <c r="N39" s="21" t="s">
        <v>597</v>
      </c>
      <c r="O39" s="78" t="s">
        <v>598</v>
      </c>
      <c r="P39" s="7"/>
      <c r="Q39" s="40"/>
      <c r="R39" s="38"/>
      <c r="S39" s="38"/>
      <c r="T39" s="38"/>
    </row>
    <row r="40" spans="1:38" s="404" customFormat="1" ht="15" customHeight="1">
      <c r="A40" s="482">
        <v>1</v>
      </c>
      <c r="B40" s="438">
        <v>44102</v>
      </c>
      <c r="C40" s="441"/>
      <c r="D40" s="483" t="s">
        <v>3651</v>
      </c>
      <c r="E40" s="442" t="s">
        <v>600</v>
      </c>
      <c r="F40" s="497">
        <v>623</v>
      </c>
      <c r="G40" s="484">
        <v>602</v>
      </c>
      <c r="H40" s="442">
        <v>603</v>
      </c>
      <c r="I40" s="485" t="s">
        <v>3652</v>
      </c>
      <c r="J40" s="478" t="s">
        <v>3690</v>
      </c>
      <c r="K40" s="478">
        <f t="shared" ref="K40" si="22">H40-F40</f>
        <v>-20</v>
      </c>
      <c r="L40" s="459">
        <f>(F40*-0.07)/100</f>
        <v>-0.43610000000000004</v>
      </c>
      <c r="M40" s="425">
        <f t="shared" ref="M40" si="23">(K40+L40)/F40</f>
        <v>-3.2802728731942211E-2</v>
      </c>
      <c r="N40" s="439" t="s">
        <v>663</v>
      </c>
      <c r="O40" s="426">
        <v>44112</v>
      </c>
      <c r="P40" s="7"/>
      <c r="Q40" s="7"/>
      <c r="R40" s="344" t="s">
        <v>3186</v>
      </c>
      <c r="S40" s="40"/>
      <c r="T40" s="40"/>
      <c r="U40" s="40"/>
      <c r="V40" s="40"/>
      <c r="W40" s="40"/>
      <c r="X40" s="40"/>
      <c r="Y40" s="40"/>
      <c r="Z40" s="40"/>
      <c r="AA40" s="40"/>
    </row>
    <row r="41" spans="1:38" s="404" customFormat="1" ht="15" customHeight="1">
      <c r="A41" s="482">
        <v>2</v>
      </c>
      <c r="B41" s="438">
        <v>44104</v>
      </c>
      <c r="C41" s="441"/>
      <c r="D41" s="483" t="s">
        <v>3658</v>
      </c>
      <c r="E41" s="442" t="s">
        <v>600</v>
      </c>
      <c r="F41" s="497">
        <v>967.5</v>
      </c>
      <c r="G41" s="484">
        <v>940</v>
      </c>
      <c r="H41" s="442">
        <v>940</v>
      </c>
      <c r="I41" s="485">
        <v>1025</v>
      </c>
      <c r="J41" s="478" t="s">
        <v>3668</v>
      </c>
      <c r="K41" s="478">
        <f t="shared" ref="K41:K43" si="24">H41-F41</f>
        <v>-27.5</v>
      </c>
      <c r="L41" s="459">
        <f t="shared" ref="L41:L42" si="25">(F41*-0.7)/100</f>
        <v>-6.7725</v>
      </c>
      <c r="M41" s="425">
        <f t="shared" ref="M41:M43" si="26">(K41+L41)/F41</f>
        <v>-3.5423772609819125E-2</v>
      </c>
      <c r="N41" s="439" t="s">
        <v>663</v>
      </c>
      <c r="O41" s="426">
        <v>44105</v>
      </c>
      <c r="P41" s="7"/>
      <c r="Q41" s="7"/>
      <c r="R41" s="344" t="s">
        <v>3186</v>
      </c>
      <c r="S41" s="40"/>
      <c r="T41" s="40"/>
      <c r="U41" s="40"/>
      <c r="V41" s="40"/>
      <c r="W41" s="40"/>
      <c r="X41" s="40"/>
      <c r="Y41" s="40"/>
      <c r="Z41" s="40"/>
      <c r="AA41" s="40"/>
    </row>
    <row r="42" spans="1:38" s="404" customFormat="1" ht="15" customHeight="1">
      <c r="A42" s="466">
        <v>3</v>
      </c>
      <c r="B42" s="444">
        <v>44104</v>
      </c>
      <c r="C42" s="467"/>
      <c r="D42" s="480" t="s">
        <v>3659</v>
      </c>
      <c r="E42" s="468" t="s">
        <v>600</v>
      </c>
      <c r="F42" s="508">
        <v>802.5</v>
      </c>
      <c r="G42" s="471">
        <v>770</v>
      </c>
      <c r="H42" s="468">
        <v>821</v>
      </c>
      <c r="I42" s="469" t="s">
        <v>3650</v>
      </c>
      <c r="J42" s="443" t="s">
        <v>3628</v>
      </c>
      <c r="K42" s="443">
        <f t="shared" si="24"/>
        <v>18.5</v>
      </c>
      <c r="L42" s="457">
        <f t="shared" si="25"/>
        <v>-5.6174999999999997</v>
      </c>
      <c r="M42" s="446">
        <f t="shared" si="26"/>
        <v>1.6052959501557634E-2</v>
      </c>
      <c r="N42" s="447" t="s">
        <v>599</v>
      </c>
      <c r="O42" s="481">
        <v>44105</v>
      </c>
      <c r="P42" s="7"/>
      <c r="Q42" s="7"/>
      <c r="R42" s="344" t="s">
        <v>3186</v>
      </c>
      <c r="S42" s="40"/>
      <c r="T42" s="40"/>
      <c r="U42" s="40"/>
      <c r="V42" s="40"/>
      <c r="W42" s="40"/>
      <c r="X42" s="40"/>
      <c r="Y42" s="40"/>
      <c r="Z42" s="40"/>
      <c r="AA42" s="40"/>
    </row>
    <row r="43" spans="1:38" s="404" customFormat="1" ht="15" customHeight="1">
      <c r="A43" s="466">
        <v>4</v>
      </c>
      <c r="B43" s="444">
        <v>44105</v>
      </c>
      <c r="C43" s="467"/>
      <c r="D43" s="480" t="s">
        <v>3660</v>
      </c>
      <c r="E43" s="468" t="s">
        <v>600</v>
      </c>
      <c r="F43" s="508">
        <v>334</v>
      </c>
      <c r="G43" s="471">
        <v>323</v>
      </c>
      <c r="H43" s="468">
        <v>339.5</v>
      </c>
      <c r="I43" s="469">
        <v>355</v>
      </c>
      <c r="J43" s="443" t="s">
        <v>3644</v>
      </c>
      <c r="K43" s="443">
        <f t="shared" si="24"/>
        <v>5.5</v>
      </c>
      <c r="L43" s="457">
        <f>(F43*-0.07)/100</f>
        <v>-0.23380000000000004</v>
      </c>
      <c r="M43" s="446">
        <f t="shared" si="26"/>
        <v>1.5767065868263472E-2</v>
      </c>
      <c r="N43" s="447" t="s">
        <v>599</v>
      </c>
      <c r="O43" s="449">
        <v>44105</v>
      </c>
      <c r="P43" s="7"/>
      <c r="Q43" s="7"/>
      <c r="R43" s="344" t="s">
        <v>3186</v>
      </c>
      <c r="S43" s="40"/>
      <c r="T43" s="40"/>
      <c r="U43" s="40"/>
      <c r="V43" s="40"/>
      <c r="W43" s="40"/>
      <c r="X43" s="40"/>
      <c r="Y43" s="40"/>
      <c r="Z43" s="40"/>
      <c r="AA43" s="40"/>
    </row>
    <row r="44" spans="1:38" s="404" customFormat="1" ht="15" customHeight="1">
      <c r="A44" s="383">
        <v>5</v>
      </c>
      <c r="B44" s="408">
        <v>44105</v>
      </c>
      <c r="C44" s="415"/>
      <c r="D44" s="448" t="s">
        <v>3662</v>
      </c>
      <c r="E44" s="416" t="s">
        <v>600</v>
      </c>
      <c r="F44" s="500" t="s">
        <v>3663</v>
      </c>
      <c r="G44" s="424">
        <v>648</v>
      </c>
      <c r="H44" s="416"/>
      <c r="I44" s="411">
        <v>700</v>
      </c>
      <c r="J44" s="500" t="s">
        <v>601</v>
      </c>
      <c r="K44" s="500"/>
      <c r="L44" s="501"/>
      <c r="M44" s="496"/>
      <c r="N44" s="502"/>
      <c r="O44" s="474"/>
      <c r="P44" s="7"/>
      <c r="Q44" s="7"/>
      <c r="R44" s="344" t="s">
        <v>3186</v>
      </c>
      <c r="S44" s="40"/>
      <c r="T44" s="40"/>
      <c r="U44" s="40"/>
      <c r="V44" s="40"/>
      <c r="W44" s="40"/>
      <c r="X44" s="40"/>
      <c r="Y44" s="40"/>
      <c r="Z44" s="40"/>
      <c r="AA44" s="40"/>
    </row>
    <row r="45" spans="1:38" s="404" customFormat="1" ht="15" customHeight="1">
      <c r="A45" s="466">
        <v>6</v>
      </c>
      <c r="B45" s="444">
        <v>44109</v>
      </c>
      <c r="C45" s="467"/>
      <c r="D45" s="480" t="s">
        <v>3672</v>
      </c>
      <c r="E45" s="468" t="s">
        <v>600</v>
      </c>
      <c r="F45" s="508">
        <v>396</v>
      </c>
      <c r="G45" s="471">
        <v>385</v>
      </c>
      <c r="H45" s="468">
        <v>402.5</v>
      </c>
      <c r="I45" s="469">
        <v>425</v>
      </c>
      <c r="J45" s="443" t="s">
        <v>3675</v>
      </c>
      <c r="K45" s="443">
        <f t="shared" ref="K45:K48" si="27">H45-F45</f>
        <v>6.5</v>
      </c>
      <c r="L45" s="457">
        <f>(F45*-0.07)/100</f>
        <v>-0.2772</v>
      </c>
      <c r="M45" s="446">
        <f t="shared" ref="M45:M47" si="28">(K45+L45)/F45</f>
        <v>1.5714141414141417E-2</v>
      </c>
      <c r="N45" s="447" t="s">
        <v>599</v>
      </c>
      <c r="O45" s="449">
        <v>44109</v>
      </c>
      <c r="P45" s="7"/>
      <c r="Q45" s="7"/>
      <c r="R45" s="344" t="s">
        <v>3186</v>
      </c>
      <c r="S45" s="40"/>
      <c r="T45" s="40"/>
      <c r="U45" s="40"/>
      <c r="V45" s="40"/>
      <c r="W45" s="40"/>
      <c r="X45" s="40"/>
      <c r="Y45" s="40"/>
      <c r="Z45" s="40"/>
      <c r="AA45" s="40"/>
    </row>
    <row r="46" spans="1:38" s="404" customFormat="1" ht="15" customHeight="1">
      <c r="A46" s="466">
        <v>7</v>
      </c>
      <c r="B46" s="444">
        <v>44109</v>
      </c>
      <c r="C46" s="467"/>
      <c r="D46" s="480" t="s">
        <v>266</v>
      </c>
      <c r="E46" s="468" t="s">
        <v>600</v>
      </c>
      <c r="F46" s="508">
        <v>2550</v>
      </c>
      <c r="G46" s="471">
        <v>2475</v>
      </c>
      <c r="H46" s="468">
        <v>2612.5</v>
      </c>
      <c r="I46" s="469">
        <v>2600</v>
      </c>
      <c r="J46" s="443" t="s">
        <v>3679</v>
      </c>
      <c r="K46" s="443">
        <f t="shared" si="27"/>
        <v>62.5</v>
      </c>
      <c r="L46" s="457">
        <f t="shared" ref="L46:L47" si="29">(F46*-0.7)/100</f>
        <v>-17.850000000000001</v>
      </c>
      <c r="M46" s="446">
        <f t="shared" si="28"/>
        <v>1.7509803921568628E-2</v>
      </c>
      <c r="N46" s="447" t="s">
        <v>599</v>
      </c>
      <c r="O46" s="481">
        <v>44110</v>
      </c>
      <c r="P46" s="7"/>
      <c r="Q46" s="7"/>
      <c r="R46" s="344" t="s">
        <v>3186</v>
      </c>
      <c r="S46" s="40"/>
      <c r="T46" s="40"/>
      <c r="U46" s="40"/>
      <c r="V46" s="40"/>
      <c r="W46" s="40"/>
      <c r="X46" s="40"/>
      <c r="Y46" s="40"/>
      <c r="Z46" s="40"/>
      <c r="AA46" s="40"/>
    </row>
    <row r="47" spans="1:38" s="404" customFormat="1" ht="15" customHeight="1">
      <c r="A47" s="466">
        <v>8</v>
      </c>
      <c r="B47" s="444">
        <v>44109</v>
      </c>
      <c r="C47" s="467"/>
      <c r="D47" s="480" t="s">
        <v>3660</v>
      </c>
      <c r="E47" s="468" t="s">
        <v>600</v>
      </c>
      <c r="F47" s="508">
        <v>335</v>
      </c>
      <c r="G47" s="471">
        <v>323</v>
      </c>
      <c r="H47" s="468">
        <v>344</v>
      </c>
      <c r="I47" s="469">
        <v>355</v>
      </c>
      <c r="J47" s="443" t="s">
        <v>3405</v>
      </c>
      <c r="K47" s="443">
        <f t="shared" si="27"/>
        <v>9</v>
      </c>
      <c r="L47" s="457">
        <f t="shared" si="29"/>
        <v>-2.3449999999999998</v>
      </c>
      <c r="M47" s="446">
        <f t="shared" si="28"/>
        <v>1.9865671641791045E-2</v>
      </c>
      <c r="N47" s="447" t="s">
        <v>599</v>
      </c>
      <c r="O47" s="481">
        <v>44110</v>
      </c>
      <c r="P47" s="7"/>
      <c r="Q47" s="7"/>
      <c r="R47" s="344" t="s">
        <v>3186</v>
      </c>
      <c r="S47" s="40"/>
      <c r="T47" s="40"/>
      <c r="U47" s="40"/>
      <c r="V47" s="40"/>
      <c r="W47" s="40"/>
      <c r="X47" s="40"/>
      <c r="Y47" s="40"/>
      <c r="Z47" s="40"/>
      <c r="AA47" s="40"/>
    </row>
    <row r="48" spans="1:38" s="404" customFormat="1" ht="15" customHeight="1">
      <c r="A48" s="466">
        <v>9</v>
      </c>
      <c r="B48" s="444">
        <v>44110</v>
      </c>
      <c r="C48" s="467"/>
      <c r="D48" s="480" t="s">
        <v>135</v>
      </c>
      <c r="E48" s="468" t="s">
        <v>600</v>
      </c>
      <c r="F48" s="508">
        <v>283.5</v>
      </c>
      <c r="G48" s="471">
        <v>276</v>
      </c>
      <c r="H48" s="468">
        <v>291.5</v>
      </c>
      <c r="I48" s="469">
        <v>300</v>
      </c>
      <c r="J48" s="443" t="s">
        <v>3680</v>
      </c>
      <c r="K48" s="443">
        <f t="shared" si="27"/>
        <v>8</v>
      </c>
      <c r="L48" s="457">
        <f>(F48*-0.07)/100</f>
        <v>-0.19845000000000002</v>
      </c>
      <c r="M48" s="446">
        <f t="shared" ref="M48:M49" si="30">(K48+L48)/F48</f>
        <v>2.7518694885361551E-2</v>
      </c>
      <c r="N48" s="447" t="s">
        <v>599</v>
      </c>
      <c r="O48" s="449">
        <v>44110</v>
      </c>
      <c r="P48" s="7"/>
      <c r="Q48" s="7"/>
      <c r="R48" s="344" t="s">
        <v>3633</v>
      </c>
      <c r="S48" s="40"/>
      <c r="T48" s="40"/>
      <c r="U48" s="40"/>
      <c r="V48" s="40"/>
      <c r="W48" s="40"/>
      <c r="X48" s="40"/>
      <c r="Y48" s="40"/>
      <c r="Z48" s="40"/>
      <c r="AA48" s="40"/>
    </row>
    <row r="49" spans="1:28" s="404" customFormat="1" ht="15" customHeight="1">
      <c r="A49" s="466">
        <v>10</v>
      </c>
      <c r="B49" s="444">
        <v>44111</v>
      </c>
      <c r="C49" s="467"/>
      <c r="D49" s="480" t="s">
        <v>3682</v>
      </c>
      <c r="E49" s="468" t="s">
        <v>600</v>
      </c>
      <c r="F49" s="508">
        <v>457</v>
      </c>
      <c r="G49" s="471">
        <v>445</v>
      </c>
      <c r="H49" s="468">
        <v>472</v>
      </c>
      <c r="I49" s="469" t="s">
        <v>3683</v>
      </c>
      <c r="J49" s="443" t="s">
        <v>3691</v>
      </c>
      <c r="K49" s="443">
        <f t="shared" ref="K49" si="31">H49-F49</f>
        <v>15</v>
      </c>
      <c r="L49" s="457">
        <f t="shared" ref="L49" si="32">(F49*-0.7)/100</f>
        <v>-3.1989999999999998</v>
      </c>
      <c r="M49" s="446">
        <f t="shared" si="30"/>
        <v>2.5822757111597375E-2</v>
      </c>
      <c r="N49" s="447" t="s">
        <v>599</v>
      </c>
      <c r="O49" s="481">
        <v>44112</v>
      </c>
      <c r="P49" s="7"/>
      <c r="Q49" s="7"/>
      <c r="R49" s="344" t="s">
        <v>3186</v>
      </c>
      <c r="S49" s="40"/>
      <c r="T49" s="40"/>
      <c r="U49" s="40"/>
      <c r="V49" s="40"/>
      <c r="W49" s="40"/>
      <c r="X49" s="40"/>
      <c r="Y49" s="40"/>
      <c r="Z49" s="40"/>
      <c r="AA49" s="40"/>
    </row>
    <row r="50" spans="1:28" s="404" customFormat="1" ht="15" customHeight="1">
      <c r="A50" s="466">
        <v>11</v>
      </c>
      <c r="B50" s="444">
        <v>44111</v>
      </c>
      <c r="C50" s="467"/>
      <c r="D50" s="480" t="s">
        <v>3684</v>
      </c>
      <c r="E50" s="468" t="s">
        <v>600</v>
      </c>
      <c r="F50" s="508">
        <v>319</v>
      </c>
      <c r="G50" s="471">
        <v>309</v>
      </c>
      <c r="H50" s="468">
        <v>326</v>
      </c>
      <c r="I50" s="469">
        <v>340</v>
      </c>
      <c r="J50" s="443" t="s">
        <v>3685</v>
      </c>
      <c r="K50" s="443">
        <f t="shared" ref="K50:K51" si="33">H50-F50</f>
        <v>7</v>
      </c>
      <c r="L50" s="457">
        <f>(F50*-0.07)/100</f>
        <v>-0.22330000000000003</v>
      </c>
      <c r="M50" s="446">
        <f t="shared" ref="M50:M51" si="34">(K50+L50)/F50</f>
        <v>2.12435736677116E-2</v>
      </c>
      <c r="N50" s="447" t="s">
        <v>599</v>
      </c>
      <c r="O50" s="449">
        <v>44111</v>
      </c>
      <c r="P50" s="7"/>
      <c r="Q50" s="7"/>
      <c r="R50" s="344" t="s">
        <v>3186</v>
      </c>
      <c r="S50" s="40"/>
      <c r="T50" s="40"/>
      <c r="U50" s="40"/>
      <c r="V50" s="40"/>
      <c r="W50" s="40"/>
      <c r="X50" s="40"/>
      <c r="Y50" s="40"/>
      <c r="Z50" s="40"/>
      <c r="AA50" s="40"/>
    </row>
    <row r="51" spans="1:28" s="404" customFormat="1" ht="15" customHeight="1">
      <c r="A51" s="466">
        <v>12</v>
      </c>
      <c r="B51" s="444">
        <v>44112</v>
      </c>
      <c r="C51" s="467"/>
      <c r="D51" s="480" t="s">
        <v>3693</v>
      </c>
      <c r="E51" s="468" t="s">
        <v>600</v>
      </c>
      <c r="F51" s="508">
        <v>3505</v>
      </c>
      <c r="G51" s="471">
        <v>3430</v>
      </c>
      <c r="H51" s="468">
        <v>3585</v>
      </c>
      <c r="I51" s="469">
        <v>3650</v>
      </c>
      <c r="J51" s="443" t="s">
        <v>3718</v>
      </c>
      <c r="K51" s="443">
        <f t="shared" si="33"/>
        <v>80</v>
      </c>
      <c r="L51" s="457">
        <f t="shared" ref="L51" si="35">(F51*-0.7)/100</f>
        <v>-24.535</v>
      </c>
      <c r="M51" s="446">
        <f t="shared" si="34"/>
        <v>1.5824536376604852E-2</v>
      </c>
      <c r="N51" s="447" t="s">
        <v>599</v>
      </c>
      <c r="O51" s="481">
        <v>44117</v>
      </c>
      <c r="P51" s="7"/>
      <c r="Q51" s="7"/>
      <c r="R51" s="344" t="s">
        <v>3186</v>
      </c>
      <c r="S51" s="40"/>
      <c r="T51" s="40"/>
      <c r="U51" s="40"/>
      <c r="V51" s="40"/>
      <c r="W51" s="40"/>
      <c r="X51" s="40"/>
      <c r="Y51" s="40"/>
      <c r="Z51" s="40"/>
      <c r="AA51" s="40"/>
    </row>
    <row r="52" spans="1:28" s="404" customFormat="1" ht="15" customHeight="1">
      <c r="A52" s="482">
        <v>13</v>
      </c>
      <c r="B52" s="438">
        <v>44112</v>
      </c>
      <c r="C52" s="441"/>
      <c r="D52" s="483" t="s">
        <v>3660</v>
      </c>
      <c r="E52" s="442" t="s">
        <v>600</v>
      </c>
      <c r="F52" s="497">
        <v>339</v>
      </c>
      <c r="G52" s="484">
        <v>328</v>
      </c>
      <c r="H52" s="442">
        <v>328</v>
      </c>
      <c r="I52" s="485">
        <v>360</v>
      </c>
      <c r="J52" s="478" t="s">
        <v>3710</v>
      </c>
      <c r="K52" s="478">
        <f t="shared" ref="K52" si="36">H52-F52</f>
        <v>-11</v>
      </c>
      <c r="L52" s="459">
        <f t="shared" ref="L52" si="37">(F52*-0.7)/100</f>
        <v>-2.3729999999999998</v>
      </c>
      <c r="M52" s="425">
        <f t="shared" ref="M52" si="38">(K52+L52)/F52</f>
        <v>-3.9448377581120943E-2</v>
      </c>
      <c r="N52" s="439" t="s">
        <v>663</v>
      </c>
      <c r="O52" s="426">
        <v>44116</v>
      </c>
      <c r="P52" s="7"/>
      <c r="Q52" s="7"/>
      <c r="R52" s="344" t="s">
        <v>3186</v>
      </c>
      <c r="S52" s="40"/>
      <c r="T52" s="40"/>
      <c r="U52" s="40"/>
      <c r="V52" s="40"/>
      <c r="W52" s="40"/>
      <c r="X52" s="40"/>
      <c r="Y52" s="40"/>
      <c r="Z52" s="40"/>
      <c r="AA52" s="40"/>
    </row>
    <row r="53" spans="1:28" s="404" customFormat="1" ht="15" customHeight="1">
      <c r="A53" s="383">
        <v>14</v>
      </c>
      <c r="B53" s="408">
        <v>44117</v>
      </c>
      <c r="C53" s="415"/>
      <c r="D53" s="448" t="s">
        <v>3713</v>
      </c>
      <c r="E53" s="416" t="s">
        <v>600</v>
      </c>
      <c r="F53" s="500" t="s">
        <v>3714</v>
      </c>
      <c r="G53" s="424">
        <v>1315</v>
      </c>
      <c r="H53" s="416"/>
      <c r="I53" s="411" t="s">
        <v>3715</v>
      </c>
      <c r="J53" s="500" t="s">
        <v>601</v>
      </c>
      <c r="K53" s="500"/>
      <c r="L53" s="501"/>
      <c r="M53" s="496"/>
      <c r="N53" s="502"/>
      <c r="O53" s="474"/>
      <c r="P53" s="7"/>
      <c r="Q53" s="7"/>
      <c r="R53" s="344" t="s">
        <v>3186</v>
      </c>
      <c r="S53" s="40"/>
      <c r="T53" s="40"/>
      <c r="U53" s="40"/>
      <c r="V53" s="40"/>
      <c r="W53" s="40"/>
      <c r="X53" s="40"/>
      <c r="Y53" s="40"/>
      <c r="Z53" s="40"/>
      <c r="AA53" s="40"/>
    </row>
    <row r="54" spans="1:28" s="9" customFormat="1" ht="15" customHeight="1">
      <c r="A54" s="482">
        <v>15</v>
      </c>
      <c r="B54" s="438">
        <v>44117</v>
      </c>
      <c r="C54" s="441"/>
      <c r="D54" s="483" t="s">
        <v>3716</v>
      </c>
      <c r="E54" s="442" t="s">
        <v>600</v>
      </c>
      <c r="F54" s="497">
        <v>348</v>
      </c>
      <c r="G54" s="484">
        <v>336</v>
      </c>
      <c r="H54" s="442">
        <v>336</v>
      </c>
      <c r="I54" s="485" t="s">
        <v>3717</v>
      </c>
      <c r="J54" s="478" t="s">
        <v>3722</v>
      </c>
      <c r="K54" s="478">
        <f t="shared" ref="K54" si="39">H54-F54</f>
        <v>-12</v>
      </c>
      <c r="L54" s="459">
        <f t="shared" ref="L54" si="40">(F54*-0.7)/100</f>
        <v>-2.4359999999999999</v>
      </c>
      <c r="M54" s="425">
        <f t="shared" ref="M54" si="41">(K54+L54)/F54</f>
        <v>-4.1482758620689654E-2</v>
      </c>
      <c r="N54" s="439" t="s">
        <v>663</v>
      </c>
      <c r="O54" s="426">
        <v>44118</v>
      </c>
      <c r="P54" s="64"/>
      <c r="Q54" s="64"/>
      <c r="R54" s="414" t="s">
        <v>3186</v>
      </c>
      <c r="S54" s="6"/>
      <c r="T54" s="6"/>
      <c r="U54" s="6"/>
      <c r="V54" s="6"/>
      <c r="W54" s="6"/>
      <c r="X54" s="6"/>
      <c r="Y54" s="6"/>
      <c r="Z54" s="6"/>
      <c r="AA54" s="6"/>
    </row>
    <row r="55" spans="1:28" s="9" customFormat="1" ht="15" customHeight="1">
      <c r="A55" s="482">
        <v>16</v>
      </c>
      <c r="B55" s="438">
        <v>44118</v>
      </c>
      <c r="C55" s="441"/>
      <c r="D55" s="483" t="s">
        <v>71</v>
      </c>
      <c r="E55" s="442" t="s">
        <v>600</v>
      </c>
      <c r="F55" s="497">
        <v>446</v>
      </c>
      <c r="G55" s="484">
        <v>433</v>
      </c>
      <c r="H55" s="442">
        <v>433</v>
      </c>
      <c r="I55" s="485" t="s">
        <v>3723</v>
      </c>
      <c r="J55" s="478" t="s">
        <v>3729</v>
      </c>
      <c r="K55" s="478">
        <f t="shared" ref="K55" si="42">H55-F55</f>
        <v>-13</v>
      </c>
      <c r="L55" s="459">
        <f t="shared" ref="L55" si="43">(F55*-0.7)/100</f>
        <v>-3.1219999999999999</v>
      </c>
      <c r="M55" s="425">
        <f t="shared" ref="M55" si="44">(K55+L55)/F55</f>
        <v>-3.6147982062780269E-2</v>
      </c>
      <c r="N55" s="439" t="s">
        <v>663</v>
      </c>
      <c r="O55" s="426">
        <v>44119</v>
      </c>
      <c r="P55" s="64"/>
      <c r="Q55" s="64"/>
      <c r="R55" s="414" t="s">
        <v>3186</v>
      </c>
      <c r="S55" s="6"/>
      <c r="T55" s="6"/>
      <c r="U55" s="6"/>
      <c r="V55" s="6"/>
      <c r="W55" s="6"/>
      <c r="X55" s="6"/>
      <c r="Y55" s="6"/>
      <c r="Z55" s="6"/>
      <c r="AA55" s="6"/>
    </row>
    <row r="56" spans="1:28" s="9" customFormat="1" ht="15" customHeight="1">
      <c r="A56" s="475">
        <v>17</v>
      </c>
      <c r="B56" s="519">
        <v>44118</v>
      </c>
      <c r="C56" s="450"/>
      <c r="D56" s="451" t="s">
        <v>237</v>
      </c>
      <c r="E56" s="452" t="s">
        <v>600</v>
      </c>
      <c r="F56" s="452" t="s">
        <v>3724</v>
      </c>
      <c r="G56" s="453">
        <v>269</v>
      </c>
      <c r="H56" s="453"/>
      <c r="I56" s="452">
        <v>290</v>
      </c>
      <c r="J56" s="452" t="s">
        <v>601</v>
      </c>
      <c r="K56" s="452"/>
      <c r="L56" s="452"/>
      <c r="M56" s="452"/>
      <c r="N56" s="452"/>
      <c r="O56" s="452"/>
      <c r="P56" s="64"/>
      <c r="Q56" s="64"/>
      <c r="R56" s="414" t="s">
        <v>3186</v>
      </c>
      <c r="S56" s="6"/>
      <c r="T56" s="6"/>
      <c r="U56" s="6"/>
      <c r="V56" s="6"/>
      <c r="W56" s="6"/>
      <c r="X56" s="6"/>
      <c r="Y56" s="6"/>
      <c r="Z56" s="6"/>
      <c r="AA56" s="6"/>
    </row>
    <row r="57" spans="1:28" s="9" customFormat="1" ht="15" customHeight="1">
      <c r="A57" s="475">
        <v>18</v>
      </c>
      <c r="B57" s="519">
        <v>44119</v>
      </c>
      <c r="C57" s="450"/>
      <c r="D57" s="451" t="s">
        <v>3738</v>
      </c>
      <c r="E57" s="452" t="s">
        <v>600</v>
      </c>
      <c r="F57" s="452" t="s">
        <v>3739</v>
      </c>
      <c r="G57" s="453">
        <v>387</v>
      </c>
      <c r="H57" s="453"/>
      <c r="I57" s="452" t="s">
        <v>3740</v>
      </c>
      <c r="J57" s="452" t="s">
        <v>601</v>
      </c>
      <c r="K57" s="452"/>
      <c r="L57" s="452"/>
      <c r="M57" s="452"/>
      <c r="N57" s="452"/>
      <c r="O57" s="452"/>
      <c r="P57" s="64"/>
      <c r="Q57" s="64"/>
      <c r="R57" s="414"/>
      <c r="S57" s="6"/>
      <c r="T57" s="6"/>
      <c r="U57" s="6"/>
      <c r="V57" s="6"/>
      <c r="W57" s="6"/>
      <c r="X57" s="6"/>
      <c r="Y57" s="6"/>
      <c r="Z57" s="6"/>
      <c r="AA57" s="6"/>
    </row>
    <row r="58" spans="1:28" s="9" customFormat="1" ht="15" customHeight="1">
      <c r="A58" s="466">
        <v>19</v>
      </c>
      <c r="B58" s="444">
        <v>44120</v>
      </c>
      <c r="C58" s="467"/>
      <c r="D58" s="480" t="s">
        <v>193</v>
      </c>
      <c r="E58" s="468" t="s">
        <v>600</v>
      </c>
      <c r="F58" s="508">
        <v>965</v>
      </c>
      <c r="G58" s="471">
        <v>938</v>
      </c>
      <c r="H58" s="468">
        <v>981</v>
      </c>
      <c r="I58" s="469" t="s">
        <v>3706</v>
      </c>
      <c r="J58" s="443" t="s">
        <v>3768</v>
      </c>
      <c r="K58" s="443">
        <f t="shared" ref="K58" si="45">H58-F58</f>
        <v>16</v>
      </c>
      <c r="L58" s="457">
        <f>(F58*-0.07)/100</f>
        <v>-0.6755000000000001</v>
      </c>
      <c r="M58" s="446">
        <f t="shared" ref="M58" si="46">(K58+L58)/F58</f>
        <v>1.5880310880829016E-2</v>
      </c>
      <c r="N58" s="447" t="s">
        <v>599</v>
      </c>
      <c r="O58" s="449">
        <v>44120</v>
      </c>
      <c r="P58" s="64"/>
      <c r="Q58" s="64"/>
      <c r="R58" s="414"/>
      <c r="S58" s="6"/>
      <c r="T58" s="6"/>
      <c r="U58" s="6"/>
      <c r="V58" s="6"/>
      <c r="W58" s="6"/>
      <c r="X58" s="6"/>
      <c r="Y58" s="6"/>
      <c r="Z58" s="6"/>
      <c r="AA58" s="6"/>
    </row>
    <row r="59" spans="1:28" s="9" customFormat="1" ht="15" customHeight="1">
      <c r="A59" s="475">
        <v>20</v>
      </c>
      <c r="B59" s="519">
        <v>44120</v>
      </c>
      <c r="C59" s="450"/>
      <c r="D59" s="451" t="s">
        <v>118</v>
      </c>
      <c r="E59" s="452" t="s">
        <v>3627</v>
      </c>
      <c r="F59" s="452" t="s">
        <v>3754</v>
      </c>
      <c r="G59" s="453">
        <v>410</v>
      </c>
      <c r="H59" s="453"/>
      <c r="I59" s="452">
        <v>370</v>
      </c>
      <c r="J59" s="452" t="s">
        <v>601</v>
      </c>
      <c r="K59" s="452"/>
      <c r="L59" s="452"/>
      <c r="M59" s="452"/>
      <c r="N59" s="452"/>
      <c r="O59" s="452"/>
      <c r="P59" s="64"/>
      <c r="Q59" s="64"/>
      <c r="R59" s="414"/>
      <c r="S59" s="6"/>
      <c r="T59" s="6"/>
      <c r="U59" s="6"/>
      <c r="V59" s="6"/>
      <c r="W59" s="6"/>
      <c r="X59" s="6"/>
      <c r="Y59" s="6"/>
      <c r="Z59" s="6"/>
      <c r="AA59" s="6"/>
    </row>
    <row r="60" spans="1:28" s="9" customFormat="1" ht="15" customHeight="1">
      <c r="A60" s="475">
        <v>21</v>
      </c>
      <c r="B60" s="519">
        <v>44120</v>
      </c>
      <c r="C60" s="450"/>
      <c r="D60" s="451" t="s">
        <v>280</v>
      </c>
      <c r="E60" s="452" t="s">
        <v>600</v>
      </c>
      <c r="F60" s="452" t="s">
        <v>3758</v>
      </c>
      <c r="G60" s="453">
        <v>777</v>
      </c>
      <c r="H60" s="453"/>
      <c r="I60" s="452" t="s">
        <v>3759</v>
      </c>
      <c r="J60" s="452" t="s">
        <v>601</v>
      </c>
      <c r="K60" s="452"/>
      <c r="L60" s="452"/>
      <c r="M60" s="452"/>
      <c r="N60" s="452"/>
      <c r="O60" s="452"/>
      <c r="P60" s="64"/>
      <c r="Q60" s="64"/>
      <c r="R60" s="414"/>
      <c r="S60" s="6"/>
      <c r="T60" s="6"/>
      <c r="U60" s="6"/>
      <c r="V60" s="6"/>
      <c r="W60" s="6"/>
      <c r="X60" s="6"/>
      <c r="Y60" s="6"/>
      <c r="Z60" s="6"/>
      <c r="AA60" s="6"/>
    </row>
    <row r="61" spans="1:28" s="9" customFormat="1" ht="15" customHeight="1">
      <c r="A61" s="475"/>
      <c r="B61" s="519"/>
      <c r="C61" s="450"/>
      <c r="D61" s="451"/>
      <c r="E61" s="452"/>
      <c r="F61" s="452"/>
      <c r="G61" s="453"/>
      <c r="H61" s="453"/>
      <c r="I61" s="452"/>
      <c r="J61" s="452"/>
      <c r="K61" s="452"/>
      <c r="L61" s="452"/>
      <c r="M61" s="452"/>
      <c r="N61" s="452"/>
      <c r="O61" s="452"/>
      <c r="P61" s="64"/>
      <c r="Q61" s="64"/>
      <c r="R61" s="414"/>
      <c r="S61" s="6"/>
      <c r="T61" s="6"/>
      <c r="U61" s="6"/>
      <c r="V61" s="6"/>
      <c r="W61" s="6"/>
      <c r="X61" s="6"/>
      <c r="Y61" s="6"/>
      <c r="Z61" s="6"/>
      <c r="AA61" s="6"/>
    </row>
    <row r="62" spans="1:28" s="9" customFormat="1" ht="15" customHeight="1">
      <c r="A62" s="475"/>
      <c r="B62" s="519"/>
      <c r="C62" s="450"/>
      <c r="D62" s="451"/>
      <c r="E62" s="452"/>
      <c r="F62" s="452"/>
      <c r="G62" s="453"/>
      <c r="H62" s="453"/>
      <c r="I62" s="452"/>
      <c r="J62" s="452"/>
      <c r="K62" s="452"/>
      <c r="L62" s="452"/>
      <c r="M62" s="452"/>
      <c r="N62" s="452"/>
      <c r="O62" s="452"/>
      <c r="P62" s="64"/>
      <c r="Q62" s="64"/>
      <c r="R62" s="414"/>
      <c r="S62" s="6"/>
      <c r="T62" s="6"/>
      <c r="U62" s="6"/>
      <c r="V62" s="6"/>
      <c r="W62" s="6"/>
      <c r="X62" s="6"/>
      <c r="Y62" s="6"/>
      <c r="Z62" s="6"/>
      <c r="AA62" s="6"/>
    </row>
    <row r="63" spans="1:28" ht="15" customHeight="1">
      <c r="A63" s="5"/>
      <c r="B63" s="476"/>
      <c r="C63" s="5"/>
      <c r="D63" s="5"/>
      <c r="E63" s="5"/>
      <c r="F63" s="82"/>
      <c r="G63" s="82"/>
      <c r="H63" s="82"/>
      <c r="I63" s="82"/>
      <c r="J63" s="42"/>
      <c r="K63" s="82"/>
      <c r="L63" s="82"/>
      <c r="M63" s="35"/>
      <c r="N63" s="477"/>
      <c r="O63" s="477"/>
      <c r="P63" s="7"/>
      <c r="Q63" s="11"/>
      <c r="R63" s="12"/>
      <c r="S63" s="16"/>
      <c r="T63" s="16"/>
      <c r="U63" s="16"/>
      <c r="V63" s="16"/>
      <c r="W63" s="16"/>
      <c r="X63" s="16"/>
      <c r="Y63" s="16"/>
      <c r="Z63" s="16"/>
      <c r="AA63" s="16"/>
    </row>
    <row r="64" spans="1:28" ht="44.25" customHeight="1">
      <c r="A64" s="23" t="s">
        <v>603</v>
      </c>
      <c r="B64" s="39"/>
      <c r="C64" s="39"/>
      <c r="D64" s="40"/>
      <c r="E64" s="36"/>
      <c r="F64" s="36"/>
      <c r="G64" s="35"/>
      <c r="H64" s="35" t="s">
        <v>3632</v>
      </c>
      <c r="I64" s="36"/>
      <c r="J64" s="17"/>
      <c r="K64" s="79"/>
      <c r="L64" s="80"/>
      <c r="M64" s="79"/>
      <c r="N64" s="81"/>
      <c r="O64" s="79"/>
      <c r="P64" s="7"/>
      <c r="Q64" s="16"/>
      <c r="R64" s="12"/>
      <c r="S64" s="16"/>
      <c r="T64" s="16"/>
      <c r="U64" s="16"/>
      <c r="V64" s="16"/>
      <c r="W64" s="16"/>
      <c r="X64" s="16"/>
      <c r="Y64" s="16"/>
      <c r="Z64" s="5"/>
      <c r="AA64" s="5"/>
      <c r="AB64" s="5"/>
    </row>
    <row r="65" spans="1:34" s="6" customFormat="1">
      <c r="A65" s="29" t="s">
        <v>604</v>
      </c>
      <c r="B65" s="23"/>
      <c r="C65" s="23"/>
      <c r="D65" s="23"/>
      <c r="E65" s="5"/>
      <c r="F65" s="30" t="s">
        <v>605</v>
      </c>
      <c r="G65" s="41"/>
      <c r="H65" s="42"/>
      <c r="I65" s="82"/>
      <c r="J65" s="17"/>
      <c r="K65" s="83"/>
      <c r="L65" s="84"/>
      <c r="M65" s="85"/>
      <c r="N65" s="86"/>
      <c r="O65" s="87"/>
      <c r="P65" s="5"/>
      <c r="Q65" s="4"/>
      <c r="R65" s="12"/>
      <c r="Z65" s="9"/>
      <c r="AA65" s="9"/>
      <c r="AB65" s="9"/>
      <c r="AC65" s="9"/>
      <c r="AD65" s="9"/>
      <c r="AE65" s="9"/>
      <c r="AF65" s="9"/>
      <c r="AG65" s="9"/>
      <c r="AH65" s="9"/>
    </row>
    <row r="66" spans="1:34" s="9" customFormat="1" ht="14.25" customHeight="1">
      <c r="A66" s="29"/>
      <c r="B66" s="23"/>
      <c r="C66" s="23"/>
      <c r="D66" s="23"/>
      <c r="E66" s="32"/>
      <c r="F66" s="30" t="s">
        <v>607</v>
      </c>
      <c r="G66" s="41"/>
      <c r="H66" s="42"/>
      <c r="I66" s="82"/>
      <c r="J66" s="17"/>
      <c r="K66" s="83"/>
      <c r="L66" s="84"/>
      <c r="M66" s="85"/>
      <c r="N66" s="86"/>
      <c r="O66" s="87"/>
      <c r="P66" s="5"/>
      <c r="Q66" s="4"/>
      <c r="R66" s="12"/>
      <c r="S66" s="6"/>
      <c r="Y66" s="6"/>
      <c r="Z66" s="6"/>
    </row>
    <row r="67" spans="1:34" s="9" customFormat="1" ht="14.25" customHeight="1">
      <c r="A67" s="23"/>
      <c r="B67" s="23"/>
      <c r="C67" s="23"/>
      <c r="D67" s="23"/>
      <c r="E67" s="32"/>
      <c r="F67" s="17"/>
      <c r="G67" s="17"/>
      <c r="H67" s="31"/>
      <c r="I67" s="36"/>
      <c r="J67" s="71"/>
      <c r="K67" s="68"/>
      <c r="L67" s="69"/>
      <c r="M67" s="17"/>
      <c r="N67" s="72"/>
      <c r="O67" s="57"/>
      <c r="P67" s="8"/>
      <c r="Q67" s="4"/>
      <c r="R67" s="12"/>
      <c r="S67" s="6"/>
      <c r="Y67" s="6"/>
      <c r="Z67" s="6"/>
    </row>
    <row r="68" spans="1:34" s="9" customFormat="1" ht="15">
      <c r="A68" s="43" t="s">
        <v>614</v>
      </c>
      <c r="B68" s="43"/>
      <c r="C68" s="43"/>
      <c r="D68" s="43"/>
      <c r="E68" s="32"/>
      <c r="F68" s="17"/>
      <c r="G68" s="12"/>
      <c r="H68" s="17"/>
      <c r="I68" s="12"/>
      <c r="J68" s="88"/>
      <c r="K68" s="12"/>
      <c r="L68" s="12"/>
      <c r="M68" s="12"/>
      <c r="N68" s="12"/>
      <c r="O68" s="89"/>
      <c r="P68"/>
      <c r="Q68" s="4"/>
      <c r="R68" s="12"/>
      <c r="S68" s="6"/>
      <c r="Y68" s="6"/>
      <c r="Z68" s="6"/>
    </row>
    <row r="69" spans="1:34" s="9" customFormat="1" ht="38.25">
      <c r="A69" s="21" t="s">
        <v>16</v>
      </c>
      <c r="B69" s="21" t="s">
        <v>575</v>
      </c>
      <c r="C69" s="21"/>
      <c r="D69" s="22" t="s">
        <v>588</v>
      </c>
      <c r="E69" s="21" t="s">
        <v>589</v>
      </c>
      <c r="F69" s="21" t="s">
        <v>590</v>
      </c>
      <c r="G69" s="21" t="s">
        <v>609</v>
      </c>
      <c r="H69" s="21" t="s">
        <v>592</v>
      </c>
      <c r="I69" s="21" t="s">
        <v>593</v>
      </c>
      <c r="J69" s="20" t="s">
        <v>594</v>
      </c>
      <c r="K69" s="77" t="s">
        <v>615</v>
      </c>
      <c r="L69" s="63" t="s">
        <v>3630</v>
      </c>
      <c r="M69" s="77" t="s">
        <v>611</v>
      </c>
      <c r="N69" s="21" t="s">
        <v>612</v>
      </c>
      <c r="O69" s="20" t="s">
        <v>597</v>
      </c>
      <c r="P69" s="90" t="s">
        <v>598</v>
      </c>
      <c r="Q69" s="4"/>
      <c r="R69" s="17"/>
      <c r="S69" s="6"/>
      <c r="Y69" s="6"/>
      <c r="Z69" s="6"/>
    </row>
    <row r="70" spans="1:34" s="404" customFormat="1" ht="14.25" customHeight="1">
      <c r="A70" s="466">
        <v>1</v>
      </c>
      <c r="B70" s="444">
        <v>44105</v>
      </c>
      <c r="C70" s="473"/>
      <c r="D70" s="489" t="s">
        <v>3664</v>
      </c>
      <c r="E70" s="472" t="s">
        <v>600</v>
      </c>
      <c r="F70" s="445">
        <v>1435.5</v>
      </c>
      <c r="G70" s="445">
        <v>1415</v>
      </c>
      <c r="H70" s="445">
        <v>1446</v>
      </c>
      <c r="I70" s="445" t="s">
        <v>3665</v>
      </c>
      <c r="J70" s="443" t="s">
        <v>707</v>
      </c>
      <c r="K70" s="443">
        <f t="shared" ref="K70:K75" si="47">H70-F70</f>
        <v>10.5</v>
      </c>
      <c r="L70" s="457">
        <f t="shared" ref="L70:L75" si="48">(H70*N70)*0.035%</f>
        <v>354.27000000000004</v>
      </c>
      <c r="M70" s="518">
        <f t="shared" ref="M70" si="49">(K70*N70)-L70</f>
        <v>6995.73</v>
      </c>
      <c r="N70" s="443">
        <v>700</v>
      </c>
      <c r="O70" s="447" t="s">
        <v>599</v>
      </c>
      <c r="P70" s="449">
        <v>44105</v>
      </c>
      <c r="Q70" s="391"/>
      <c r="R70" s="344" t="s">
        <v>3186</v>
      </c>
      <c r="S70" s="40"/>
      <c r="Y70" s="40"/>
      <c r="Z70" s="40"/>
    </row>
    <row r="71" spans="1:34" s="404" customFormat="1" ht="14.25" customHeight="1">
      <c r="A71" s="466">
        <v>2</v>
      </c>
      <c r="B71" s="444">
        <v>44109</v>
      </c>
      <c r="C71" s="473"/>
      <c r="D71" s="489" t="s">
        <v>3673</v>
      </c>
      <c r="E71" s="472" t="s">
        <v>600</v>
      </c>
      <c r="F71" s="445">
        <v>2021.5</v>
      </c>
      <c r="G71" s="445">
        <v>1975</v>
      </c>
      <c r="H71" s="445">
        <v>2052.5</v>
      </c>
      <c r="I71" s="445">
        <v>2100</v>
      </c>
      <c r="J71" s="443" t="s">
        <v>3681</v>
      </c>
      <c r="K71" s="443">
        <f t="shared" si="47"/>
        <v>31</v>
      </c>
      <c r="L71" s="457">
        <f t="shared" si="48"/>
        <v>215.51250000000002</v>
      </c>
      <c r="M71" s="518">
        <f t="shared" ref="M71:M72" si="50">(K71*N71)-L71</f>
        <v>9084.4874999999993</v>
      </c>
      <c r="N71" s="443">
        <v>300</v>
      </c>
      <c r="O71" s="447" t="s">
        <v>599</v>
      </c>
      <c r="P71" s="481">
        <v>44110</v>
      </c>
      <c r="Q71" s="391"/>
      <c r="R71" s="344" t="s">
        <v>3186</v>
      </c>
      <c r="S71" s="40"/>
      <c r="Y71" s="40"/>
      <c r="Z71" s="40"/>
    </row>
    <row r="72" spans="1:34" s="404" customFormat="1" ht="14.25" customHeight="1">
      <c r="A72" s="466">
        <v>3</v>
      </c>
      <c r="B72" s="444">
        <v>44111</v>
      </c>
      <c r="C72" s="473"/>
      <c r="D72" s="489" t="s">
        <v>3664</v>
      </c>
      <c r="E72" s="472" t="s">
        <v>600</v>
      </c>
      <c r="F72" s="445">
        <v>1433.5</v>
      </c>
      <c r="G72" s="445">
        <v>1415</v>
      </c>
      <c r="H72" s="445">
        <v>1444</v>
      </c>
      <c r="I72" s="445" t="s">
        <v>3665</v>
      </c>
      <c r="J72" s="443" t="s">
        <v>707</v>
      </c>
      <c r="K72" s="443">
        <f t="shared" si="47"/>
        <v>10.5</v>
      </c>
      <c r="L72" s="457">
        <f t="shared" si="48"/>
        <v>353.78000000000003</v>
      </c>
      <c r="M72" s="518">
        <f t="shared" si="50"/>
        <v>6996.22</v>
      </c>
      <c r="N72" s="443">
        <v>700</v>
      </c>
      <c r="O72" s="447" t="s">
        <v>599</v>
      </c>
      <c r="P72" s="449">
        <v>44111</v>
      </c>
      <c r="Q72" s="391"/>
      <c r="R72" s="344" t="s">
        <v>3186</v>
      </c>
      <c r="S72" s="40"/>
      <c r="Y72" s="40"/>
      <c r="Z72" s="40"/>
    </row>
    <row r="73" spans="1:34" s="404" customFormat="1" ht="14.25" customHeight="1">
      <c r="A73" s="466">
        <v>4</v>
      </c>
      <c r="B73" s="444">
        <v>44112</v>
      </c>
      <c r="C73" s="473"/>
      <c r="D73" s="489" t="s">
        <v>3673</v>
      </c>
      <c r="E73" s="472" t="s">
        <v>600</v>
      </c>
      <c r="F73" s="445">
        <v>2087.5</v>
      </c>
      <c r="G73" s="445">
        <v>2048</v>
      </c>
      <c r="H73" s="445">
        <v>2112.5</v>
      </c>
      <c r="I73" s="445" t="s">
        <v>3694</v>
      </c>
      <c r="J73" s="443" t="s">
        <v>743</v>
      </c>
      <c r="K73" s="443">
        <f t="shared" si="47"/>
        <v>25</v>
      </c>
      <c r="L73" s="457">
        <f t="shared" si="48"/>
        <v>221.81250000000003</v>
      </c>
      <c r="M73" s="518">
        <f t="shared" ref="M73" si="51">(K73*N73)-L73</f>
        <v>7278.1875</v>
      </c>
      <c r="N73" s="443">
        <v>300</v>
      </c>
      <c r="O73" s="447" t="s">
        <v>599</v>
      </c>
      <c r="P73" s="481">
        <v>44113</v>
      </c>
      <c r="Q73" s="391"/>
      <c r="R73" s="344" t="s">
        <v>3186</v>
      </c>
      <c r="S73" s="40"/>
      <c r="Y73" s="40"/>
      <c r="Z73" s="40"/>
    </row>
    <row r="74" spans="1:34" s="404" customFormat="1" ht="14.25" customHeight="1">
      <c r="A74" s="466">
        <v>5</v>
      </c>
      <c r="B74" s="444">
        <v>44112</v>
      </c>
      <c r="C74" s="473"/>
      <c r="D74" s="489" t="s">
        <v>3697</v>
      </c>
      <c r="E74" s="472" t="s">
        <v>600</v>
      </c>
      <c r="F74" s="445">
        <v>1028</v>
      </c>
      <c r="G74" s="445">
        <v>1013</v>
      </c>
      <c r="H74" s="445">
        <v>1040</v>
      </c>
      <c r="I74" s="445" t="s">
        <v>3698</v>
      </c>
      <c r="J74" s="443" t="s">
        <v>3699</v>
      </c>
      <c r="K74" s="443">
        <f t="shared" si="47"/>
        <v>12</v>
      </c>
      <c r="L74" s="457">
        <f t="shared" si="48"/>
        <v>309.40000000000003</v>
      </c>
      <c r="M74" s="518">
        <f t="shared" ref="M74" si="52">(K74*N74)-L74</f>
        <v>9890.6</v>
      </c>
      <c r="N74" s="443">
        <v>850</v>
      </c>
      <c r="O74" s="447" t="s">
        <v>599</v>
      </c>
      <c r="P74" s="449">
        <v>44112</v>
      </c>
      <c r="Q74" s="391"/>
      <c r="R74" s="344" t="s">
        <v>3186</v>
      </c>
      <c r="S74" s="40"/>
      <c r="Y74" s="40"/>
      <c r="Z74" s="40"/>
    </row>
    <row r="75" spans="1:34" s="404" customFormat="1" ht="14.25" customHeight="1">
      <c r="A75" s="466">
        <v>6</v>
      </c>
      <c r="B75" s="444">
        <v>44112</v>
      </c>
      <c r="C75" s="473"/>
      <c r="D75" s="489" t="s">
        <v>3700</v>
      </c>
      <c r="E75" s="472" t="s">
        <v>600</v>
      </c>
      <c r="F75" s="445">
        <v>1450</v>
      </c>
      <c r="G75" s="445">
        <v>1432</v>
      </c>
      <c r="H75" s="445">
        <v>1460</v>
      </c>
      <c r="I75" s="445">
        <v>1480</v>
      </c>
      <c r="J75" s="443" t="s">
        <v>3701</v>
      </c>
      <c r="K75" s="443">
        <f t="shared" si="47"/>
        <v>10</v>
      </c>
      <c r="L75" s="457">
        <f t="shared" si="48"/>
        <v>357.70000000000005</v>
      </c>
      <c r="M75" s="518">
        <f t="shared" ref="M75:M76" si="53">(K75*N75)-L75</f>
        <v>6642.3</v>
      </c>
      <c r="N75" s="443">
        <v>700</v>
      </c>
      <c r="O75" s="447" t="s">
        <v>599</v>
      </c>
      <c r="P75" s="449">
        <v>44112</v>
      </c>
      <c r="Q75" s="391"/>
      <c r="R75" s="344" t="s">
        <v>3186</v>
      </c>
      <c r="S75" s="40"/>
      <c r="Y75" s="40"/>
      <c r="Z75" s="40"/>
    </row>
    <row r="76" spans="1:34" s="404" customFormat="1" ht="14.25" customHeight="1">
      <c r="A76" s="466">
        <v>7</v>
      </c>
      <c r="B76" s="444">
        <v>44113</v>
      </c>
      <c r="C76" s="473"/>
      <c r="D76" s="489" t="s">
        <v>3673</v>
      </c>
      <c r="E76" s="472" t="s">
        <v>600</v>
      </c>
      <c r="F76" s="445">
        <v>2064.5</v>
      </c>
      <c r="G76" s="445">
        <v>2020</v>
      </c>
      <c r="H76" s="445">
        <v>2091.5</v>
      </c>
      <c r="I76" s="445" t="s">
        <v>3707</v>
      </c>
      <c r="J76" s="443" t="s">
        <v>3708</v>
      </c>
      <c r="K76" s="443">
        <f t="shared" ref="K76" si="54">H76-F76</f>
        <v>27</v>
      </c>
      <c r="L76" s="457">
        <f t="shared" ref="L76" si="55">(H76*N76)*0.035%</f>
        <v>219.60750000000004</v>
      </c>
      <c r="M76" s="518">
        <f t="shared" si="53"/>
        <v>7880.3924999999999</v>
      </c>
      <c r="N76" s="443">
        <v>300</v>
      </c>
      <c r="O76" s="447" t="s">
        <v>599</v>
      </c>
      <c r="P76" s="481">
        <v>44116</v>
      </c>
      <c r="Q76" s="391"/>
      <c r="R76" s="344" t="s">
        <v>3186</v>
      </c>
      <c r="S76" s="40"/>
      <c r="Y76" s="40"/>
      <c r="Z76" s="40"/>
    </row>
    <row r="77" spans="1:34" s="404" customFormat="1" ht="14.25" customHeight="1">
      <c r="A77" s="522">
        <v>8</v>
      </c>
      <c r="B77" s="523">
        <v>44116</v>
      </c>
      <c r="C77" s="524"/>
      <c r="D77" s="525" t="s">
        <v>3664</v>
      </c>
      <c r="E77" s="516" t="s">
        <v>600</v>
      </c>
      <c r="F77" s="488">
        <v>1457</v>
      </c>
      <c r="G77" s="488">
        <v>1440</v>
      </c>
      <c r="H77" s="488">
        <v>1440</v>
      </c>
      <c r="I77" s="488">
        <v>1490</v>
      </c>
      <c r="J77" s="478" t="s">
        <v>3709</v>
      </c>
      <c r="K77" s="478">
        <f t="shared" ref="K77:K79" si="56">H77-F77</f>
        <v>-17</v>
      </c>
      <c r="L77" s="459">
        <f t="shared" ref="L77:L79" si="57">(H77*N77)*0.035%</f>
        <v>352.80000000000007</v>
      </c>
      <c r="M77" s="526">
        <f t="shared" ref="M77:M79" si="58">(K77*N77)-L77</f>
        <v>-12252.8</v>
      </c>
      <c r="N77" s="478">
        <v>700</v>
      </c>
      <c r="O77" s="439" t="s">
        <v>663</v>
      </c>
      <c r="P77" s="517">
        <v>44116</v>
      </c>
      <c r="Q77" s="391"/>
      <c r="R77" s="344" t="s">
        <v>3186</v>
      </c>
      <c r="S77" s="40"/>
      <c r="Y77" s="40"/>
      <c r="Z77" s="40"/>
    </row>
    <row r="78" spans="1:34" s="404" customFormat="1" ht="14.25" customHeight="1">
      <c r="A78" s="466">
        <v>9</v>
      </c>
      <c r="B78" s="444">
        <v>44116</v>
      </c>
      <c r="C78" s="473"/>
      <c r="D78" s="489" t="s">
        <v>3711</v>
      </c>
      <c r="E78" s="472" t="s">
        <v>600</v>
      </c>
      <c r="F78" s="445">
        <v>161.75</v>
      </c>
      <c r="G78" s="445">
        <v>157.5</v>
      </c>
      <c r="H78" s="445">
        <v>164.25</v>
      </c>
      <c r="I78" s="445">
        <v>168</v>
      </c>
      <c r="J78" s="443" t="s">
        <v>3719</v>
      </c>
      <c r="K78" s="443">
        <f t="shared" si="56"/>
        <v>2.5</v>
      </c>
      <c r="L78" s="457">
        <f t="shared" si="57"/>
        <v>206.95500000000004</v>
      </c>
      <c r="M78" s="518">
        <f t="shared" si="58"/>
        <v>8793.0450000000001</v>
      </c>
      <c r="N78" s="443">
        <v>3600</v>
      </c>
      <c r="O78" s="447" t="s">
        <v>599</v>
      </c>
      <c r="P78" s="481">
        <v>44117</v>
      </c>
      <c r="Q78" s="391"/>
      <c r="R78" s="344" t="s">
        <v>3186</v>
      </c>
      <c r="S78" s="40"/>
      <c r="Y78" s="40"/>
      <c r="Z78" s="40"/>
    </row>
    <row r="79" spans="1:34" s="404" customFormat="1" ht="14.25" customHeight="1">
      <c r="A79" s="466">
        <v>10</v>
      </c>
      <c r="B79" s="444">
        <v>44117</v>
      </c>
      <c r="C79" s="473"/>
      <c r="D79" s="489" t="s">
        <v>3673</v>
      </c>
      <c r="E79" s="472" t="s">
        <v>600</v>
      </c>
      <c r="F79" s="445">
        <v>2067</v>
      </c>
      <c r="G79" s="445">
        <v>2020</v>
      </c>
      <c r="H79" s="445">
        <v>2089</v>
      </c>
      <c r="I79" s="445" t="s">
        <v>3707</v>
      </c>
      <c r="J79" s="443" t="s">
        <v>3730</v>
      </c>
      <c r="K79" s="443">
        <f t="shared" si="56"/>
        <v>22</v>
      </c>
      <c r="L79" s="457">
        <f t="shared" si="57"/>
        <v>219.34500000000003</v>
      </c>
      <c r="M79" s="518">
        <f t="shared" si="58"/>
        <v>6380.6549999999997</v>
      </c>
      <c r="N79" s="443">
        <v>300</v>
      </c>
      <c r="O79" s="447" t="s">
        <v>599</v>
      </c>
      <c r="P79" s="481">
        <v>44119</v>
      </c>
      <c r="Q79" s="391"/>
      <c r="R79" s="344" t="s">
        <v>3186</v>
      </c>
      <c r="S79" s="40"/>
      <c r="Y79" s="40"/>
      <c r="Z79" s="40"/>
    </row>
    <row r="80" spans="1:34" s="404" customFormat="1" ht="13.9" customHeight="1">
      <c r="A80" s="466">
        <v>11</v>
      </c>
      <c r="B80" s="444">
        <v>44118</v>
      </c>
      <c r="C80" s="473"/>
      <c r="D80" s="489" t="s">
        <v>3711</v>
      </c>
      <c r="E80" s="472" t="s">
        <v>600</v>
      </c>
      <c r="F80" s="445">
        <v>160.25</v>
      </c>
      <c r="G80" s="445">
        <v>156</v>
      </c>
      <c r="H80" s="445">
        <v>162.19999999999999</v>
      </c>
      <c r="I80" s="445">
        <v>168</v>
      </c>
      <c r="J80" s="443" t="s">
        <v>3770</v>
      </c>
      <c r="K80" s="443">
        <f t="shared" ref="K80" si="59">H80-F80</f>
        <v>1.9499999999999886</v>
      </c>
      <c r="L80" s="457">
        <f t="shared" ref="L80" si="60">(H80*N80)*0.035%</f>
        <v>204.37200000000004</v>
      </c>
      <c r="M80" s="518">
        <f t="shared" ref="M80" si="61">(K80*N80)-L80</f>
        <v>6815.6279999999588</v>
      </c>
      <c r="N80" s="443">
        <v>3600</v>
      </c>
      <c r="O80" s="447" t="s">
        <v>599</v>
      </c>
      <c r="P80" s="481">
        <v>44119</v>
      </c>
      <c r="Q80" s="391"/>
      <c r="R80" s="344" t="s">
        <v>3186</v>
      </c>
      <c r="S80" s="40"/>
      <c r="Y80" s="40"/>
      <c r="Z80" s="40"/>
    </row>
    <row r="81" spans="1:34" s="404" customFormat="1" ht="13.9" customHeight="1">
      <c r="A81" s="466">
        <v>12</v>
      </c>
      <c r="B81" s="444">
        <v>44119</v>
      </c>
      <c r="C81" s="473"/>
      <c r="D81" s="489" t="s">
        <v>3731</v>
      </c>
      <c r="E81" s="472" t="s">
        <v>3627</v>
      </c>
      <c r="F81" s="445">
        <v>11990</v>
      </c>
      <c r="G81" s="445">
        <v>12120</v>
      </c>
      <c r="H81" s="445">
        <v>11905</v>
      </c>
      <c r="I81" s="445">
        <v>11850</v>
      </c>
      <c r="J81" s="443" t="s">
        <v>3732</v>
      </c>
      <c r="K81" s="443">
        <f>F81-H81</f>
        <v>85</v>
      </c>
      <c r="L81" s="457">
        <f t="shared" ref="L81" si="62">(H81*N81)*0.035%</f>
        <v>312.50625000000002</v>
      </c>
      <c r="M81" s="518">
        <f t="shared" ref="M81" si="63">(K81*N81)-L81</f>
        <v>6062.4937499999996</v>
      </c>
      <c r="N81" s="443">
        <v>75</v>
      </c>
      <c r="O81" s="447" t="s">
        <v>599</v>
      </c>
      <c r="P81" s="449">
        <v>44119</v>
      </c>
      <c r="Q81" s="391"/>
      <c r="R81" s="344"/>
      <c r="S81" s="40"/>
      <c r="Y81" s="40"/>
      <c r="Z81" s="40"/>
    </row>
    <row r="82" spans="1:34" s="404" customFormat="1" ht="13.9" customHeight="1">
      <c r="A82" s="466">
        <v>13</v>
      </c>
      <c r="B82" s="444">
        <v>44119</v>
      </c>
      <c r="C82" s="473"/>
      <c r="D82" s="489" t="s">
        <v>3735</v>
      </c>
      <c r="E82" s="472" t="s">
        <v>3627</v>
      </c>
      <c r="F82" s="445">
        <v>2002</v>
      </c>
      <c r="G82" s="445">
        <v>2045</v>
      </c>
      <c r="H82" s="445">
        <v>1978</v>
      </c>
      <c r="I82" s="445">
        <v>1940</v>
      </c>
      <c r="J82" s="443" t="s">
        <v>3736</v>
      </c>
      <c r="K82" s="443">
        <f>F82-H82</f>
        <v>24</v>
      </c>
      <c r="L82" s="457">
        <f t="shared" ref="L82:L83" si="64">(H82*N82)*0.035%</f>
        <v>207.69000000000003</v>
      </c>
      <c r="M82" s="518">
        <f t="shared" ref="M82:M83" si="65">(K82*N82)-L82</f>
        <v>6992.31</v>
      </c>
      <c r="N82" s="443">
        <v>300</v>
      </c>
      <c r="O82" s="447" t="s">
        <v>599</v>
      </c>
      <c r="P82" s="449">
        <v>44119</v>
      </c>
      <c r="Q82" s="391"/>
      <c r="R82" s="344"/>
      <c r="S82" s="40"/>
      <c r="Y82" s="40"/>
      <c r="Z82" s="40"/>
    </row>
    <row r="83" spans="1:34" s="404" customFormat="1" ht="13.9" customHeight="1">
      <c r="A83" s="466">
        <v>14</v>
      </c>
      <c r="B83" s="444">
        <v>44119</v>
      </c>
      <c r="C83" s="473"/>
      <c r="D83" s="489" t="s">
        <v>3733</v>
      </c>
      <c r="E83" s="472" t="s">
        <v>600</v>
      </c>
      <c r="F83" s="445">
        <v>1240.5</v>
      </c>
      <c r="G83" s="445">
        <v>1216</v>
      </c>
      <c r="H83" s="445">
        <v>1255</v>
      </c>
      <c r="I83" s="445" t="s">
        <v>3734</v>
      </c>
      <c r="J83" s="443" t="s">
        <v>3753</v>
      </c>
      <c r="K83" s="443">
        <f t="shared" ref="K83" si="66">H83-F83</f>
        <v>14.5</v>
      </c>
      <c r="L83" s="457">
        <f t="shared" si="64"/>
        <v>241.58750000000003</v>
      </c>
      <c r="M83" s="518">
        <f t="shared" si="65"/>
        <v>7733.4125000000004</v>
      </c>
      <c r="N83" s="443">
        <v>550</v>
      </c>
      <c r="O83" s="447" t="s">
        <v>599</v>
      </c>
      <c r="P83" s="481">
        <v>44120</v>
      </c>
      <c r="Q83" s="391"/>
      <c r="R83" s="344"/>
      <c r="S83" s="40"/>
      <c r="Y83" s="40"/>
      <c r="Z83" s="40"/>
    </row>
    <row r="84" spans="1:34" s="404" customFormat="1" ht="13.9" customHeight="1">
      <c r="A84" s="466">
        <v>15</v>
      </c>
      <c r="B84" s="444">
        <v>44119</v>
      </c>
      <c r="C84" s="473"/>
      <c r="D84" s="489" t="s">
        <v>3664</v>
      </c>
      <c r="E84" s="472" t="s">
        <v>600</v>
      </c>
      <c r="F84" s="445">
        <v>1423.5</v>
      </c>
      <c r="G84" s="445">
        <v>1405</v>
      </c>
      <c r="H84" s="445">
        <v>1432.5</v>
      </c>
      <c r="I84" s="445" t="s">
        <v>3737</v>
      </c>
      <c r="J84" s="443" t="s">
        <v>3405</v>
      </c>
      <c r="K84" s="443">
        <f t="shared" ref="K84" si="67">H84-F84</f>
        <v>9</v>
      </c>
      <c r="L84" s="457">
        <f t="shared" ref="L84" si="68">(H84*N84)*0.035%</f>
        <v>350.96250000000003</v>
      </c>
      <c r="M84" s="518">
        <f t="shared" ref="M84" si="69">(K84*N84)-L84</f>
        <v>5949.0375000000004</v>
      </c>
      <c r="N84" s="443">
        <v>700</v>
      </c>
      <c r="O84" s="447" t="s">
        <v>599</v>
      </c>
      <c r="P84" s="481">
        <v>44120</v>
      </c>
      <c r="Q84" s="391"/>
      <c r="R84" s="344"/>
      <c r="S84" s="40"/>
      <c r="Y84" s="40"/>
      <c r="Z84" s="40"/>
    </row>
    <row r="85" spans="1:34" s="404" customFormat="1" ht="13.9" customHeight="1">
      <c r="A85" s="521">
        <v>16</v>
      </c>
      <c r="B85" s="519">
        <v>44119</v>
      </c>
      <c r="C85" s="520"/>
      <c r="D85" s="509" t="s">
        <v>3673</v>
      </c>
      <c r="E85" s="510" t="s">
        <v>600</v>
      </c>
      <c r="F85" s="456" t="s">
        <v>3741</v>
      </c>
      <c r="G85" s="456">
        <v>2035</v>
      </c>
      <c r="H85" s="456"/>
      <c r="I85" s="456" t="s">
        <v>3742</v>
      </c>
      <c r="J85" s="511" t="s">
        <v>601</v>
      </c>
      <c r="K85" s="511"/>
      <c r="L85" s="511"/>
      <c r="M85" s="511"/>
      <c r="N85" s="511"/>
      <c r="O85" s="511"/>
      <c r="P85" s="511"/>
      <c r="Q85" s="391"/>
      <c r="R85" s="344"/>
      <c r="S85" s="40"/>
      <c r="Y85" s="40"/>
      <c r="Z85" s="40"/>
    </row>
    <row r="86" spans="1:34" s="404" customFormat="1" ht="13.9" customHeight="1">
      <c r="A86" s="466">
        <v>17</v>
      </c>
      <c r="B86" s="444">
        <v>44120</v>
      </c>
      <c r="C86" s="473"/>
      <c r="D86" s="489" t="s">
        <v>3731</v>
      </c>
      <c r="E86" s="472" t="s">
        <v>3627</v>
      </c>
      <c r="F86" s="445">
        <v>11745</v>
      </c>
      <c r="G86" s="445">
        <v>11880</v>
      </c>
      <c r="H86" s="445">
        <v>11675</v>
      </c>
      <c r="I86" s="445">
        <v>11600</v>
      </c>
      <c r="J86" s="443" t="s">
        <v>774</v>
      </c>
      <c r="K86" s="443">
        <f>F86-H86</f>
        <v>70</v>
      </c>
      <c r="L86" s="457">
        <f t="shared" ref="L86:L87" si="70">(H86*N86)*0.035%</f>
        <v>306.46875000000006</v>
      </c>
      <c r="M86" s="518">
        <f t="shared" ref="M86:M87" si="71">(K86*N86)-L86</f>
        <v>4943.53125</v>
      </c>
      <c r="N86" s="443">
        <v>75</v>
      </c>
      <c r="O86" s="447" t="s">
        <v>599</v>
      </c>
      <c r="P86" s="449">
        <v>44120</v>
      </c>
      <c r="Q86" s="391"/>
      <c r="R86" s="344"/>
      <c r="S86" s="40"/>
      <c r="Y86" s="40"/>
      <c r="Z86" s="40"/>
    </row>
    <row r="87" spans="1:34" s="404" customFormat="1" ht="13.9" customHeight="1">
      <c r="A87" s="466">
        <v>18</v>
      </c>
      <c r="B87" s="444">
        <v>44120</v>
      </c>
      <c r="C87" s="473"/>
      <c r="D87" s="489" t="s">
        <v>3755</v>
      </c>
      <c r="E87" s="472" t="s">
        <v>600</v>
      </c>
      <c r="F87" s="445">
        <v>684.5</v>
      </c>
      <c r="G87" s="445">
        <v>672</v>
      </c>
      <c r="H87" s="445">
        <v>692.5</v>
      </c>
      <c r="I87" s="445">
        <v>710</v>
      </c>
      <c r="J87" s="443" t="s">
        <v>3680</v>
      </c>
      <c r="K87" s="443">
        <f t="shared" ref="K87" si="72">H87-F87</f>
        <v>8</v>
      </c>
      <c r="L87" s="457">
        <f t="shared" si="70"/>
        <v>242.37500000000003</v>
      </c>
      <c r="M87" s="518">
        <f t="shared" si="71"/>
        <v>7757.625</v>
      </c>
      <c r="N87" s="443">
        <v>1000</v>
      </c>
      <c r="O87" s="447" t="s">
        <v>599</v>
      </c>
      <c r="P87" s="449">
        <v>44120</v>
      </c>
      <c r="Q87" s="391"/>
      <c r="R87" s="344"/>
      <c r="S87" s="40"/>
      <c r="Y87" s="40"/>
      <c r="Z87" s="40"/>
    </row>
    <row r="88" spans="1:34" s="404" customFormat="1" ht="13.9" customHeight="1">
      <c r="A88" s="521">
        <v>19</v>
      </c>
      <c r="B88" s="519">
        <v>44120</v>
      </c>
      <c r="C88" s="520"/>
      <c r="D88" s="509" t="s">
        <v>3756</v>
      </c>
      <c r="E88" s="510" t="s">
        <v>600</v>
      </c>
      <c r="F88" s="456" t="s">
        <v>3757</v>
      </c>
      <c r="G88" s="456">
        <v>550</v>
      </c>
      <c r="H88" s="456"/>
      <c r="I88" s="511">
        <v>580</v>
      </c>
      <c r="J88" s="511" t="s">
        <v>601</v>
      </c>
      <c r="K88" s="511"/>
      <c r="L88" s="511"/>
      <c r="M88" s="511"/>
      <c r="N88" s="511"/>
      <c r="O88" s="511"/>
      <c r="P88" s="511"/>
      <c r="Q88" s="391"/>
      <c r="R88" s="344"/>
      <c r="S88" s="40"/>
      <c r="Y88" s="40"/>
      <c r="Z88" s="40"/>
    </row>
    <row r="89" spans="1:34" s="404" customFormat="1" ht="13.9" customHeight="1">
      <c r="A89" s="521">
        <v>20</v>
      </c>
      <c r="B89" s="519">
        <v>44120</v>
      </c>
      <c r="C89" s="520"/>
      <c r="D89" s="509" t="s">
        <v>3760</v>
      </c>
      <c r="E89" s="510" t="s">
        <v>3627</v>
      </c>
      <c r="F89" s="456" t="s">
        <v>3761</v>
      </c>
      <c r="G89" s="456">
        <v>3275</v>
      </c>
      <c r="H89" s="456"/>
      <c r="I89" s="511">
        <v>3150</v>
      </c>
      <c r="J89" s="511" t="s">
        <v>601</v>
      </c>
      <c r="K89" s="511"/>
      <c r="L89" s="511"/>
      <c r="M89" s="511"/>
      <c r="N89" s="511"/>
      <c r="O89" s="511"/>
      <c r="P89" s="511"/>
      <c r="Q89" s="391"/>
      <c r="R89" s="344"/>
      <c r="S89" s="40"/>
      <c r="Y89" s="40"/>
      <c r="Z89" s="40"/>
    </row>
    <row r="90" spans="1:34" s="404" customFormat="1" ht="13.9" customHeight="1">
      <c r="A90" s="521">
        <v>21</v>
      </c>
      <c r="B90" s="519">
        <v>44120</v>
      </c>
      <c r="C90" s="520"/>
      <c r="D90" s="509" t="s">
        <v>3731</v>
      </c>
      <c r="E90" s="510" t="s">
        <v>3627</v>
      </c>
      <c r="F90" s="456" t="s">
        <v>3767</v>
      </c>
      <c r="G90" s="456">
        <v>11910</v>
      </c>
      <c r="I90" s="511">
        <v>11600</v>
      </c>
      <c r="J90" s="511" t="s">
        <v>601</v>
      </c>
      <c r="K90" s="511"/>
      <c r="L90" s="511"/>
      <c r="M90" s="511"/>
      <c r="N90" s="511"/>
      <c r="O90" s="511"/>
      <c r="P90" s="511"/>
      <c r="Q90" s="391"/>
      <c r="R90" s="344"/>
      <c r="S90" s="40"/>
      <c r="Y90" s="40"/>
      <c r="Z90" s="40"/>
    </row>
    <row r="91" spans="1:34" s="404" customFormat="1" ht="13.9" customHeight="1">
      <c r="A91" s="521"/>
      <c r="B91" s="519"/>
      <c r="C91" s="520"/>
      <c r="D91" s="509"/>
      <c r="E91" s="510"/>
      <c r="F91" s="456"/>
      <c r="G91" s="456"/>
      <c r="H91" s="456"/>
      <c r="I91" s="511"/>
      <c r="J91" s="511"/>
      <c r="K91" s="511"/>
      <c r="L91" s="511"/>
      <c r="M91" s="511"/>
      <c r="N91" s="511"/>
      <c r="O91" s="511"/>
      <c r="P91" s="511"/>
      <c r="Q91" s="391"/>
      <c r="R91" s="344"/>
      <c r="S91" s="40"/>
      <c r="Y91" s="40"/>
      <c r="Z91" s="40"/>
    </row>
    <row r="92" spans="1:34" s="404" customFormat="1" ht="13.9" customHeight="1">
      <c r="A92" s="521"/>
      <c r="B92" s="519"/>
      <c r="C92" s="520"/>
      <c r="D92" s="509"/>
      <c r="E92" s="510"/>
      <c r="F92" s="456"/>
      <c r="G92" s="456"/>
      <c r="H92" s="456"/>
      <c r="I92" s="511"/>
      <c r="J92" s="511"/>
      <c r="K92" s="511"/>
      <c r="L92" s="511"/>
      <c r="M92" s="511"/>
      <c r="N92" s="511"/>
      <c r="O92" s="511"/>
      <c r="P92" s="511"/>
      <c r="Q92" s="391"/>
      <c r="R92" s="344"/>
      <c r="S92" s="40"/>
      <c r="Y92" s="40"/>
      <c r="Z92" s="40"/>
    </row>
    <row r="93" spans="1:34" s="404" customFormat="1" ht="13.9" customHeight="1">
      <c r="A93" s="521"/>
      <c r="B93" s="519"/>
      <c r="C93" s="520"/>
      <c r="D93" s="509"/>
      <c r="E93" s="510"/>
      <c r="F93" s="456"/>
      <c r="G93" s="456"/>
      <c r="H93" s="456"/>
      <c r="I93" s="511"/>
      <c r="J93" s="511"/>
      <c r="K93" s="511"/>
      <c r="L93" s="511"/>
      <c r="M93" s="511"/>
      <c r="N93" s="511"/>
      <c r="O93" s="511"/>
      <c r="P93" s="511"/>
      <c r="Q93" s="391"/>
      <c r="R93" s="344"/>
      <c r="S93" s="40"/>
      <c r="Y93" s="40"/>
      <c r="Z93" s="40"/>
    </row>
    <row r="94" spans="1:34" s="404" customFormat="1" ht="13.9" customHeight="1">
      <c r="A94" s="521"/>
      <c r="B94" s="519"/>
      <c r="C94" s="520"/>
      <c r="D94" s="509"/>
      <c r="E94" s="510"/>
      <c r="F94" s="456"/>
      <c r="G94" s="456"/>
      <c r="H94" s="456"/>
      <c r="I94" s="377"/>
      <c r="J94" s="377"/>
      <c r="K94" s="377"/>
      <c r="L94" s="377"/>
      <c r="M94" s="377"/>
      <c r="N94" s="377"/>
      <c r="O94" s="377"/>
      <c r="P94" s="377"/>
      <c r="Q94" s="391"/>
      <c r="R94" s="344"/>
      <c r="S94" s="40"/>
      <c r="Y94" s="40"/>
      <c r="Z94" s="40"/>
    </row>
    <row r="95" spans="1:34" s="9" customFormat="1" ht="15">
      <c r="A95" s="378"/>
      <c r="B95" s="379"/>
      <c r="C95" s="379"/>
      <c r="D95" s="380"/>
      <c r="E95" s="378"/>
      <c r="F95" s="386"/>
      <c r="G95" s="378"/>
      <c r="H95" s="378"/>
      <c r="I95" s="378"/>
      <c r="J95" s="379"/>
      <c r="K95" s="79"/>
      <c r="L95" s="378"/>
      <c r="M95" s="378"/>
      <c r="N95" s="378"/>
      <c r="O95" s="387"/>
      <c r="P95" s="4"/>
      <c r="Q95" s="4"/>
      <c r="R95" s="93"/>
      <c r="S95" s="6"/>
      <c r="Y95" s="6"/>
      <c r="Z95" s="6"/>
    </row>
    <row r="96" spans="1:34" s="6" customFormat="1">
      <c r="A96" s="44"/>
      <c r="B96" s="45"/>
      <c r="C96" s="46"/>
      <c r="D96" s="47"/>
      <c r="E96" s="48"/>
      <c r="F96" s="49"/>
      <c r="G96" s="49"/>
      <c r="H96" s="49"/>
      <c r="I96" s="49"/>
      <c r="J96" s="17"/>
      <c r="K96" s="91"/>
      <c r="L96" s="91"/>
      <c r="M96" s="17"/>
      <c r="N96" s="16"/>
      <c r="O96" s="92"/>
      <c r="P96" s="5"/>
      <c r="Q96" s="4"/>
      <c r="R96" s="17"/>
      <c r="Z96" s="9"/>
      <c r="AA96" s="9"/>
      <c r="AB96" s="9"/>
      <c r="AC96" s="9"/>
      <c r="AD96" s="9"/>
      <c r="AE96" s="9"/>
      <c r="AF96" s="9"/>
      <c r="AG96" s="9"/>
      <c r="AH96" s="9"/>
    </row>
    <row r="97" spans="1:34" s="6" customFormat="1" ht="15">
      <c r="A97" s="50" t="s">
        <v>616</v>
      </c>
      <c r="B97" s="50"/>
      <c r="C97" s="50"/>
      <c r="D97" s="50"/>
      <c r="E97" s="51"/>
      <c r="F97" s="49"/>
      <c r="G97" s="49"/>
      <c r="H97" s="49"/>
      <c r="I97" s="49"/>
      <c r="J97" s="53"/>
      <c r="K97" s="12"/>
      <c r="L97" s="12"/>
      <c r="M97" s="12"/>
      <c r="N97" s="11"/>
      <c r="O97" s="53"/>
      <c r="P97" s="5"/>
      <c r="Q97" s="4"/>
      <c r="R97" s="17"/>
      <c r="Z97" s="9"/>
      <c r="AA97" s="9"/>
      <c r="AB97" s="9"/>
      <c r="AC97" s="9"/>
      <c r="AD97" s="9"/>
      <c r="AE97" s="9"/>
      <c r="AF97" s="9"/>
      <c r="AG97" s="9"/>
      <c r="AH97" s="9"/>
    </row>
    <row r="98" spans="1:34" s="6" customFormat="1" ht="38.25">
      <c r="A98" s="21" t="s">
        <v>16</v>
      </c>
      <c r="B98" s="21" t="s">
        <v>575</v>
      </c>
      <c r="C98" s="21"/>
      <c r="D98" s="22" t="s">
        <v>588</v>
      </c>
      <c r="E98" s="21" t="s">
        <v>589</v>
      </c>
      <c r="F98" s="21" t="s">
        <v>590</v>
      </c>
      <c r="G98" s="52" t="s">
        <v>609</v>
      </c>
      <c r="H98" s="21" t="s">
        <v>592</v>
      </c>
      <c r="I98" s="21" t="s">
        <v>593</v>
      </c>
      <c r="J98" s="20" t="s">
        <v>594</v>
      </c>
      <c r="K98" s="20" t="s">
        <v>617</v>
      </c>
      <c r="L98" s="63" t="s">
        <v>3630</v>
      </c>
      <c r="M98" s="77" t="s">
        <v>611</v>
      </c>
      <c r="N98" s="21" t="s">
        <v>612</v>
      </c>
      <c r="O98" s="21" t="s">
        <v>597</v>
      </c>
      <c r="P98" s="22" t="s">
        <v>598</v>
      </c>
      <c r="Q98" s="4"/>
      <c r="R98" s="17"/>
      <c r="Z98" s="9"/>
      <c r="AA98" s="9"/>
      <c r="AB98" s="9"/>
      <c r="AC98" s="9"/>
      <c r="AD98" s="9"/>
      <c r="AE98" s="9"/>
      <c r="AF98" s="9"/>
      <c r="AG98" s="9"/>
      <c r="AH98" s="9"/>
    </row>
    <row r="99" spans="1:34" s="40" customFormat="1" ht="14.25">
      <c r="A99" s="470">
        <v>1</v>
      </c>
      <c r="B99" s="486">
        <v>44103</v>
      </c>
      <c r="C99" s="486"/>
      <c r="D99" s="487" t="s">
        <v>3654</v>
      </c>
      <c r="E99" s="488" t="s">
        <v>600</v>
      </c>
      <c r="F99" s="488">
        <v>57</v>
      </c>
      <c r="G99" s="484"/>
      <c r="H99" s="484">
        <v>0</v>
      </c>
      <c r="I99" s="488">
        <v>120</v>
      </c>
      <c r="J99" s="478" t="s">
        <v>3669</v>
      </c>
      <c r="K99" s="478">
        <f t="shared" ref="K99" si="73">H99-F99</f>
        <v>-57</v>
      </c>
      <c r="L99" s="478">
        <v>100</v>
      </c>
      <c r="M99" s="478">
        <f t="shared" ref="M99" si="74">(K99*N99)-100</f>
        <v>-4375</v>
      </c>
      <c r="N99" s="478">
        <v>75</v>
      </c>
      <c r="O99" s="439" t="s">
        <v>663</v>
      </c>
      <c r="P99" s="426">
        <v>44105</v>
      </c>
      <c r="Q99" s="391"/>
      <c r="R99" s="344" t="s">
        <v>3186</v>
      </c>
      <c r="Z99" s="404"/>
      <c r="AA99" s="404"/>
      <c r="AB99" s="404"/>
      <c r="AC99" s="404"/>
      <c r="AD99" s="404"/>
      <c r="AE99" s="404"/>
      <c r="AF99" s="404"/>
      <c r="AG99" s="404"/>
      <c r="AH99" s="404"/>
    </row>
    <row r="100" spans="1:34" s="404" customFormat="1" ht="14.25" customHeight="1">
      <c r="A100" s="466">
        <v>2</v>
      </c>
      <c r="B100" s="444">
        <v>44109</v>
      </c>
      <c r="C100" s="473"/>
      <c r="D100" s="489" t="s">
        <v>3674</v>
      </c>
      <c r="E100" s="472" t="s">
        <v>600</v>
      </c>
      <c r="F100" s="445">
        <v>76.5</v>
      </c>
      <c r="G100" s="445">
        <v>35</v>
      </c>
      <c r="H100" s="445">
        <v>91</v>
      </c>
      <c r="I100" s="445">
        <v>150</v>
      </c>
      <c r="J100" s="443" t="s">
        <v>3687</v>
      </c>
      <c r="K100" s="443">
        <f t="shared" ref="K100" si="75">H100-F100</f>
        <v>14.5</v>
      </c>
      <c r="L100" s="457">
        <v>100</v>
      </c>
      <c r="M100" s="443">
        <f t="shared" ref="M100" si="76">(K100*N100)-100</f>
        <v>987.5</v>
      </c>
      <c r="N100" s="443">
        <v>75</v>
      </c>
      <c r="O100" s="447" t="s">
        <v>599</v>
      </c>
      <c r="P100" s="449">
        <v>44109</v>
      </c>
      <c r="Q100" s="391"/>
      <c r="R100" s="344" t="s">
        <v>3186</v>
      </c>
      <c r="S100" s="40"/>
      <c r="Y100" s="40"/>
      <c r="Z100" s="40"/>
    </row>
    <row r="101" spans="1:34" s="404" customFormat="1" ht="14.25" customHeight="1">
      <c r="A101" s="466">
        <v>3</v>
      </c>
      <c r="B101" s="444">
        <v>44111</v>
      </c>
      <c r="C101" s="473"/>
      <c r="D101" s="489" t="s">
        <v>3686</v>
      </c>
      <c r="E101" s="472" t="s">
        <v>600</v>
      </c>
      <c r="F101" s="445">
        <v>49</v>
      </c>
      <c r="G101" s="445"/>
      <c r="H101" s="445">
        <v>62</v>
      </c>
      <c r="I101" s="445">
        <v>100</v>
      </c>
      <c r="J101" s="443" t="s">
        <v>3688</v>
      </c>
      <c r="K101" s="443">
        <f t="shared" ref="K101:K102" si="77">H101-F101</f>
        <v>13</v>
      </c>
      <c r="L101" s="457">
        <v>100</v>
      </c>
      <c r="M101" s="443">
        <f t="shared" ref="M101:M102" si="78">(K101*N101)-100</f>
        <v>875</v>
      </c>
      <c r="N101" s="443">
        <v>75</v>
      </c>
      <c r="O101" s="447" t="s">
        <v>599</v>
      </c>
      <c r="P101" s="449">
        <v>44111</v>
      </c>
      <c r="Q101" s="391"/>
      <c r="R101" s="344" t="s">
        <v>3186</v>
      </c>
      <c r="S101" s="40"/>
      <c r="Y101" s="40"/>
      <c r="Z101" s="40"/>
    </row>
    <row r="102" spans="1:34" s="40" customFormat="1" ht="14.25">
      <c r="A102" s="470">
        <v>4</v>
      </c>
      <c r="B102" s="486">
        <v>44111</v>
      </c>
      <c r="C102" s="486"/>
      <c r="D102" s="487" t="s">
        <v>3686</v>
      </c>
      <c r="E102" s="488" t="s">
        <v>600</v>
      </c>
      <c r="F102" s="488">
        <v>40</v>
      </c>
      <c r="G102" s="484"/>
      <c r="H102" s="484">
        <v>0</v>
      </c>
      <c r="I102" s="488">
        <v>80</v>
      </c>
      <c r="J102" s="478" t="s">
        <v>3692</v>
      </c>
      <c r="K102" s="478">
        <f t="shared" si="77"/>
        <v>-40</v>
      </c>
      <c r="L102" s="478">
        <v>100</v>
      </c>
      <c r="M102" s="478">
        <f t="shared" si="78"/>
        <v>-3100</v>
      </c>
      <c r="N102" s="478">
        <v>75</v>
      </c>
      <c r="O102" s="439" t="s">
        <v>663</v>
      </c>
      <c r="P102" s="426">
        <v>44112</v>
      </c>
      <c r="Q102" s="391"/>
      <c r="R102" s="344" t="s">
        <v>3186</v>
      </c>
      <c r="Z102" s="404"/>
      <c r="AA102" s="404"/>
      <c r="AB102" s="404"/>
      <c r="AC102" s="404"/>
      <c r="AD102" s="404"/>
      <c r="AE102" s="404"/>
      <c r="AF102" s="404"/>
      <c r="AG102" s="404"/>
      <c r="AH102" s="404"/>
    </row>
    <row r="103" spans="1:34" s="40" customFormat="1" ht="14.25">
      <c r="A103" s="466">
        <v>5</v>
      </c>
      <c r="B103" s="444">
        <v>44118</v>
      </c>
      <c r="C103" s="473"/>
      <c r="D103" s="489" t="s">
        <v>3725</v>
      </c>
      <c r="E103" s="472" t="s">
        <v>600</v>
      </c>
      <c r="F103" s="445">
        <v>46</v>
      </c>
      <c r="G103" s="445"/>
      <c r="H103" s="445">
        <v>55</v>
      </c>
      <c r="I103" s="445">
        <v>90</v>
      </c>
      <c r="J103" s="443" t="s">
        <v>3405</v>
      </c>
      <c r="K103" s="443">
        <f t="shared" ref="K103" si="79">H103-F103</f>
        <v>9</v>
      </c>
      <c r="L103" s="457">
        <v>100</v>
      </c>
      <c r="M103" s="443">
        <f t="shared" ref="M103" si="80">(K103*N103)-100</f>
        <v>575</v>
      </c>
      <c r="N103" s="443">
        <v>75</v>
      </c>
      <c r="O103" s="447" t="s">
        <v>599</v>
      </c>
      <c r="P103" s="481">
        <v>44119</v>
      </c>
      <c r="Q103" s="391"/>
      <c r="R103" s="344" t="s">
        <v>3186</v>
      </c>
      <c r="Z103" s="404"/>
      <c r="AA103" s="404"/>
      <c r="AB103" s="404"/>
      <c r="AC103" s="404"/>
      <c r="AD103" s="404"/>
      <c r="AE103" s="404"/>
      <c r="AF103" s="404"/>
      <c r="AG103" s="404"/>
      <c r="AH103" s="404"/>
    </row>
    <row r="104" spans="1:34" s="40" customFormat="1" ht="14.25">
      <c r="A104" s="383">
        <v>6</v>
      </c>
      <c r="B104" s="519">
        <v>44120</v>
      </c>
      <c r="C104" s="527"/>
      <c r="D104" s="509" t="s">
        <v>3762</v>
      </c>
      <c r="E104" s="510" t="s">
        <v>600</v>
      </c>
      <c r="F104" s="456" t="s">
        <v>3763</v>
      </c>
      <c r="G104" s="456"/>
      <c r="H104" s="456"/>
      <c r="I104" s="456" t="s">
        <v>3764</v>
      </c>
      <c r="J104" s="511" t="s">
        <v>601</v>
      </c>
      <c r="K104" s="511"/>
      <c r="L104" s="512"/>
      <c r="M104" s="511"/>
      <c r="N104" s="511"/>
      <c r="O104" s="417"/>
      <c r="P104" s="504"/>
      <c r="Q104" s="391"/>
      <c r="R104" s="344"/>
      <c r="Z104" s="404"/>
      <c r="AA104" s="404"/>
      <c r="AB104" s="404"/>
      <c r="AC104" s="404"/>
      <c r="AD104" s="404"/>
      <c r="AE104" s="404"/>
      <c r="AF104" s="404"/>
      <c r="AG104" s="404"/>
      <c r="AH104" s="404"/>
    </row>
    <row r="105" spans="1:34" s="40" customFormat="1" ht="14.25">
      <c r="A105" s="383">
        <v>7</v>
      </c>
      <c r="B105" s="519">
        <v>44120</v>
      </c>
      <c r="C105" s="527"/>
      <c r="D105" s="509" t="s">
        <v>3765</v>
      </c>
      <c r="E105" s="510" t="s">
        <v>600</v>
      </c>
      <c r="F105" s="456" t="s">
        <v>3766</v>
      </c>
      <c r="G105" s="456">
        <v>48</v>
      </c>
      <c r="H105" s="456"/>
      <c r="I105" s="456">
        <v>180</v>
      </c>
      <c r="J105" s="511" t="s">
        <v>601</v>
      </c>
      <c r="K105" s="511"/>
      <c r="L105" s="512"/>
      <c r="M105" s="511"/>
      <c r="N105" s="511"/>
      <c r="O105" s="417"/>
      <c r="P105" s="504"/>
      <c r="Q105" s="391"/>
      <c r="R105" s="344"/>
      <c r="Z105" s="404"/>
      <c r="AA105" s="404"/>
      <c r="AB105" s="404"/>
      <c r="AC105" s="404"/>
      <c r="AD105" s="404"/>
      <c r="AE105" s="404"/>
      <c r="AF105" s="404"/>
      <c r="AG105" s="404"/>
      <c r="AH105" s="404"/>
    </row>
    <row r="106" spans="1:34" s="40" customFormat="1" ht="14.25">
      <c r="A106" s="383"/>
      <c r="B106" s="408"/>
      <c r="C106" s="527"/>
      <c r="D106" s="509"/>
      <c r="E106" s="510"/>
      <c r="F106" s="456"/>
      <c r="G106" s="456"/>
      <c r="H106" s="456"/>
      <c r="I106" s="456"/>
      <c r="J106" s="511"/>
      <c r="K106" s="511"/>
      <c r="L106" s="512"/>
      <c r="M106" s="511"/>
      <c r="N106" s="511"/>
      <c r="O106" s="417"/>
      <c r="P106" s="504"/>
      <c r="Q106" s="391"/>
      <c r="R106" s="344"/>
      <c r="Z106" s="404"/>
      <c r="AA106" s="404"/>
      <c r="AB106" s="404"/>
      <c r="AC106" s="404"/>
      <c r="AD106" s="404"/>
      <c r="AE106" s="404"/>
      <c r="AF106" s="404"/>
      <c r="AG106" s="404"/>
      <c r="AH106" s="404"/>
    </row>
    <row r="107" spans="1:34" s="40" customFormat="1" ht="14.25">
      <c r="A107" s="479"/>
      <c r="B107" s="454"/>
      <c r="C107" s="454"/>
      <c r="D107" s="455"/>
      <c r="E107" s="456"/>
      <c r="F107" s="456"/>
      <c r="G107" s="424"/>
      <c r="H107" s="424"/>
      <c r="I107" s="456"/>
      <c r="J107" s="377"/>
      <c r="K107" s="377"/>
      <c r="L107" s="377"/>
      <c r="M107" s="377"/>
      <c r="N107" s="377"/>
      <c r="O107" s="377"/>
      <c r="P107" s="377"/>
      <c r="Q107" s="391"/>
      <c r="R107" s="344"/>
      <c r="Z107" s="404"/>
      <c r="AA107" s="404"/>
      <c r="AB107" s="404"/>
      <c r="AC107" s="404"/>
      <c r="AD107" s="404"/>
      <c r="AE107" s="404"/>
      <c r="AF107" s="404"/>
      <c r="AG107" s="404"/>
      <c r="AH107" s="404"/>
    </row>
    <row r="108" spans="1:34" s="40" customFormat="1" ht="14.25">
      <c r="A108" s="36"/>
      <c r="B108" s="491"/>
      <c r="C108" s="491"/>
      <c r="D108" s="492"/>
      <c r="E108" s="493"/>
      <c r="F108" s="493"/>
      <c r="G108" s="494"/>
      <c r="H108" s="494"/>
      <c r="I108" s="493"/>
      <c r="J108" s="477"/>
      <c r="K108" s="477"/>
      <c r="L108" s="477"/>
      <c r="M108" s="477"/>
      <c r="N108" s="477"/>
      <c r="O108" s="477"/>
      <c r="P108" s="477"/>
      <c r="Q108" s="391"/>
      <c r="R108" s="344"/>
      <c r="Z108" s="404"/>
      <c r="AA108" s="404"/>
      <c r="AB108" s="404"/>
      <c r="AC108" s="404"/>
      <c r="AD108" s="404"/>
      <c r="AE108" s="404"/>
      <c r="AF108" s="404"/>
      <c r="AG108" s="404"/>
      <c r="AH108" s="404"/>
    </row>
    <row r="109" spans="1:34" s="40" customFormat="1" ht="14.25">
      <c r="A109" s="36"/>
      <c r="B109" s="491"/>
      <c r="C109" s="491"/>
      <c r="D109" s="492"/>
      <c r="E109" s="493"/>
      <c r="F109" s="493"/>
      <c r="G109" s="494"/>
      <c r="H109" s="494"/>
      <c r="I109" s="493"/>
      <c r="J109" s="477"/>
      <c r="K109" s="477"/>
      <c r="L109" s="477"/>
      <c r="M109" s="477"/>
      <c r="N109" s="477"/>
      <c r="O109" s="477"/>
      <c r="P109" s="477"/>
      <c r="Q109" s="391"/>
      <c r="R109" s="344"/>
      <c r="Z109" s="404"/>
      <c r="AA109" s="404"/>
      <c r="AB109" s="404"/>
      <c r="AC109" s="404"/>
      <c r="AD109" s="404"/>
      <c r="AE109" s="404"/>
      <c r="AF109" s="404"/>
      <c r="AG109" s="404"/>
      <c r="AH109" s="404"/>
    </row>
    <row r="110" spans="1:34" s="40" customFormat="1" ht="14.25">
      <c r="A110" s="36"/>
      <c r="B110" s="491"/>
      <c r="C110" s="491"/>
      <c r="D110" s="492"/>
      <c r="E110" s="493"/>
      <c r="F110" s="493"/>
      <c r="G110" s="494"/>
      <c r="H110" s="494"/>
      <c r="I110" s="493"/>
      <c r="J110" s="477"/>
      <c r="K110" s="477"/>
      <c r="L110" s="477"/>
      <c r="M110" s="477"/>
      <c r="N110" s="477"/>
      <c r="O110" s="477"/>
      <c r="P110" s="477"/>
      <c r="Q110" s="391"/>
      <c r="R110" s="344"/>
      <c r="Z110" s="404"/>
      <c r="AA110" s="404"/>
      <c r="AB110" s="404"/>
      <c r="AC110" s="404"/>
      <c r="AD110" s="404"/>
      <c r="AE110" s="404"/>
      <c r="AF110" s="404"/>
      <c r="AG110" s="404"/>
      <c r="AH110" s="404"/>
    </row>
    <row r="111" spans="1:34" s="40" customFormat="1" ht="14.25">
      <c r="A111" s="36"/>
      <c r="B111" s="491"/>
      <c r="C111" s="491"/>
      <c r="D111" s="492"/>
      <c r="E111" s="493"/>
      <c r="F111" s="493"/>
      <c r="G111" s="494"/>
      <c r="H111" s="494"/>
      <c r="I111" s="493"/>
      <c r="J111" s="477"/>
      <c r="K111" s="477"/>
      <c r="L111" s="477"/>
      <c r="M111" s="477"/>
      <c r="N111" s="477"/>
      <c r="O111" s="477"/>
      <c r="P111" s="477"/>
      <c r="Q111" s="391"/>
      <c r="R111" s="344"/>
      <c r="Z111" s="404"/>
      <c r="AA111" s="404"/>
      <c r="AB111" s="404"/>
      <c r="AC111" s="404"/>
      <c r="AD111" s="404"/>
      <c r="AE111" s="404"/>
      <c r="AF111" s="404"/>
      <c r="AG111" s="404"/>
      <c r="AH111" s="404"/>
    </row>
    <row r="112" spans="1:34" s="40" customFormat="1" ht="14.25">
      <c r="A112" s="36"/>
      <c r="B112" s="491"/>
      <c r="C112" s="491"/>
      <c r="D112" s="492"/>
      <c r="E112" s="493"/>
      <c r="F112" s="493"/>
      <c r="G112" s="494"/>
      <c r="H112" s="494"/>
      <c r="I112" s="493"/>
      <c r="J112" s="477"/>
      <c r="K112" s="477"/>
      <c r="L112" s="477"/>
      <c r="M112" s="477"/>
      <c r="N112" s="477"/>
      <c r="O112" s="477"/>
      <c r="P112" s="477"/>
      <c r="Q112" s="391"/>
      <c r="R112" s="344"/>
      <c r="Z112" s="404"/>
      <c r="AA112" s="404"/>
      <c r="AB112" s="404"/>
      <c r="AC112" s="404"/>
      <c r="AD112" s="404"/>
      <c r="AE112" s="404"/>
      <c r="AF112" s="404"/>
      <c r="AG112" s="404"/>
      <c r="AH112" s="404"/>
    </row>
    <row r="113" spans="1:34" s="40" customFormat="1" ht="14.25">
      <c r="A113" s="36"/>
      <c r="B113" s="491"/>
      <c r="C113" s="491"/>
      <c r="D113" s="492"/>
      <c r="E113" s="493"/>
      <c r="F113" s="493"/>
      <c r="G113" s="494"/>
      <c r="H113" s="494"/>
      <c r="I113" s="493"/>
      <c r="J113" s="477"/>
      <c r="K113" s="477"/>
      <c r="L113" s="477"/>
      <c r="M113" s="477"/>
      <c r="N113" s="477"/>
      <c r="O113" s="477"/>
      <c r="P113" s="477"/>
      <c r="Q113" s="391"/>
      <c r="R113" s="344"/>
      <c r="Z113" s="404"/>
      <c r="AA113" s="404"/>
      <c r="AB113" s="404"/>
      <c r="AC113" s="404"/>
      <c r="AD113" s="404"/>
      <c r="AE113" s="404"/>
      <c r="AF113" s="404"/>
      <c r="AG113" s="404"/>
      <c r="AH113" s="404"/>
    </row>
    <row r="114" spans="1:34" s="40" customFormat="1" ht="14.25">
      <c r="A114" s="36"/>
      <c r="B114" s="491"/>
      <c r="C114" s="491"/>
      <c r="D114" s="492"/>
      <c r="E114" s="493"/>
      <c r="F114" s="493"/>
      <c r="G114" s="494"/>
      <c r="H114" s="494"/>
      <c r="I114" s="493"/>
      <c r="J114" s="477"/>
      <c r="K114" s="477"/>
      <c r="L114" s="477"/>
      <c r="M114" s="477"/>
      <c r="N114" s="477"/>
      <c r="O114" s="477"/>
      <c r="P114" s="477"/>
      <c r="Q114" s="391"/>
      <c r="R114" s="344"/>
      <c r="Z114" s="404"/>
      <c r="AA114" s="404"/>
      <c r="AB114" s="404"/>
      <c r="AC114" s="404"/>
      <c r="AD114" s="404"/>
      <c r="AE114" s="404"/>
      <c r="AF114" s="404"/>
      <c r="AG114" s="404"/>
      <c r="AH114" s="404"/>
    </row>
    <row r="115" spans="1:34" s="40" customFormat="1" ht="14.25">
      <c r="A115" s="36"/>
      <c r="B115" s="491"/>
      <c r="C115" s="491"/>
      <c r="D115" s="492"/>
      <c r="E115" s="493"/>
      <c r="F115" s="493"/>
      <c r="G115" s="494"/>
      <c r="H115" s="494"/>
      <c r="I115" s="493"/>
      <c r="J115" s="477"/>
      <c r="K115" s="477"/>
      <c r="L115" s="477"/>
      <c r="M115" s="477"/>
      <c r="N115" s="477"/>
      <c r="O115" s="477"/>
      <c r="P115" s="477"/>
      <c r="Q115" s="391"/>
      <c r="R115" s="344"/>
      <c r="Z115" s="404"/>
      <c r="AA115" s="404"/>
      <c r="AB115" s="404"/>
      <c r="AC115" s="404"/>
      <c r="AD115" s="404"/>
      <c r="AE115" s="404"/>
      <c r="AF115" s="404"/>
      <c r="AG115" s="404"/>
      <c r="AH115" s="404"/>
    </row>
    <row r="116" spans="1:34" s="40" customFormat="1" ht="14.25">
      <c r="A116" s="36"/>
      <c r="B116" s="491"/>
      <c r="C116" s="491"/>
      <c r="D116" s="492"/>
      <c r="E116" s="493"/>
      <c r="F116" s="493"/>
      <c r="G116" s="494"/>
      <c r="H116" s="494"/>
      <c r="I116" s="493"/>
      <c r="J116" s="477"/>
      <c r="K116" s="477"/>
      <c r="L116" s="477"/>
      <c r="M116" s="477"/>
      <c r="N116" s="477"/>
      <c r="O116" s="477"/>
      <c r="P116" s="477"/>
      <c r="Q116" s="391"/>
      <c r="R116" s="344"/>
      <c r="Z116" s="404"/>
      <c r="AA116" s="404"/>
      <c r="AB116" s="404"/>
      <c r="AC116" s="404"/>
      <c r="AD116" s="404"/>
      <c r="AE116" s="404"/>
      <c r="AF116" s="404"/>
      <c r="AG116" s="404"/>
      <c r="AH116" s="404"/>
    </row>
    <row r="117" spans="1:34" s="40" customFormat="1" ht="14.25">
      <c r="A117" s="36"/>
      <c r="B117" s="491"/>
      <c r="C117" s="491"/>
      <c r="D117" s="492"/>
      <c r="E117" s="493"/>
      <c r="F117" s="493"/>
      <c r="G117" s="494"/>
      <c r="H117" s="494"/>
      <c r="I117" s="493"/>
      <c r="J117" s="477"/>
      <c r="K117" s="477"/>
      <c r="L117" s="477"/>
      <c r="M117" s="477"/>
      <c r="N117" s="477"/>
      <c r="O117" s="477"/>
      <c r="P117" s="477"/>
      <c r="Q117" s="391"/>
      <c r="R117" s="344"/>
      <c r="Z117" s="404"/>
      <c r="AA117" s="404"/>
      <c r="AB117" s="404"/>
      <c r="AC117" s="404"/>
      <c r="AD117" s="404"/>
      <c r="AE117" s="404"/>
      <c r="AF117" s="404"/>
      <c r="AG117" s="404"/>
      <c r="AH117" s="404"/>
    </row>
    <row r="118" spans="1:34" s="40" customFormat="1" ht="14.25">
      <c r="A118" s="36"/>
      <c r="B118" s="491"/>
      <c r="C118" s="491"/>
      <c r="D118" s="492"/>
      <c r="E118" s="493"/>
      <c r="F118" s="493"/>
      <c r="G118" s="494"/>
      <c r="H118" s="494"/>
      <c r="I118" s="493"/>
      <c r="J118" s="477"/>
      <c r="K118" s="477"/>
      <c r="L118" s="477"/>
      <c r="M118" s="477"/>
      <c r="N118" s="477"/>
      <c r="O118" s="477"/>
      <c r="P118" s="477"/>
      <c r="Q118" s="391"/>
      <c r="R118" s="344"/>
      <c r="Z118" s="404"/>
      <c r="AA118" s="404"/>
      <c r="AB118" s="404"/>
      <c r="AC118" s="404"/>
      <c r="AD118" s="404"/>
      <c r="AE118" s="404"/>
      <c r="AF118" s="404"/>
      <c r="AG118" s="404"/>
      <c r="AH118" s="404"/>
    </row>
    <row r="119" spans="1:34" s="40" customFormat="1" ht="14.25">
      <c r="A119" s="36"/>
      <c r="B119" s="491"/>
      <c r="C119" s="491"/>
      <c r="D119" s="492"/>
      <c r="E119" s="493"/>
      <c r="F119" s="493"/>
      <c r="G119" s="494"/>
      <c r="H119" s="494"/>
      <c r="I119" s="493"/>
      <c r="J119" s="477"/>
      <c r="K119" s="477"/>
      <c r="L119" s="477"/>
      <c r="M119" s="477"/>
      <c r="N119" s="477"/>
      <c r="O119" s="495"/>
      <c r="P119" s="477"/>
      <c r="Q119" s="391"/>
      <c r="R119" s="344"/>
      <c r="Z119" s="404"/>
      <c r="AA119" s="404"/>
      <c r="AB119" s="404"/>
      <c r="AC119" s="404"/>
      <c r="AD119" s="404"/>
      <c r="AE119" s="404"/>
      <c r="AF119" s="404"/>
      <c r="AG119" s="404"/>
      <c r="AH119" s="404"/>
    </row>
    <row r="120" spans="1:34" s="40" customFormat="1" ht="14.25">
      <c r="A120" s="378"/>
      <c r="B120" s="379"/>
      <c r="C120" s="379"/>
      <c r="D120" s="380"/>
      <c r="E120" s="378"/>
      <c r="F120" s="405"/>
      <c r="G120" s="378"/>
      <c r="H120" s="378"/>
      <c r="I120" s="378"/>
      <c r="J120" s="379"/>
      <c r="K120" s="406"/>
      <c r="L120" s="378"/>
      <c r="M120" s="378"/>
      <c r="N120" s="378"/>
      <c r="O120" s="407"/>
      <c r="P120" s="391"/>
      <c r="Q120" s="391"/>
      <c r="R120" s="344"/>
      <c r="Z120" s="404"/>
      <c r="AA120" s="404"/>
      <c r="AB120" s="404"/>
      <c r="AC120" s="404"/>
      <c r="AD120" s="404"/>
      <c r="AE120" s="404"/>
      <c r="AF120" s="404"/>
      <c r="AG120" s="404"/>
      <c r="AH120" s="404"/>
    </row>
    <row r="121" spans="1:34" ht="15">
      <c r="A121" s="100" t="s">
        <v>618</v>
      </c>
      <c r="B121" s="101"/>
      <c r="C121" s="101"/>
      <c r="D121" s="102"/>
      <c r="E121" s="34"/>
      <c r="F121" s="32"/>
      <c r="G121" s="32"/>
      <c r="H121" s="73"/>
      <c r="I121" s="120"/>
      <c r="J121" s="121"/>
      <c r="K121" s="17"/>
      <c r="L121" s="17"/>
      <c r="M121" s="17"/>
      <c r="N121" s="11"/>
      <c r="O121" s="53"/>
      <c r="Q121" s="9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34" ht="38.25">
      <c r="A122" s="20" t="s">
        <v>16</v>
      </c>
      <c r="B122" s="21" t="s">
        <v>575</v>
      </c>
      <c r="C122" s="21"/>
      <c r="D122" s="22" t="s">
        <v>588</v>
      </c>
      <c r="E122" s="21" t="s">
        <v>589</v>
      </c>
      <c r="F122" s="21" t="s">
        <v>590</v>
      </c>
      <c r="G122" s="21" t="s">
        <v>591</v>
      </c>
      <c r="H122" s="21" t="s">
        <v>592</v>
      </c>
      <c r="I122" s="21" t="s">
        <v>593</v>
      </c>
      <c r="J122" s="20" t="s">
        <v>594</v>
      </c>
      <c r="K122" s="62" t="s">
        <v>610</v>
      </c>
      <c r="L122" s="465" t="s">
        <v>3630</v>
      </c>
      <c r="M122" s="63" t="s">
        <v>3629</v>
      </c>
      <c r="N122" s="21" t="s">
        <v>597</v>
      </c>
      <c r="O122" s="78" t="s">
        <v>598</v>
      </c>
      <c r="P122" s="98"/>
      <c r="Q122" s="11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34" s="404" customFormat="1" ht="14.25">
      <c r="A123" s="479"/>
      <c r="B123" s="454"/>
      <c r="C123" s="454"/>
      <c r="D123" s="455"/>
      <c r="E123" s="456"/>
      <c r="F123" s="456"/>
      <c r="G123" s="424"/>
      <c r="H123" s="424"/>
      <c r="I123" s="456"/>
      <c r="J123" s="511"/>
      <c r="K123" s="511"/>
      <c r="L123" s="512"/>
      <c r="M123" s="496"/>
      <c r="N123" s="417"/>
      <c r="O123" s="504"/>
      <c r="P123" s="99"/>
      <c r="Q123" s="513"/>
      <c r="R123" s="31"/>
      <c r="S123" s="505"/>
      <c r="T123" s="505"/>
      <c r="U123" s="505"/>
      <c r="V123" s="505"/>
      <c r="W123" s="505"/>
      <c r="X123" s="505"/>
      <c r="Y123" s="505"/>
      <c r="Z123" s="505"/>
    </row>
    <row r="124" spans="1:34" s="8" customFormat="1">
      <c r="A124" s="392"/>
      <c r="B124" s="393"/>
      <c r="C124" s="394"/>
      <c r="D124" s="395"/>
      <c r="E124" s="396"/>
      <c r="F124" s="396"/>
      <c r="G124" s="397"/>
      <c r="H124" s="397"/>
      <c r="I124" s="396"/>
      <c r="J124" s="398"/>
      <c r="K124" s="399"/>
      <c r="L124" s="400"/>
      <c r="M124" s="401"/>
      <c r="N124" s="402"/>
      <c r="O124" s="403"/>
      <c r="P124" s="124"/>
      <c r="Q124"/>
      <c r="R124" s="95"/>
      <c r="T124" s="57"/>
      <c r="U124" s="57"/>
      <c r="V124" s="57"/>
      <c r="W124" s="57"/>
      <c r="X124" s="57"/>
      <c r="Y124" s="57"/>
      <c r="Z124" s="57"/>
    </row>
    <row r="125" spans="1:34">
      <c r="A125" s="23" t="s">
        <v>603</v>
      </c>
      <c r="B125" s="23"/>
      <c r="C125" s="23"/>
      <c r="D125" s="23"/>
      <c r="E125" s="5"/>
      <c r="F125" s="30" t="s">
        <v>605</v>
      </c>
      <c r="G125" s="82"/>
      <c r="H125" s="82"/>
      <c r="I125" s="38"/>
      <c r="J125" s="85"/>
      <c r="K125" s="83"/>
      <c r="L125" s="84"/>
      <c r="M125" s="85"/>
      <c r="N125" s="86"/>
      <c r="O125" s="125"/>
      <c r="P125" s="11"/>
      <c r="Q125" s="16"/>
      <c r="R125" s="97"/>
      <c r="S125" s="16"/>
      <c r="T125" s="16"/>
      <c r="U125" s="16"/>
      <c r="V125" s="16"/>
      <c r="W125" s="16"/>
      <c r="X125" s="16"/>
      <c r="Y125" s="16"/>
    </row>
    <row r="126" spans="1:34">
      <c r="A126" s="29" t="s">
        <v>604</v>
      </c>
      <c r="B126" s="23"/>
      <c r="C126" s="23"/>
      <c r="D126" s="23"/>
      <c r="E126" s="32"/>
      <c r="F126" s="30" t="s">
        <v>607</v>
      </c>
      <c r="G126" s="12"/>
      <c r="H126" s="12"/>
      <c r="I126" s="12"/>
      <c r="J126" s="53"/>
      <c r="K126" s="12"/>
      <c r="L126" s="12"/>
      <c r="M126" s="12"/>
      <c r="N126" s="11"/>
      <c r="O126" s="53"/>
      <c r="Q126" s="7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34">
      <c r="A127" s="29"/>
      <c r="B127" s="23"/>
      <c r="C127" s="23"/>
      <c r="D127" s="23"/>
      <c r="E127" s="32"/>
      <c r="F127" s="30"/>
      <c r="G127" s="12"/>
      <c r="H127" s="12"/>
      <c r="I127" s="12"/>
      <c r="J127" s="53"/>
      <c r="K127" s="12"/>
      <c r="L127" s="12"/>
      <c r="M127" s="12"/>
      <c r="N127" s="11"/>
      <c r="O127" s="53"/>
      <c r="Q127" s="7"/>
      <c r="R127" s="82"/>
      <c r="S127" s="16"/>
      <c r="T127" s="16"/>
      <c r="U127" s="16"/>
      <c r="V127" s="16"/>
      <c r="W127" s="16"/>
      <c r="X127" s="16"/>
      <c r="Y127" s="16"/>
      <c r="Z127" s="16"/>
    </row>
    <row r="128" spans="1:34" ht="15">
      <c r="A128" s="11"/>
      <c r="B128" s="33" t="s">
        <v>3642</v>
      </c>
      <c r="C128" s="33"/>
      <c r="D128" s="33"/>
      <c r="E128" s="33"/>
      <c r="F128" s="34"/>
      <c r="G128" s="32"/>
      <c r="H128" s="32"/>
      <c r="I128" s="73"/>
      <c r="J128" s="74"/>
      <c r="K128" s="75"/>
      <c r="L128" s="464"/>
      <c r="M128" s="12"/>
      <c r="N128" s="11"/>
      <c r="O128" s="53"/>
      <c r="Q128" s="7"/>
      <c r="R128" s="82"/>
      <c r="S128" s="16"/>
      <c r="T128" s="16"/>
      <c r="U128" s="16"/>
      <c r="V128" s="16"/>
      <c r="W128" s="16"/>
      <c r="X128" s="16"/>
      <c r="Y128" s="16"/>
      <c r="Z128" s="16"/>
    </row>
    <row r="129" spans="1:29" ht="38.25">
      <c r="A129" s="20" t="s">
        <v>16</v>
      </c>
      <c r="B129" s="21" t="s">
        <v>575</v>
      </c>
      <c r="C129" s="21"/>
      <c r="D129" s="22" t="s">
        <v>588</v>
      </c>
      <c r="E129" s="21" t="s">
        <v>589</v>
      </c>
      <c r="F129" s="21" t="s">
        <v>590</v>
      </c>
      <c r="G129" s="21" t="s">
        <v>609</v>
      </c>
      <c r="H129" s="21" t="s">
        <v>592</v>
      </c>
      <c r="I129" s="21" t="s">
        <v>593</v>
      </c>
      <c r="J129" s="76" t="s">
        <v>594</v>
      </c>
      <c r="K129" s="62" t="s">
        <v>610</v>
      </c>
      <c r="L129" s="77" t="s">
        <v>611</v>
      </c>
      <c r="M129" s="21" t="s">
        <v>612</v>
      </c>
      <c r="N129" s="465" t="s">
        <v>3630</v>
      </c>
      <c r="O129" s="63" t="s">
        <v>3629</v>
      </c>
      <c r="P129" s="21" t="s">
        <v>597</v>
      </c>
      <c r="Q129" s="78" t="s">
        <v>598</v>
      </c>
      <c r="R129" s="82"/>
      <c r="S129" s="16"/>
      <c r="T129" s="16"/>
      <c r="U129" s="16"/>
      <c r="V129" s="16"/>
      <c r="W129" s="16"/>
      <c r="X129" s="16"/>
      <c r="Y129" s="16"/>
      <c r="Z129" s="16"/>
    </row>
    <row r="130" spans="1:29" ht="14.25">
      <c r="A130" s="466">
        <v>1</v>
      </c>
      <c r="B130" s="444">
        <v>44105</v>
      </c>
      <c r="C130" s="467"/>
      <c r="D130" s="480" t="s">
        <v>93</v>
      </c>
      <c r="E130" s="468" t="s">
        <v>3627</v>
      </c>
      <c r="F130" s="507">
        <v>158</v>
      </c>
      <c r="G130" s="471">
        <v>163</v>
      </c>
      <c r="H130" s="468">
        <v>155.5</v>
      </c>
      <c r="I130" s="469">
        <v>148</v>
      </c>
      <c r="J130" s="443" t="s">
        <v>3645</v>
      </c>
      <c r="K130" s="443">
        <f>F130-H130</f>
        <v>2.5</v>
      </c>
      <c r="L130" s="457"/>
      <c r="M130" s="472"/>
      <c r="N130" s="457">
        <f t="shared" ref="N130:N131" si="81">(H130*-0.07)/100</f>
        <v>-0.10885000000000002</v>
      </c>
      <c r="O130" s="446">
        <f t="shared" ref="O130:O131" si="82">(K130+N130)/F130</f>
        <v>1.5133860759493672E-2</v>
      </c>
      <c r="P130" s="447" t="s">
        <v>599</v>
      </c>
      <c r="Q130" s="449">
        <v>44105</v>
      </c>
      <c r="R130" s="506" t="s">
        <v>3186</v>
      </c>
      <c r="S130" s="495"/>
      <c r="T130" s="16"/>
      <c r="U130" s="505"/>
      <c r="V130" s="505"/>
      <c r="W130" s="505"/>
      <c r="X130" s="505"/>
      <c r="Y130" s="505"/>
      <c r="Z130" s="505"/>
      <c r="AA130" s="404"/>
      <c r="AB130" s="404"/>
      <c r="AC130" s="404"/>
    </row>
    <row r="131" spans="1:29" ht="14.25">
      <c r="A131" s="466">
        <v>2</v>
      </c>
      <c r="B131" s="444">
        <v>44105</v>
      </c>
      <c r="C131" s="467"/>
      <c r="D131" s="480" t="s">
        <v>122</v>
      </c>
      <c r="E131" s="468" t="s">
        <v>600</v>
      </c>
      <c r="F131" s="507">
        <v>394</v>
      </c>
      <c r="G131" s="471">
        <v>385</v>
      </c>
      <c r="H131" s="468">
        <v>398.5</v>
      </c>
      <c r="I131" s="469" t="s">
        <v>3661</v>
      </c>
      <c r="J131" s="443" t="s">
        <v>3670</v>
      </c>
      <c r="K131" s="443">
        <f>H131-F131</f>
        <v>4.5</v>
      </c>
      <c r="L131" s="457"/>
      <c r="M131" s="472"/>
      <c r="N131" s="457">
        <f t="shared" si="81"/>
        <v>-0.27895000000000003</v>
      </c>
      <c r="O131" s="446">
        <f t="shared" si="82"/>
        <v>1.0713324873096447E-2</v>
      </c>
      <c r="P131" s="447" t="s">
        <v>599</v>
      </c>
      <c r="Q131" s="449">
        <v>44105</v>
      </c>
      <c r="R131" s="506" t="s">
        <v>3186</v>
      </c>
      <c r="S131" s="495"/>
      <c r="T131" s="16"/>
      <c r="U131" s="505"/>
      <c r="V131" s="505"/>
      <c r="W131" s="505"/>
      <c r="X131" s="505"/>
      <c r="Y131" s="505"/>
      <c r="Z131" s="505"/>
      <c r="AA131" s="404"/>
      <c r="AB131" s="404"/>
      <c r="AC131" s="404"/>
    </row>
    <row r="132" spans="1:29" s="404" customFormat="1" ht="14.25">
      <c r="A132" s="482">
        <v>3</v>
      </c>
      <c r="B132" s="438">
        <v>44109</v>
      </c>
      <c r="C132" s="441"/>
      <c r="D132" s="483" t="s">
        <v>93</v>
      </c>
      <c r="E132" s="442" t="s">
        <v>3627</v>
      </c>
      <c r="F132" s="515">
        <v>158</v>
      </c>
      <c r="G132" s="484">
        <v>163</v>
      </c>
      <c r="H132" s="442">
        <v>159.75</v>
      </c>
      <c r="I132" s="485">
        <v>148</v>
      </c>
      <c r="J132" s="478" t="s">
        <v>3676</v>
      </c>
      <c r="K132" s="478">
        <f>F132-H132</f>
        <v>-1.75</v>
      </c>
      <c r="L132" s="459"/>
      <c r="M132" s="516"/>
      <c r="N132" s="459">
        <f t="shared" ref="N132" si="83">(H132*-0.07)/100</f>
        <v>-0.11182500000000001</v>
      </c>
      <c r="O132" s="425">
        <f t="shared" ref="O132" si="84">(K132+N132)/F132</f>
        <v>-1.178370253164557E-2</v>
      </c>
      <c r="P132" s="439" t="s">
        <v>663</v>
      </c>
      <c r="Q132" s="517">
        <v>44109</v>
      </c>
      <c r="R132" s="503" t="s">
        <v>3186</v>
      </c>
      <c r="S132" s="505"/>
      <c r="T132" s="505"/>
      <c r="U132" s="505"/>
      <c r="V132" s="505"/>
      <c r="W132" s="505"/>
      <c r="X132" s="505"/>
      <c r="Y132" s="505"/>
      <c r="Z132" s="505"/>
    </row>
    <row r="133" spans="1:29" s="404" customFormat="1" ht="14.25">
      <c r="A133" s="383"/>
      <c r="B133" s="408"/>
      <c r="C133" s="415"/>
      <c r="D133" s="448"/>
      <c r="E133" s="416"/>
      <c r="F133" s="511"/>
      <c r="G133" s="456"/>
      <c r="H133" s="416"/>
      <c r="I133" s="411"/>
      <c r="J133" s="511"/>
      <c r="K133" s="511"/>
      <c r="L133" s="512"/>
      <c r="M133" s="510"/>
      <c r="N133" s="512"/>
      <c r="O133" s="496"/>
      <c r="P133" s="417"/>
      <c r="Q133" s="474"/>
      <c r="R133" s="503"/>
      <c r="S133" s="505"/>
      <c r="T133" s="505"/>
      <c r="U133" s="505"/>
      <c r="V133" s="505"/>
      <c r="W133" s="505"/>
      <c r="X133" s="505"/>
      <c r="Y133" s="505"/>
      <c r="Z133" s="505"/>
    </row>
    <row r="134" spans="1:29" s="404" customFormat="1" ht="14.25">
      <c r="A134" s="383"/>
      <c r="B134" s="408"/>
      <c r="C134" s="415"/>
      <c r="D134" s="448"/>
      <c r="E134" s="416"/>
      <c r="F134" s="511"/>
      <c r="G134" s="456"/>
      <c r="H134" s="416"/>
      <c r="I134" s="411"/>
      <c r="J134" s="511"/>
      <c r="K134" s="511"/>
      <c r="L134" s="512"/>
      <c r="M134" s="510"/>
      <c r="N134" s="512"/>
      <c r="O134" s="496"/>
      <c r="P134" s="417"/>
      <c r="Q134" s="474"/>
      <c r="R134" s="503"/>
      <c r="S134" s="505"/>
      <c r="T134" s="505"/>
      <c r="U134" s="505"/>
      <c r="V134" s="505"/>
      <c r="W134" s="505"/>
      <c r="X134" s="505"/>
      <c r="Y134" s="505"/>
      <c r="Z134" s="505"/>
    </row>
    <row r="135" spans="1:29" s="404" customFormat="1" ht="14.25">
      <c r="A135" s="383"/>
      <c r="B135" s="408"/>
      <c r="C135" s="415"/>
      <c r="D135" s="448"/>
      <c r="E135" s="416"/>
      <c r="F135" s="498"/>
      <c r="G135" s="424"/>
      <c r="H135" s="416"/>
      <c r="I135" s="411"/>
      <c r="J135" s="511"/>
      <c r="K135" s="500"/>
      <c r="L135" s="512"/>
      <c r="M135" s="510"/>
      <c r="N135" s="512"/>
      <c r="O135" s="496"/>
      <c r="P135" s="502"/>
      <c r="Q135" s="474"/>
      <c r="R135" s="503"/>
      <c r="S135" s="505"/>
      <c r="T135" s="505"/>
      <c r="U135" s="505"/>
      <c r="V135" s="505"/>
      <c r="W135" s="505"/>
      <c r="X135" s="505"/>
      <c r="Y135" s="505"/>
      <c r="Z135" s="505"/>
    </row>
    <row r="136" spans="1:29" s="404" customFormat="1" ht="14.25">
      <c r="A136" s="383"/>
      <c r="B136" s="408"/>
      <c r="C136" s="415"/>
      <c r="D136" s="448"/>
      <c r="E136" s="416"/>
      <c r="F136" s="498"/>
      <c r="G136" s="424"/>
      <c r="H136" s="416"/>
      <c r="I136" s="411"/>
      <c r="J136" s="500"/>
      <c r="K136" s="500"/>
      <c r="L136" s="500"/>
      <c r="M136" s="500"/>
      <c r="N136" s="501"/>
      <c r="O136" s="514"/>
      <c r="P136" s="502"/>
      <c r="Q136" s="474"/>
      <c r="R136" s="503"/>
      <c r="S136" s="505"/>
      <c r="T136" s="505"/>
      <c r="U136" s="505"/>
      <c r="V136" s="505"/>
      <c r="W136" s="505"/>
      <c r="X136" s="505"/>
      <c r="Y136" s="505"/>
      <c r="Z136" s="505"/>
    </row>
    <row r="137" spans="1:29" s="404" customFormat="1" ht="14.25">
      <c r="A137" s="383"/>
      <c r="B137" s="408"/>
      <c r="C137" s="415"/>
      <c r="D137" s="448"/>
      <c r="E137" s="416"/>
      <c r="F137" s="511"/>
      <c r="G137" s="456"/>
      <c r="H137" s="416"/>
      <c r="I137" s="411"/>
      <c r="J137" s="511"/>
      <c r="K137" s="511"/>
      <c r="L137" s="512"/>
      <c r="M137" s="510"/>
      <c r="N137" s="512"/>
      <c r="O137" s="496"/>
      <c r="P137" s="417"/>
      <c r="Q137" s="474"/>
      <c r="R137" s="506"/>
      <c r="S137" s="495"/>
      <c r="T137" s="505"/>
      <c r="U137" s="505"/>
      <c r="V137" s="505"/>
      <c r="W137" s="505"/>
      <c r="X137" s="505"/>
      <c r="Y137" s="505"/>
      <c r="Z137" s="505"/>
    </row>
    <row r="138" spans="1:29" s="404" customFormat="1" ht="14.25">
      <c r="A138" s="383"/>
      <c r="B138" s="408"/>
      <c r="C138" s="415"/>
      <c r="D138" s="448"/>
      <c r="E138" s="416"/>
      <c r="F138" s="498"/>
      <c r="G138" s="424"/>
      <c r="H138" s="416"/>
      <c r="I138" s="411"/>
      <c r="J138" s="500"/>
      <c r="K138" s="500"/>
      <c r="L138" s="500"/>
      <c r="M138" s="500"/>
      <c r="N138" s="501"/>
      <c r="O138" s="514"/>
      <c r="P138" s="502"/>
      <c r="Q138" s="474"/>
      <c r="R138" s="506"/>
      <c r="S138" s="495"/>
      <c r="T138" s="505"/>
      <c r="U138" s="505"/>
      <c r="V138" s="505"/>
      <c r="W138" s="505"/>
      <c r="X138" s="505"/>
      <c r="Y138" s="505"/>
      <c r="Z138" s="505"/>
    </row>
    <row r="139" spans="1:29" s="404" customFormat="1" ht="14.25">
      <c r="A139" s="383"/>
      <c r="B139" s="408"/>
      <c r="C139" s="415"/>
      <c r="D139" s="448"/>
      <c r="E139" s="416"/>
      <c r="F139" s="498"/>
      <c r="G139" s="424"/>
      <c r="H139" s="416"/>
      <c r="I139" s="411"/>
      <c r="J139" s="500"/>
      <c r="K139" s="500"/>
      <c r="L139" s="500"/>
      <c r="M139" s="500"/>
      <c r="N139" s="501"/>
      <c r="O139" s="514"/>
      <c r="P139" s="502"/>
      <c r="Q139" s="474"/>
      <c r="R139" s="506"/>
      <c r="S139" s="495"/>
      <c r="T139" s="505"/>
      <c r="U139" s="505"/>
      <c r="V139" s="505"/>
      <c r="W139" s="505"/>
      <c r="X139" s="505"/>
      <c r="Y139" s="505"/>
      <c r="Z139" s="505"/>
    </row>
    <row r="140" spans="1:29" s="404" customFormat="1" ht="14.25">
      <c r="A140" s="383"/>
      <c r="B140" s="408"/>
      <c r="C140" s="415"/>
      <c r="D140" s="448"/>
      <c r="E140" s="416"/>
      <c r="F140" s="498"/>
      <c r="G140" s="424"/>
      <c r="H140" s="416"/>
      <c r="I140" s="411"/>
      <c r="J140" s="511"/>
      <c r="K140" s="500"/>
      <c r="L140" s="512"/>
      <c r="M140" s="510"/>
      <c r="N140" s="512"/>
      <c r="O140" s="496"/>
      <c r="P140" s="417"/>
      <c r="Q140" s="474"/>
      <c r="R140" s="506"/>
      <c r="S140" s="495"/>
      <c r="T140" s="505"/>
      <c r="U140" s="505"/>
      <c r="V140" s="505"/>
      <c r="W140" s="505"/>
      <c r="X140" s="505"/>
      <c r="Y140" s="505"/>
      <c r="Z140" s="505"/>
    </row>
    <row r="141" spans="1:29" s="404" customFormat="1" ht="14.25">
      <c r="A141" s="383"/>
      <c r="B141" s="408"/>
      <c r="C141" s="415"/>
      <c r="D141" s="448"/>
      <c r="E141" s="416"/>
      <c r="F141" s="511"/>
      <c r="G141" s="456"/>
      <c r="H141" s="416"/>
      <c r="I141" s="411"/>
      <c r="J141" s="511"/>
      <c r="K141" s="511"/>
      <c r="L141" s="512"/>
      <c r="M141" s="510"/>
      <c r="N141" s="512"/>
      <c r="O141" s="496"/>
      <c r="P141" s="417"/>
      <c r="Q141" s="474"/>
      <c r="R141" s="506"/>
      <c r="S141" s="495"/>
      <c r="T141" s="505"/>
      <c r="U141" s="505"/>
      <c r="V141" s="505"/>
      <c r="W141" s="505"/>
      <c r="X141" s="505"/>
      <c r="Y141" s="505"/>
      <c r="Z141" s="505"/>
    </row>
    <row r="142" spans="1:29" s="404" customFormat="1" ht="14.25">
      <c r="A142" s="383"/>
      <c r="B142" s="408"/>
      <c r="C142" s="415"/>
      <c r="D142" s="448"/>
      <c r="E142" s="416"/>
      <c r="F142" s="498"/>
      <c r="G142" s="424"/>
      <c r="H142" s="416"/>
      <c r="I142" s="411"/>
      <c r="J142" s="500"/>
      <c r="K142" s="500"/>
      <c r="L142" s="500"/>
      <c r="M142" s="500"/>
      <c r="N142" s="501"/>
      <c r="O142" s="514"/>
      <c r="P142" s="502"/>
      <c r="Q142" s="474"/>
      <c r="R142" s="506"/>
      <c r="S142" s="495"/>
      <c r="T142" s="505"/>
      <c r="U142" s="505"/>
      <c r="V142" s="505"/>
      <c r="W142" s="505"/>
      <c r="X142" s="505"/>
      <c r="Y142" s="505"/>
      <c r="Z142" s="505"/>
    </row>
    <row r="143" spans="1:29" s="404" customFormat="1" ht="14.25">
      <c r="A143" s="383"/>
      <c r="B143" s="408"/>
      <c r="C143" s="415"/>
      <c r="D143" s="448"/>
      <c r="E143" s="416"/>
      <c r="F143" s="498"/>
      <c r="G143" s="424"/>
      <c r="H143" s="416"/>
      <c r="I143" s="411"/>
      <c r="J143" s="500"/>
      <c r="K143" s="500"/>
      <c r="L143" s="500"/>
      <c r="M143" s="500"/>
      <c r="N143" s="501"/>
      <c r="O143" s="514"/>
      <c r="P143" s="502"/>
      <c r="Q143" s="474"/>
      <c r="R143" s="506"/>
      <c r="S143" s="495"/>
      <c r="T143" s="505"/>
      <c r="U143" s="505"/>
      <c r="V143" s="505"/>
      <c r="W143" s="505"/>
      <c r="X143" s="505"/>
      <c r="Y143" s="505"/>
      <c r="Z143" s="505"/>
    </row>
    <row r="144" spans="1:29" s="404" customFormat="1" ht="14.25">
      <c r="A144" s="383"/>
      <c r="B144" s="408"/>
      <c r="C144" s="415"/>
      <c r="D144" s="448"/>
      <c r="E144" s="416"/>
      <c r="F144" s="498"/>
      <c r="G144" s="424"/>
      <c r="H144" s="416"/>
      <c r="I144" s="411"/>
      <c r="J144" s="500"/>
      <c r="K144" s="500"/>
      <c r="L144" s="500"/>
      <c r="M144" s="500"/>
      <c r="N144" s="501"/>
      <c r="O144" s="514"/>
      <c r="P144" s="502"/>
      <c r="Q144" s="474"/>
      <c r="R144" s="506"/>
      <c r="S144" s="495"/>
      <c r="T144" s="505"/>
      <c r="U144" s="505"/>
      <c r="V144" s="505"/>
      <c r="W144" s="505"/>
      <c r="X144" s="505"/>
      <c r="Y144" s="505"/>
      <c r="Z144" s="505"/>
    </row>
    <row r="145" spans="1:26" s="404" customFormat="1" ht="14.25">
      <c r="A145" s="383"/>
      <c r="B145" s="408"/>
      <c r="C145" s="415"/>
      <c r="D145" s="448"/>
      <c r="E145" s="416"/>
      <c r="F145" s="498"/>
      <c r="G145" s="424"/>
      <c r="H145" s="416"/>
      <c r="I145" s="411"/>
      <c r="J145" s="511"/>
      <c r="K145" s="511"/>
      <c r="L145" s="512"/>
      <c r="M145" s="510"/>
      <c r="N145" s="512"/>
      <c r="O145" s="496"/>
      <c r="P145" s="417"/>
      <c r="Q145" s="474"/>
      <c r="R145" s="506"/>
      <c r="S145" s="495"/>
      <c r="T145" s="505"/>
      <c r="U145" s="505"/>
      <c r="V145" s="505"/>
      <c r="W145" s="505"/>
      <c r="X145" s="505"/>
      <c r="Y145" s="505"/>
      <c r="Z145" s="505"/>
    </row>
    <row r="146" spans="1:26" s="404" customFormat="1" ht="14.25">
      <c r="A146" s="383"/>
      <c r="B146" s="408"/>
      <c r="C146" s="415"/>
      <c r="D146" s="448"/>
      <c r="E146" s="416"/>
      <c r="F146" s="498"/>
      <c r="G146" s="424"/>
      <c r="H146" s="416"/>
      <c r="I146" s="411"/>
      <c r="J146" s="511"/>
      <c r="K146" s="511"/>
      <c r="L146" s="512"/>
      <c r="M146" s="510"/>
      <c r="N146" s="512"/>
      <c r="O146" s="496"/>
      <c r="P146" s="417"/>
      <c r="Q146" s="474"/>
      <c r="R146" s="506"/>
      <c r="S146" s="495"/>
      <c r="T146" s="505"/>
      <c r="U146" s="505"/>
      <c r="V146" s="505"/>
      <c r="W146" s="505"/>
      <c r="X146" s="505"/>
      <c r="Y146" s="505"/>
      <c r="Z146" s="505"/>
    </row>
    <row r="147" spans="1:26" s="404" customFormat="1" ht="14.25">
      <c r="A147" s="383"/>
      <c r="B147" s="408"/>
      <c r="C147" s="415"/>
      <c r="D147" s="448"/>
      <c r="E147" s="416"/>
      <c r="F147" s="498"/>
      <c r="G147" s="424"/>
      <c r="H147" s="416"/>
      <c r="I147" s="411"/>
      <c r="J147" s="500"/>
      <c r="K147" s="500"/>
      <c r="L147" s="500"/>
      <c r="M147" s="500"/>
      <c r="N147" s="501"/>
      <c r="O147" s="514"/>
      <c r="P147" s="502"/>
      <c r="Q147" s="474"/>
      <c r="R147" s="506"/>
      <c r="S147" s="495"/>
      <c r="T147" s="505"/>
      <c r="U147" s="505"/>
      <c r="V147" s="505"/>
      <c r="W147" s="505"/>
      <c r="X147" s="505"/>
      <c r="Y147" s="505"/>
      <c r="Z147" s="505"/>
    </row>
    <row r="148" spans="1:26" s="404" customFormat="1" ht="14.25">
      <c r="A148" s="383"/>
      <c r="B148" s="408"/>
      <c r="C148" s="415"/>
      <c r="D148" s="448"/>
      <c r="E148" s="416"/>
      <c r="F148" s="498"/>
      <c r="G148" s="424"/>
      <c r="H148" s="416"/>
      <c r="I148" s="411"/>
      <c r="J148" s="500"/>
      <c r="K148" s="500"/>
      <c r="L148" s="500"/>
      <c r="M148" s="500"/>
      <c r="N148" s="501"/>
      <c r="O148" s="514"/>
      <c r="P148" s="502"/>
      <c r="Q148" s="474"/>
      <c r="R148" s="506"/>
      <c r="S148" s="495"/>
      <c r="T148" s="505"/>
      <c r="U148" s="505"/>
      <c r="V148" s="505"/>
      <c r="W148" s="505"/>
      <c r="X148" s="505"/>
      <c r="Y148" s="505"/>
      <c r="Z148" s="505"/>
    </row>
    <row r="149" spans="1:26" ht="14.25">
      <c r="A149" s="383"/>
      <c r="B149" s="408"/>
      <c r="C149" s="415"/>
      <c r="D149" s="448"/>
      <c r="E149" s="416"/>
      <c r="F149" s="498"/>
      <c r="G149" s="424"/>
      <c r="H149" s="416"/>
      <c r="I149" s="411"/>
      <c r="J149" s="377"/>
      <c r="K149" s="377"/>
      <c r="L149" s="377"/>
      <c r="M149" s="377"/>
      <c r="N149" s="499"/>
      <c r="O149" s="496"/>
      <c r="P149" s="418"/>
      <c r="Q149" s="504"/>
      <c r="R149" s="142"/>
      <c r="S149" s="16"/>
      <c r="T149" s="16"/>
      <c r="U149" s="16"/>
      <c r="V149" s="16"/>
      <c r="W149" s="16"/>
      <c r="X149" s="16"/>
      <c r="Y149" s="16"/>
      <c r="Z149" s="16"/>
    </row>
    <row r="150" spans="1:26" ht="14.25">
      <c r="A150" s="383"/>
      <c r="B150" s="408"/>
      <c r="C150" s="415"/>
      <c r="D150" s="448"/>
      <c r="E150" s="416"/>
      <c r="F150" s="498"/>
      <c r="G150" s="424"/>
      <c r="H150" s="416"/>
      <c r="I150" s="411"/>
      <c r="J150" s="377"/>
      <c r="K150" s="377"/>
      <c r="L150" s="377"/>
      <c r="M150" s="377"/>
      <c r="N150" s="499"/>
      <c r="O150" s="496"/>
      <c r="P150" s="418"/>
      <c r="Q150" s="504"/>
      <c r="R150" s="142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9"/>
      <c r="B151" s="23"/>
      <c r="C151" s="23"/>
      <c r="D151" s="23"/>
      <c r="E151" s="32"/>
      <c r="F151" s="30"/>
      <c r="G151" s="12"/>
      <c r="H151" s="12"/>
      <c r="I151" s="12"/>
      <c r="J151" s="53"/>
      <c r="K151" s="12"/>
      <c r="L151" s="12"/>
      <c r="M151" s="12"/>
      <c r="N151" s="11"/>
      <c r="O151" s="53"/>
      <c r="P151" s="7"/>
      <c r="Q151" s="11"/>
      <c r="R151" s="142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9"/>
      <c r="B152" s="23"/>
      <c r="C152" s="23"/>
      <c r="D152" s="23"/>
      <c r="E152" s="32"/>
      <c r="F152" s="30"/>
      <c r="G152" s="41"/>
      <c r="H152" s="42"/>
      <c r="I152" s="82"/>
      <c r="J152" s="17"/>
      <c r="K152" s="83"/>
      <c r="L152" s="84"/>
      <c r="M152" s="85"/>
      <c r="N152" s="86"/>
      <c r="O152" s="87"/>
      <c r="P152" s="11"/>
      <c r="Q152" s="16"/>
      <c r="R152" s="142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37"/>
      <c r="B153" s="45"/>
      <c r="C153" s="103"/>
      <c r="D153" s="6"/>
      <c r="E153" s="38"/>
      <c r="F153" s="82"/>
      <c r="G153" s="41"/>
      <c r="H153" s="42"/>
      <c r="I153" s="82"/>
      <c r="J153" s="17"/>
      <c r="K153" s="83"/>
      <c r="L153" s="84"/>
      <c r="M153" s="85"/>
      <c r="N153" s="86"/>
      <c r="O153" s="87"/>
      <c r="P153" s="11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 ht="15">
      <c r="A154" s="5"/>
      <c r="B154" s="104" t="s">
        <v>619</v>
      </c>
      <c r="C154" s="104"/>
      <c r="D154" s="104"/>
      <c r="E154" s="104"/>
      <c r="F154" s="17"/>
      <c r="G154" s="17"/>
      <c r="H154" s="105"/>
      <c r="I154" s="17"/>
      <c r="J154" s="74"/>
      <c r="K154" s="75"/>
      <c r="L154" s="17"/>
      <c r="M154" s="17"/>
      <c r="N154" s="16"/>
      <c r="O154" s="99"/>
      <c r="P154" s="11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 ht="38.25">
      <c r="A155" s="20" t="s">
        <v>16</v>
      </c>
      <c r="B155" s="21" t="s">
        <v>575</v>
      </c>
      <c r="C155" s="21"/>
      <c r="D155" s="22" t="s">
        <v>588</v>
      </c>
      <c r="E155" s="21" t="s">
        <v>589</v>
      </c>
      <c r="F155" s="21" t="s">
        <v>590</v>
      </c>
      <c r="G155" s="21" t="s">
        <v>620</v>
      </c>
      <c r="H155" s="21" t="s">
        <v>621</v>
      </c>
      <c r="I155" s="21" t="s">
        <v>593</v>
      </c>
      <c r="J155" s="61" t="s">
        <v>594</v>
      </c>
      <c r="K155" s="21" t="s">
        <v>595</v>
      </c>
      <c r="L155" s="21" t="s">
        <v>596</v>
      </c>
      <c r="M155" s="21" t="s">
        <v>597</v>
      </c>
      <c r="N155" s="22" t="s">
        <v>598</v>
      </c>
      <c r="O155" s="99"/>
      <c r="P155" s="11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3">
        <v>1</v>
      </c>
      <c r="B156" s="106">
        <v>41579</v>
      </c>
      <c r="C156" s="106"/>
      <c r="D156" s="107" t="s">
        <v>622</v>
      </c>
      <c r="E156" s="108" t="s">
        <v>623</v>
      </c>
      <c r="F156" s="109">
        <v>82</v>
      </c>
      <c r="G156" s="108" t="s">
        <v>624</v>
      </c>
      <c r="H156" s="108">
        <v>100</v>
      </c>
      <c r="I156" s="126">
        <v>100</v>
      </c>
      <c r="J156" s="127" t="s">
        <v>625</v>
      </c>
      <c r="K156" s="128">
        <f t="shared" ref="K156:K187" si="85">H156-F156</f>
        <v>18</v>
      </c>
      <c r="L156" s="129">
        <f t="shared" ref="L156:L187" si="86">K156/F156</f>
        <v>0.21951219512195122</v>
      </c>
      <c r="M156" s="130" t="s">
        <v>599</v>
      </c>
      <c r="N156" s="131">
        <v>42657</v>
      </c>
      <c r="O156" s="53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3">
        <v>2</v>
      </c>
      <c r="B157" s="106">
        <v>41794</v>
      </c>
      <c r="C157" s="106"/>
      <c r="D157" s="107" t="s">
        <v>626</v>
      </c>
      <c r="E157" s="108" t="s">
        <v>600</v>
      </c>
      <c r="F157" s="109">
        <v>257</v>
      </c>
      <c r="G157" s="108" t="s">
        <v>624</v>
      </c>
      <c r="H157" s="108">
        <v>300</v>
      </c>
      <c r="I157" s="126">
        <v>300</v>
      </c>
      <c r="J157" s="127" t="s">
        <v>625</v>
      </c>
      <c r="K157" s="128">
        <f t="shared" si="85"/>
        <v>43</v>
      </c>
      <c r="L157" s="129">
        <f t="shared" si="86"/>
        <v>0.16731517509727625</v>
      </c>
      <c r="M157" s="130" t="s">
        <v>599</v>
      </c>
      <c r="N157" s="131">
        <v>41822</v>
      </c>
      <c r="O157" s="53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3">
        <v>3</v>
      </c>
      <c r="B158" s="106">
        <v>41828</v>
      </c>
      <c r="C158" s="106"/>
      <c r="D158" s="107" t="s">
        <v>627</v>
      </c>
      <c r="E158" s="108" t="s">
        <v>600</v>
      </c>
      <c r="F158" s="109">
        <v>393</v>
      </c>
      <c r="G158" s="108" t="s">
        <v>624</v>
      </c>
      <c r="H158" s="108">
        <v>468</v>
      </c>
      <c r="I158" s="126">
        <v>468</v>
      </c>
      <c r="J158" s="127" t="s">
        <v>625</v>
      </c>
      <c r="K158" s="128">
        <f t="shared" si="85"/>
        <v>75</v>
      </c>
      <c r="L158" s="129">
        <f t="shared" si="86"/>
        <v>0.19083969465648856</v>
      </c>
      <c r="M158" s="130" t="s">
        <v>599</v>
      </c>
      <c r="N158" s="131">
        <v>41863</v>
      </c>
      <c r="O158" s="53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3">
        <v>4</v>
      </c>
      <c r="B159" s="106">
        <v>41857</v>
      </c>
      <c r="C159" s="106"/>
      <c r="D159" s="107" t="s">
        <v>628</v>
      </c>
      <c r="E159" s="108" t="s">
        <v>600</v>
      </c>
      <c r="F159" s="109">
        <v>205</v>
      </c>
      <c r="G159" s="108" t="s">
        <v>624</v>
      </c>
      <c r="H159" s="108">
        <v>275</v>
      </c>
      <c r="I159" s="126">
        <v>250</v>
      </c>
      <c r="J159" s="127" t="s">
        <v>625</v>
      </c>
      <c r="K159" s="128">
        <f t="shared" si="85"/>
        <v>70</v>
      </c>
      <c r="L159" s="129">
        <f t="shared" si="86"/>
        <v>0.34146341463414637</v>
      </c>
      <c r="M159" s="130" t="s">
        <v>599</v>
      </c>
      <c r="N159" s="131">
        <v>41962</v>
      </c>
      <c r="O159" s="53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3">
        <v>5</v>
      </c>
      <c r="B160" s="106">
        <v>41886</v>
      </c>
      <c r="C160" s="106"/>
      <c r="D160" s="107" t="s">
        <v>629</v>
      </c>
      <c r="E160" s="108" t="s">
        <v>600</v>
      </c>
      <c r="F160" s="109">
        <v>162</v>
      </c>
      <c r="G160" s="108" t="s">
        <v>624</v>
      </c>
      <c r="H160" s="108">
        <v>190</v>
      </c>
      <c r="I160" s="126">
        <v>190</v>
      </c>
      <c r="J160" s="127" t="s">
        <v>625</v>
      </c>
      <c r="K160" s="128">
        <f t="shared" si="85"/>
        <v>28</v>
      </c>
      <c r="L160" s="129">
        <f t="shared" si="86"/>
        <v>0.1728395061728395</v>
      </c>
      <c r="M160" s="130" t="s">
        <v>599</v>
      </c>
      <c r="N160" s="131">
        <v>42006</v>
      </c>
      <c r="O160" s="53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3">
        <v>6</v>
      </c>
      <c r="B161" s="106">
        <v>41886</v>
      </c>
      <c r="C161" s="106"/>
      <c r="D161" s="107" t="s">
        <v>630</v>
      </c>
      <c r="E161" s="108" t="s">
        <v>600</v>
      </c>
      <c r="F161" s="109">
        <v>75</v>
      </c>
      <c r="G161" s="108" t="s">
        <v>624</v>
      </c>
      <c r="H161" s="108">
        <v>91.5</v>
      </c>
      <c r="I161" s="126" t="s">
        <v>631</v>
      </c>
      <c r="J161" s="127" t="s">
        <v>632</v>
      </c>
      <c r="K161" s="128">
        <f t="shared" si="85"/>
        <v>16.5</v>
      </c>
      <c r="L161" s="129">
        <f t="shared" si="86"/>
        <v>0.22</v>
      </c>
      <c r="M161" s="130" t="s">
        <v>599</v>
      </c>
      <c r="N161" s="131">
        <v>41954</v>
      </c>
      <c r="O161" s="53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3">
        <v>7</v>
      </c>
      <c r="B162" s="106">
        <v>41913</v>
      </c>
      <c r="C162" s="106"/>
      <c r="D162" s="107" t="s">
        <v>633</v>
      </c>
      <c r="E162" s="108" t="s">
        <v>600</v>
      </c>
      <c r="F162" s="109">
        <v>850</v>
      </c>
      <c r="G162" s="108" t="s">
        <v>624</v>
      </c>
      <c r="H162" s="108">
        <v>982.5</v>
      </c>
      <c r="I162" s="126">
        <v>1050</v>
      </c>
      <c r="J162" s="127" t="s">
        <v>634</v>
      </c>
      <c r="K162" s="128">
        <f t="shared" si="85"/>
        <v>132.5</v>
      </c>
      <c r="L162" s="129">
        <f t="shared" si="86"/>
        <v>0.15588235294117647</v>
      </c>
      <c r="M162" s="130" t="s">
        <v>599</v>
      </c>
      <c r="N162" s="131">
        <v>42039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3">
        <v>8</v>
      </c>
      <c r="B163" s="106">
        <v>41913</v>
      </c>
      <c r="C163" s="106"/>
      <c r="D163" s="107" t="s">
        <v>635</v>
      </c>
      <c r="E163" s="108" t="s">
        <v>600</v>
      </c>
      <c r="F163" s="109">
        <v>475</v>
      </c>
      <c r="G163" s="108" t="s">
        <v>624</v>
      </c>
      <c r="H163" s="108">
        <v>515</v>
      </c>
      <c r="I163" s="126">
        <v>600</v>
      </c>
      <c r="J163" s="127" t="s">
        <v>636</v>
      </c>
      <c r="K163" s="128">
        <f t="shared" si="85"/>
        <v>40</v>
      </c>
      <c r="L163" s="129">
        <f t="shared" si="86"/>
        <v>8.4210526315789472E-2</v>
      </c>
      <c r="M163" s="130" t="s">
        <v>599</v>
      </c>
      <c r="N163" s="131">
        <v>41939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3">
        <v>9</v>
      </c>
      <c r="B164" s="106">
        <v>41913</v>
      </c>
      <c r="C164" s="106"/>
      <c r="D164" s="107" t="s">
        <v>637</v>
      </c>
      <c r="E164" s="108" t="s">
        <v>600</v>
      </c>
      <c r="F164" s="109">
        <v>86</v>
      </c>
      <c r="G164" s="108" t="s">
        <v>624</v>
      </c>
      <c r="H164" s="108">
        <v>99</v>
      </c>
      <c r="I164" s="126">
        <v>140</v>
      </c>
      <c r="J164" s="127" t="s">
        <v>638</v>
      </c>
      <c r="K164" s="128">
        <f t="shared" si="85"/>
        <v>13</v>
      </c>
      <c r="L164" s="129">
        <f t="shared" si="86"/>
        <v>0.15116279069767441</v>
      </c>
      <c r="M164" s="130" t="s">
        <v>599</v>
      </c>
      <c r="N164" s="131">
        <v>41939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3">
        <v>10</v>
      </c>
      <c r="B165" s="106">
        <v>41926</v>
      </c>
      <c r="C165" s="106"/>
      <c r="D165" s="107" t="s">
        <v>639</v>
      </c>
      <c r="E165" s="108" t="s">
        <v>600</v>
      </c>
      <c r="F165" s="109">
        <v>496.6</v>
      </c>
      <c r="G165" s="108" t="s">
        <v>624</v>
      </c>
      <c r="H165" s="108">
        <v>621</v>
      </c>
      <c r="I165" s="126">
        <v>580</v>
      </c>
      <c r="J165" s="127" t="s">
        <v>625</v>
      </c>
      <c r="K165" s="128">
        <f t="shared" si="85"/>
        <v>124.39999999999998</v>
      </c>
      <c r="L165" s="129">
        <f t="shared" si="86"/>
        <v>0.25050342327829234</v>
      </c>
      <c r="M165" s="130" t="s">
        <v>599</v>
      </c>
      <c r="N165" s="131">
        <v>42605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3">
        <v>11</v>
      </c>
      <c r="B166" s="106">
        <v>41926</v>
      </c>
      <c r="C166" s="106"/>
      <c r="D166" s="107" t="s">
        <v>640</v>
      </c>
      <c r="E166" s="108" t="s">
        <v>600</v>
      </c>
      <c r="F166" s="109">
        <v>2481.9</v>
      </c>
      <c r="G166" s="108" t="s">
        <v>624</v>
      </c>
      <c r="H166" s="108">
        <v>2840</v>
      </c>
      <c r="I166" s="126">
        <v>2870</v>
      </c>
      <c r="J166" s="127" t="s">
        <v>641</v>
      </c>
      <c r="K166" s="128">
        <f t="shared" si="85"/>
        <v>358.09999999999991</v>
      </c>
      <c r="L166" s="129">
        <f t="shared" si="86"/>
        <v>0.14428462065353154</v>
      </c>
      <c r="M166" s="130" t="s">
        <v>599</v>
      </c>
      <c r="N166" s="131">
        <v>42017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3">
        <v>12</v>
      </c>
      <c r="B167" s="106">
        <v>41928</v>
      </c>
      <c r="C167" s="106"/>
      <c r="D167" s="107" t="s">
        <v>642</v>
      </c>
      <c r="E167" s="108" t="s">
        <v>600</v>
      </c>
      <c r="F167" s="109">
        <v>84.5</v>
      </c>
      <c r="G167" s="108" t="s">
        <v>624</v>
      </c>
      <c r="H167" s="108">
        <v>93</v>
      </c>
      <c r="I167" s="126">
        <v>110</v>
      </c>
      <c r="J167" s="127" t="s">
        <v>643</v>
      </c>
      <c r="K167" s="128">
        <f t="shared" si="85"/>
        <v>8.5</v>
      </c>
      <c r="L167" s="129">
        <f t="shared" si="86"/>
        <v>0.10059171597633136</v>
      </c>
      <c r="M167" s="130" t="s">
        <v>599</v>
      </c>
      <c r="N167" s="131">
        <v>41939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3">
        <v>13</v>
      </c>
      <c r="B168" s="106">
        <v>41928</v>
      </c>
      <c r="C168" s="106"/>
      <c r="D168" s="107" t="s">
        <v>644</v>
      </c>
      <c r="E168" s="108" t="s">
        <v>600</v>
      </c>
      <c r="F168" s="109">
        <v>401</v>
      </c>
      <c r="G168" s="108" t="s">
        <v>624</v>
      </c>
      <c r="H168" s="108">
        <v>428</v>
      </c>
      <c r="I168" s="126">
        <v>450</v>
      </c>
      <c r="J168" s="127" t="s">
        <v>645</v>
      </c>
      <c r="K168" s="128">
        <f t="shared" si="85"/>
        <v>27</v>
      </c>
      <c r="L168" s="129">
        <f t="shared" si="86"/>
        <v>6.7331670822942641E-2</v>
      </c>
      <c r="M168" s="130" t="s">
        <v>599</v>
      </c>
      <c r="N168" s="131">
        <v>42020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3">
        <v>14</v>
      </c>
      <c r="B169" s="106">
        <v>41928</v>
      </c>
      <c r="C169" s="106"/>
      <c r="D169" s="107" t="s">
        <v>646</v>
      </c>
      <c r="E169" s="108" t="s">
        <v>600</v>
      </c>
      <c r="F169" s="109">
        <v>101</v>
      </c>
      <c r="G169" s="108" t="s">
        <v>624</v>
      </c>
      <c r="H169" s="108">
        <v>112</v>
      </c>
      <c r="I169" s="126">
        <v>120</v>
      </c>
      <c r="J169" s="127" t="s">
        <v>647</v>
      </c>
      <c r="K169" s="128">
        <f t="shared" si="85"/>
        <v>11</v>
      </c>
      <c r="L169" s="129">
        <f t="shared" si="86"/>
        <v>0.10891089108910891</v>
      </c>
      <c r="M169" s="130" t="s">
        <v>599</v>
      </c>
      <c r="N169" s="131">
        <v>41939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3">
        <v>15</v>
      </c>
      <c r="B170" s="106">
        <v>41954</v>
      </c>
      <c r="C170" s="106"/>
      <c r="D170" s="107" t="s">
        <v>648</v>
      </c>
      <c r="E170" s="108" t="s">
        <v>600</v>
      </c>
      <c r="F170" s="109">
        <v>59</v>
      </c>
      <c r="G170" s="108" t="s">
        <v>624</v>
      </c>
      <c r="H170" s="108">
        <v>76</v>
      </c>
      <c r="I170" s="126">
        <v>76</v>
      </c>
      <c r="J170" s="127" t="s">
        <v>625</v>
      </c>
      <c r="K170" s="128">
        <f t="shared" si="85"/>
        <v>17</v>
      </c>
      <c r="L170" s="129">
        <f t="shared" si="86"/>
        <v>0.28813559322033899</v>
      </c>
      <c r="M170" s="130" t="s">
        <v>599</v>
      </c>
      <c r="N170" s="131">
        <v>43032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3">
        <v>16</v>
      </c>
      <c r="B171" s="106">
        <v>41954</v>
      </c>
      <c r="C171" s="106"/>
      <c r="D171" s="107" t="s">
        <v>637</v>
      </c>
      <c r="E171" s="108" t="s">
        <v>600</v>
      </c>
      <c r="F171" s="109">
        <v>99</v>
      </c>
      <c r="G171" s="108" t="s">
        <v>624</v>
      </c>
      <c r="H171" s="108">
        <v>120</v>
      </c>
      <c r="I171" s="126">
        <v>120</v>
      </c>
      <c r="J171" s="127" t="s">
        <v>649</v>
      </c>
      <c r="K171" s="128">
        <f t="shared" si="85"/>
        <v>21</v>
      </c>
      <c r="L171" s="129">
        <f t="shared" si="86"/>
        <v>0.21212121212121213</v>
      </c>
      <c r="M171" s="130" t="s">
        <v>599</v>
      </c>
      <c r="N171" s="131">
        <v>41960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3">
        <v>17</v>
      </c>
      <c r="B172" s="106">
        <v>41956</v>
      </c>
      <c r="C172" s="106"/>
      <c r="D172" s="107" t="s">
        <v>650</v>
      </c>
      <c r="E172" s="108" t="s">
        <v>600</v>
      </c>
      <c r="F172" s="109">
        <v>22</v>
      </c>
      <c r="G172" s="108" t="s">
        <v>624</v>
      </c>
      <c r="H172" s="108">
        <v>33.549999999999997</v>
      </c>
      <c r="I172" s="126">
        <v>32</v>
      </c>
      <c r="J172" s="127" t="s">
        <v>651</v>
      </c>
      <c r="K172" s="128">
        <f t="shared" si="85"/>
        <v>11.549999999999997</v>
      </c>
      <c r="L172" s="129">
        <f t="shared" si="86"/>
        <v>0.52499999999999991</v>
      </c>
      <c r="M172" s="130" t="s">
        <v>599</v>
      </c>
      <c r="N172" s="131">
        <v>42188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3">
        <v>18</v>
      </c>
      <c r="B173" s="106">
        <v>41976</v>
      </c>
      <c r="C173" s="106"/>
      <c r="D173" s="107" t="s">
        <v>652</v>
      </c>
      <c r="E173" s="108" t="s">
        <v>600</v>
      </c>
      <c r="F173" s="109">
        <v>440</v>
      </c>
      <c r="G173" s="108" t="s">
        <v>624</v>
      </c>
      <c r="H173" s="108">
        <v>520</v>
      </c>
      <c r="I173" s="126">
        <v>520</v>
      </c>
      <c r="J173" s="127" t="s">
        <v>653</v>
      </c>
      <c r="K173" s="128">
        <f t="shared" si="85"/>
        <v>80</v>
      </c>
      <c r="L173" s="129">
        <f t="shared" si="86"/>
        <v>0.18181818181818182</v>
      </c>
      <c r="M173" s="130" t="s">
        <v>599</v>
      </c>
      <c r="N173" s="131">
        <v>42208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3">
        <v>19</v>
      </c>
      <c r="B174" s="106">
        <v>41976</v>
      </c>
      <c r="C174" s="106"/>
      <c r="D174" s="107" t="s">
        <v>654</v>
      </c>
      <c r="E174" s="108" t="s">
        <v>600</v>
      </c>
      <c r="F174" s="109">
        <v>360</v>
      </c>
      <c r="G174" s="108" t="s">
        <v>624</v>
      </c>
      <c r="H174" s="108">
        <v>427</v>
      </c>
      <c r="I174" s="126">
        <v>425</v>
      </c>
      <c r="J174" s="127" t="s">
        <v>655</v>
      </c>
      <c r="K174" s="128">
        <f t="shared" si="85"/>
        <v>67</v>
      </c>
      <c r="L174" s="129">
        <f t="shared" si="86"/>
        <v>0.18611111111111112</v>
      </c>
      <c r="M174" s="130" t="s">
        <v>599</v>
      </c>
      <c r="N174" s="131">
        <v>42058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3">
        <v>20</v>
      </c>
      <c r="B175" s="106">
        <v>42012</v>
      </c>
      <c r="C175" s="106"/>
      <c r="D175" s="107" t="s">
        <v>656</v>
      </c>
      <c r="E175" s="108" t="s">
        <v>600</v>
      </c>
      <c r="F175" s="109">
        <v>360</v>
      </c>
      <c r="G175" s="108" t="s">
        <v>624</v>
      </c>
      <c r="H175" s="108">
        <v>455</v>
      </c>
      <c r="I175" s="126">
        <v>420</v>
      </c>
      <c r="J175" s="127" t="s">
        <v>657</v>
      </c>
      <c r="K175" s="128">
        <f t="shared" si="85"/>
        <v>95</v>
      </c>
      <c r="L175" s="129">
        <f t="shared" si="86"/>
        <v>0.2638888888888889</v>
      </c>
      <c r="M175" s="130" t="s">
        <v>599</v>
      </c>
      <c r="N175" s="131">
        <v>42024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3">
        <v>21</v>
      </c>
      <c r="B176" s="106">
        <v>42012</v>
      </c>
      <c r="C176" s="106"/>
      <c r="D176" s="107" t="s">
        <v>658</v>
      </c>
      <c r="E176" s="108" t="s">
        <v>600</v>
      </c>
      <c r="F176" s="109">
        <v>130</v>
      </c>
      <c r="G176" s="108"/>
      <c r="H176" s="108">
        <v>175.5</v>
      </c>
      <c r="I176" s="126">
        <v>165</v>
      </c>
      <c r="J176" s="127" t="s">
        <v>659</v>
      </c>
      <c r="K176" s="128">
        <f t="shared" si="85"/>
        <v>45.5</v>
      </c>
      <c r="L176" s="129">
        <f t="shared" si="86"/>
        <v>0.35</v>
      </c>
      <c r="M176" s="130" t="s">
        <v>599</v>
      </c>
      <c r="N176" s="131">
        <v>43088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3">
        <v>22</v>
      </c>
      <c r="B177" s="106">
        <v>42040</v>
      </c>
      <c r="C177" s="106"/>
      <c r="D177" s="107" t="s">
        <v>390</v>
      </c>
      <c r="E177" s="108" t="s">
        <v>623</v>
      </c>
      <c r="F177" s="109">
        <v>98</v>
      </c>
      <c r="G177" s="108"/>
      <c r="H177" s="108">
        <v>120</v>
      </c>
      <c r="I177" s="126">
        <v>120</v>
      </c>
      <c r="J177" s="127" t="s">
        <v>625</v>
      </c>
      <c r="K177" s="128">
        <f t="shared" si="85"/>
        <v>22</v>
      </c>
      <c r="L177" s="129">
        <f t="shared" si="86"/>
        <v>0.22448979591836735</v>
      </c>
      <c r="M177" s="130" t="s">
        <v>599</v>
      </c>
      <c r="N177" s="131">
        <v>42753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3">
        <v>23</v>
      </c>
      <c r="B178" s="106">
        <v>42040</v>
      </c>
      <c r="C178" s="106"/>
      <c r="D178" s="107" t="s">
        <v>660</v>
      </c>
      <c r="E178" s="108" t="s">
        <v>623</v>
      </c>
      <c r="F178" s="109">
        <v>196</v>
      </c>
      <c r="G178" s="108"/>
      <c r="H178" s="108">
        <v>262</v>
      </c>
      <c r="I178" s="126">
        <v>255</v>
      </c>
      <c r="J178" s="127" t="s">
        <v>625</v>
      </c>
      <c r="K178" s="128">
        <f t="shared" si="85"/>
        <v>66</v>
      </c>
      <c r="L178" s="129">
        <f t="shared" si="86"/>
        <v>0.33673469387755101</v>
      </c>
      <c r="M178" s="130" t="s">
        <v>599</v>
      </c>
      <c r="N178" s="131">
        <v>42599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4">
        <v>24</v>
      </c>
      <c r="B179" s="110">
        <v>42067</v>
      </c>
      <c r="C179" s="110"/>
      <c r="D179" s="111" t="s">
        <v>389</v>
      </c>
      <c r="E179" s="112" t="s">
        <v>623</v>
      </c>
      <c r="F179" s="113">
        <v>235</v>
      </c>
      <c r="G179" s="113"/>
      <c r="H179" s="114">
        <v>77</v>
      </c>
      <c r="I179" s="132" t="s">
        <v>661</v>
      </c>
      <c r="J179" s="133" t="s">
        <v>662</v>
      </c>
      <c r="K179" s="134">
        <f t="shared" si="85"/>
        <v>-158</v>
      </c>
      <c r="L179" s="135">
        <f t="shared" si="86"/>
        <v>-0.67234042553191486</v>
      </c>
      <c r="M179" s="136" t="s">
        <v>663</v>
      </c>
      <c r="N179" s="137">
        <v>43522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3">
        <v>25</v>
      </c>
      <c r="B180" s="106">
        <v>42067</v>
      </c>
      <c r="C180" s="106"/>
      <c r="D180" s="107" t="s">
        <v>481</v>
      </c>
      <c r="E180" s="108" t="s">
        <v>623</v>
      </c>
      <c r="F180" s="109">
        <v>185</v>
      </c>
      <c r="G180" s="108"/>
      <c r="H180" s="108">
        <v>224</v>
      </c>
      <c r="I180" s="126" t="s">
        <v>664</v>
      </c>
      <c r="J180" s="127" t="s">
        <v>625</v>
      </c>
      <c r="K180" s="128">
        <f t="shared" si="85"/>
        <v>39</v>
      </c>
      <c r="L180" s="129">
        <f t="shared" si="86"/>
        <v>0.21081081081081082</v>
      </c>
      <c r="M180" s="130" t="s">
        <v>599</v>
      </c>
      <c r="N180" s="131">
        <v>42647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364">
        <v>26</v>
      </c>
      <c r="B181" s="115">
        <v>42090</v>
      </c>
      <c r="C181" s="115"/>
      <c r="D181" s="116" t="s">
        <v>665</v>
      </c>
      <c r="E181" s="117" t="s">
        <v>623</v>
      </c>
      <c r="F181" s="118">
        <v>49.5</v>
      </c>
      <c r="G181" s="119"/>
      <c r="H181" s="119">
        <v>15.85</v>
      </c>
      <c r="I181" s="119">
        <v>67</v>
      </c>
      <c r="J181" s="138" t="s">
        <v>666</v>
      </c>
      <c r="K181" s="119">
        <f t="shared" si="85"/>
        <v>-33.65</v>
      </c>
      <c r="L181" s="139">
        <f t="shared" si="86"/>
        <v>-0.67979797979797973</v>
      </c>
      <c r="M181" s="136" t="s">
        <v>663</v>
      </c>
      <c r="N181" s="140">
        <v>43627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3">
        <v>27</v>
      </c>
      <c r="B182" s="106">
        <v>42093</v>
      </c>
      <c r="C182" s="106"/>
      <c r="D182" s="107" t="s">
        <v>667</v>
      </c>
      <c r="E182" s="108" t="s">
        <v>623</v>
      </c>
      <c r="F182" s="109">
        <v>183.5</v>
      </c>
      <c r="G182" s="108"/>
      <c r="H182" s="108">
        <v>219</v>
      </c>
      <c r="I182" s="126">
        <v>218</v>
      </c>
      <c r="J182" s="127" t="s">
        <v>668</v>
      </c>
      <c r="K182" s="128">
        <f t="shared" si="85"/>
        <v>35.5</v>
      </c>
      <c r="L182" s="129">
        <f t="shared" si="86"/>
        <v>0.19346049046321526</v>
      </c>
      <c r="M182" s="130" t="s">
        <v>599</v>
      </c>
      <c r="N182" s="131">
        <v>42103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3">
        <v>28</v>
      </c>
      <c r="B183" s="106">
        <v>42114</v>
      </c>
      <c r="C183" s="106"/>
      <c r="D183" s="107" t="s">
        <v>669</v>
      </c>
      <c r="E183" s="108" t="s">
        <v>623</v>
      </c>
      <c r="F183" s="109">
        <f>(227+237)/2</f>
        <v>232</v>
      </c>
      <c r="G183" s="108"/>
      <c r="H183" s="108">
        <v>298</v>
      </c>
      <c r="I183" s="126">
        <v>298</v>
      </c>
      <c r="J183" s="127" t="s">
        <v>625</v>
      </c>
      <c r="K183" s="128">
        <f t="shared" si="85"/>
        <v>66</v>
      </c>
      <c r="L183" s="129">
        <f t="shared" si="86"/>
        <v>0.28448275862068967</v>
      </c>
      <c r="M183" s="130" t="s">
        <v>599</v>
      </c>
      <c r="N183" s="131">
        <v>42823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3">
        <v>29</v>
      </c>
      <c r="B184" s="106">
        <v>42128</v>
      </c>
      <c r="C184" s="106"/>
      <c r="D184" s="107" t="s">
        <v>670</v>
      </c>
      <c r="E184" s="108" t="s">
        <v>600</v>
      </c>
      <c r="F184" s="109">
        <v>385</v>
      </c>
      <c r="G184" s="108"/>
      <c r="H184" s="108">
        <f>212.5+331</f>
        <v>543.5</v>
      </c>
      <c r="I184" s="126">
        <v>510</v>
      </c>
      <c r="J184" s="127" t="s">
        <v>671</v>
      </c>
      <c r="K184" s="128">
        <f t="shared" si="85"/>
        <v>158.5</v>
      </c>
      <c r="L184" s="129">
        <f t="shared" si="86"/>
        <v>0.41168831168831171</v>
      </c>
      <c r="M184" s="130" t="s">
        <v>599</v>
      </c>
      <c r="N184" s="131">
        <v>42235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3">
        <v>30</v>
      </c>
      <c r="B185" s="106">
        <v>42128</v>
      </c>
      <c r="C185" s="106"/>
      <c r="D185" s="107" t="s">
        <v>672</v>
      </c>
      <c r="E185" s="108" t="s">
        <v>600</v>
      </c>
      <c r="F185" s="109">
        <v>115.5</v>
      </c>
      <c r="G185" s="108"/>
      <c r="H185" s="108">
        <v>146</v>
      </c>
      <c r="I185" s="126">
        <v>142</v>
      </c>
      <c r="J185" s="127" t="s">
        <v>673</v>
      </c>
      <c r="K185" s="128">
        <f t="shared" si="85"/>
        <v>30.5</v>
      </c>
      <c r="L185" s="129">
        <f t="shared" si="86"/>
        <v>0.26406926406926406</v>
      </c>
      <c r="M185" s="130" t="s">
        <v>599</v>
      </c>
      <c r="N185" s="131">
        <v>42202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3">
        <v>31</v>
      </c>
      <c r="B186" s="106">
        <v>42151</v>
      </c>
      <c r="C186" s="106"/>
      <c r="D186" s="107" t="s">
        <v>674</v>
      </c>
      <c r="E186" s="108" t="s">
        <v>600</v>
      </c>
      <c r="F186" s="109">
        <v>237.5</v>
      </c>
      <c r="G186" s="108"/>
      <c r="H186" s="108">
        <v>279.5</v>
      </c>
      <c r="I186" s="126">
        <v>278</v>
      </c>
      <c r="J186" s="127" t="s">
        <v>625</v>
      </c>
      <c r="K186" s="128">
        <f t="shared" si="85"/>
        <v>42</v>
      </c>
      <c r="L186" s="129">
        <f t="shared" si="86"/>
        <v>0.17684210526315788</v>
      </c>
      <c r="M186" s="130" t="s">
        <v>599</v>
      </c>
      <c r="N186" s="131">
        <v>42222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3">
        <v>32</v>
      </c>
      <c r="B187" s="106">
        <v>42174</v>
      </c>
      <c r="C187" s="106"/>
      <c r="D187" s="107" t="s">
        <v>644</v>
      </c>
      <c r="E187" s="108" t="s">
        <v>623</v>
      </c>
      <c r="F187" s="109">
        <v>340</v>
      </c>
      <c r="G187" s="108"/>
      <c r="H187" s="108">
        <v>448</v>
      </c>
      <c r="I187" s="126">
        <v>448</v>
      </c>
      <c r="J187" s="127" t="s">
        <v>625</v>
      </c>
      <c r="K187" s="128">
        <f t="shared" si="85"/>
        <v>108</v>
      </c>
      <c r="L187" s="129">
        <f t="shared" si="86"/>
        <v>0.31764705882352939</v>
      </c>
      <c r="M187" s="130" t="s">
        <v>599</v>
      </c>
      <c r="N187" s="131">
        <v>43018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3">
        <v>33</v>
      </c>
      <c r="B188" s="106">
        <v>42191</v>
      </c>
      <c r="C188" s="106"/>
      <c r="D188" s="107" t="s">
        <v>675</v>
      </c>
      <c r="E188" s="108" t="s">
        <v>623</v>
      </c>
      <c r="F188" s="109">
        <v>390</v>
      </c>
      <c r="G188" s="108"/>
      <c r="H188" s="108">
        <v>460</v>
      </c>
      <c r="I188" s="126">
        <v>460</v>
      </c>
      <c r="J188" s="127" t="s">
        <v>625</v>
      </c>
      <c r="K188" s="128">
        <f t="shared" ref="K188:K208" si="87">H188-F188</f>
        <v>70</v>
      </c>
      <c r="L188" s="129">
        <f t="shared" ref="L188:L208" si="88">K188/F188</f>
        <v>0.17948717948717949</v>
      </c>
      <c r="M188" s="130" t="s">
        <v>599</v>
      </c>
      <c r="N188" s="131">
        <v>42478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4">
        <v>34</v>
      </c>
      <c r="B189" s="110">
        <v>42195</v>
      </c>
      <c r="C189" s="110"/>
      <c r="D189" s="111" t="s">
        <v>676</v>
      </c>
      <c r="E189" s="112" t="s">
        <v>623</v>
      </c>
      <c r="F189" s="113">
        <v>122.5</v>
      </c>
      <c r="G189" s="113"/>
      <c r="H189" s="114">
        <v>61</v>
      </c>
      <c r="I189" s="132">
        <v>172</v>
      </c>
      <c r="J189" s="133" t="s">
        <v>677</v>
      </c>
      <c r="K189" s="134">
        <f t="shared" si="87"/>
        <v>-61.5</v>
      </c>
      <c r="L189" s="135">
        <f t="shared" si="88"/>
        <v>-0.50204081632653064</v>
      </c>
      <c r="M189" s="136" t="s">
        <v>663</v>
      </c>
      <c r="N189" s="137">
        <v>43333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3">
        <v>35</v>
      </c>
      <c r="B190" s="106">
        <v>42219</v>
      </c>
      <c r="C190" s="106"/>
      <c r="D190" s="107" t="s">
        <v>678</v>
      </c>
      <c r="E190" s="108" t="s">
        <v>623</v>
      </c>
      <c r="F190" s="109">
        <v>297.5</v>
      </c>
      <c r="G190" s="108"/>
      <c r="H190" s="108">
        <v>350</v>
      </c>
      <c r="I190" s="126">
        <v>360</v>
      </c>
      <c r="J190" s="127" t="s">
        <v>679</v>
      </c>
      <c r="K190" s="128">
        <f t="shared" si="87"/>
        <v>52.5</v>
      </c>
      <c r="L190" s="129">
        <f t="shared" si="88"/>
        <v>0.17647058823529413</v>
      </c>
      <c r="M190" s="130" t="s">
        <v>599</v>
      </c>
      <c r="N190" s="131">
        <v>42232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3">
        <v>36</v>
      </c>
      <c r="B191" s="106">
        <v>42219</v>
      </c>
      <c r="C191" s="106"/>
      <c r="D191" s="107" t="s">
        <v>680</v>
      </c>
      <c r="E191" s="108" t="s">
        <v>623</v>
      </c>
      <c r="F191" s="109">
        <v>115.5</v>
      </c>
      <c r="G191" s="108"/>
      <c r="H191" s="108">
        <v>149</v>
      </c>
      <c r="I191" s="126">
        <v>140</v>
      </c>
      <c r="J191" s="141" t="s">
        <v>681</v>
      </c>
      <c r="K191" s="128">
        <f t="shared" si="87"/>
        <v>33.5</v>
      </c>
      <c r="L191" s="129">
        <f t="shared" si="88"/>
        <v>0.29004329004329005</v>
      </c>
      <c r="M191" s="130" t="s">
        <v>599</v>
      </c>
      <c r="N191" s="131">
        <v>42740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3">
        <v>37</v>
      </c>
      <c r="B192" s="106">
        <v>42251</v>
      </c>
      <c r="C192" s="106"/>
      <c r="D192" s="107" t="s">
        <v>674</v>
      </c>
      <c r="E192" s="108" t="s">
        <v>623</v>
      </c>
      <c r="F192" s="109">
        <v>226</v>
      </c>
      <c r="G192" s="108"/>
      <c r="H192" s="108">
        <v>292</v>
      </c>
      <c r="I192" s="126">
        <v>292</v>
      </c>
      <c r="J192" s="127" t="s">
        <v>682</v>
      </c>
      <c r="K192" s="128">
        <f t="shared" si="87"/>
        <v>66</v>
      </c>
      <c r="L192" s="129">
        <f t="shared" si="88"/>
        <v>0.29203539823008851</v>
      </c>
      <c r="M192" s="130" t="s">
        <v>599</v>
      </c>
      <c r="N192" s="131">
        <v>42286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3">
        <v>38</v>
      </c>
      <c r="B193" s="106">
        <v>42254</v>
      </c>
      <c r="C193" s="106"/>
      <c r="D193" s="107" t="s">
        <v>669</v>
      </c>
      <c r="E193" s="108" t="s">
        <v>623</v>
      </c>
      <c r="F193" s="109">
        <v>232.5</v>
      </c>
      <c r="G193" s="108"/>
      <c r="H193" s="108">
        <v>312.5</v>
      </c>
      <c r="I193" s="126">
        <v>310</v>
      </c>
      <c r="J193" s="127" t="s">
        <v>625</v>
      </c>
      <c r="K193" s="128">
        <f t="shared" si="87"/>
        <v>80</v>
      </c>
      <c r="L193" s="129">
        <f t="shared" si="88"/>
        <v>0.34408602150537637</v>
      </c>
      <c r="M193" s="130" t="s">
        <v>599</v>
      </c>
      <c r="N193" s="131">
        <v>42823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3">
        <v>39</v>
      </c>
      <c r="B194" s="106">
        <v>42268</v>
      </c>
      <c r="C194" s="106"/>
      <c r="D194" s="107" t="s">
        <v>683</v>
      </c>
      <c r="E194" s="108" t="s">
        <v>623</v>
      </c>
      <c r="F194" s="109">
        <v>196.5</v>
      </c>
      <c r="G194" s="108"/>
      <c r="H194" s="108">
        <v>238</v>
      </c>
      <c r="I194" s="126">
        <v>238</v>
      </c>
      <c r="J194" s="127" t="s">
        <v>682</v>
      </c>
      <c r="K194" s="128">
        <f t="shared" si="87"/>
        <v>41.5</v>
      </c>
      <c r="L194" s="129">
        <f t="shared" si="88"/>
        <v>0.21119592875318066</v>
      </c>
      <c r="M194" s="130" t="s">
        <v>599</v>
      </c>
      <c r="N194" s="131">
        <v>42291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3">
        <v>40</v>
      </c>
      <c r="B195" s="106">
        <v>42271</v>
      </c>
      <c r="C195" s="106"/>
      <c r="D195" s="107" t="s">
        <v>622</v>
      </c>
      <c r="E195" s="108" t="s">
        <v>623</v>
      </c>
      <c r="F195" s="109">
        <v>65</v>
      </c>
      <c r="G195" s="108"/>
      <c r="H195" s="108">
        <v>82</v>
      </c>
      <c r="I195" s="126">
        <v>82</v>
      </c>
      <c r="J195" s="127" t="s">
        <v>682</v>
      </c>
      <c r="K195" s="128">
        <f t="shared" si="87"/>
        <v>17</v>
      </c>
      <c r="L195" s="129">
        <f t="shared" si="88"/>
        <v>0.26153846153846155</v>
      </c>
      <c r="M195" s="130" t="s">
        <v>599</v>
      </c>
      <c r="N195" s="131">
        <v>42578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3">
        <v>41</v>
      </c>
      <c r="B196" s="106">
        <v>42291</v>
      </c>
      <c r="C196" s="106"/>
      <c r="D196" s="107" t="s">
        <v>684</v>
      </c>
      <c r="E196" s="108" t="s">
        <v>623</v>
      </c>
      <c r="F196" s="109">
        <v>144</v>
      </c>
      <c r="G196" s="108"/>
      <c r="H196" s="108">
        <v>182.5</v>
      </c>
      <c r="I196" s="126">
        <v>181</v>
      </c>
      <c r="J196" s="127" t="s">
        <v>682</v>
      </c>
      <c r="K196" s="128">
        <f t="shared" si="87"/>
        <v>38.5</v>
      </c>
      <c r="L196" s="129">
        <f t="shared" si="88"/>
        <v>0.2673611111111111</v>
      </c>
      <c r="M196" s="130" t="s">
        <v>599</v>
      </c>
      <c r="N196" s="131">
        <v>42817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3">
        <v>42</v>
      </c>
      <c r="B197" s="106">
        <v>42291</v>
      </c>
      <c r="C197" s="106"/>
      <c r="D197" s="107" t="s">
        <v>685</v>
      </c>
      <c r="E197" s="108" t="s">
        <v>623</v>
      </c>
      <c r="F197" s="109">
        <v>264</v>
      </c>
      <c r="G197" s="108"/>
      <c r="H197" s="108">
        <v>311</v>
      </c>
      <c r="I197" s="126">
        <v>311</v>
      </c>
      <c r="J197" s="127" t="s">
        <v>682</v>
      </c>
      <c r="K197" s="128">
        <f t="shared" si="87"/>
        <v>47</v>
      </c>
      <c r="L197" s="129">
        <f t="shared" si="88"/>
        <v>0.17803030303030304</v>
      </c>
      <c r="M197" s="130" t="s">
        <v>599</v>
      </c>
      <c r="N197" s="131">
        <v>42604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3">
        <v>43</v>
      </c>
      <c r="B198" s="106">
        <v>42318</v>
      </c>
      <c r="C198" s="106"/>
      <c r="D198" s="107" t="s">
        <v>686</v>
      </c>
      <c r="E198" s="108" t="s">
        <v>600</v>
      </c>
      <c r="F198" s="109">
        <v>549.5</v>
      </c>
      <c r="G198" s="108"/>
      <c r="H198" s="108">
        <v>630</v>
      </c>
      <c r="I198" s="126">
        <v>630</v>
      </c>
      <c r="J198" s="127" t="s">
        <v>682</v>
      </c>
      <c r="K198" s="128">
        <f t="shared" si="87"/>
        <v>80.5</v>
      </c>
      <c r="L198" s="129">
        <f t="shared" si="88"/>
        <v>0.1464968152866242</v>
      </c>
      <c r="M198" s="130" t="s">
        <v>599</v>
      </c>
      <c r="N198" s="131">
        <v>42419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3">
        <v>44</v>
      </c>
      <c r="B199" s="106">
        <v>42342</v>
      </c>
      <c r="C199" s="106"/>
      <c r="D199" s="107" t="s">
        <v>687</v>
      </c>
      <c r="E199" s="108" t="s">
        <v>623</v>
      </c>
      <c r="F199" s="109">
        <v>1027.5</v>
      </c>
      <c r="G199" s="108"/>
      <c r="H199" s="108">
        <v>1315</v>
      </c>
      <c r="I199" s="126">
        <v>1250</v>
      </c>
      <c r="J199" s="127" t="s">
        <v>682</v>
      </c>
      <c r="K199" s="128">
        <f t="shared" si="87"/>
        <v>287.5</v>
      </c>
      <c r="L199" s="129">
        <f t="shared" si="88"/>
        <v>0.27980535279805352</v>
      </c>
      <c r="M199" s="130" t="s">
        <v>599</v>
      </c>
      <c r="N199" s="131">
        <v>43244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3">
        <v>45</v>
      </c>
      <c r="B200" s="106">
        <v>42367</v>
      </c>
      <c r="C200" s="106"/>
      <c r="D200" s="107" t="s">
        <v>688</v>
      </c>
      <c r="E200" s="108" t="s">
        <v>623</v>
      </c>
      <c r="F200" s="109">
        <v>465</v>
      </c>
      <c r="G200" s="108"/>
      <c r="H200" s="108">
        <v>540</v>
      </c>
      <c r="I200" s="126">
        <v>540</v>
      </c>
      <c r="J200" s="127" t="s">
        <v>682</v>
      </c>
      <c r="K200" s="128">
        <f t="shared" si="87"/>
        <v>75</v>
      </c>
      <c r="L200" s="129">
        <f t="shared" si="88"/>
        <v>0.16129032258064516</v>
      </c>
      <c r="M200" s="130" t="s">
        <v>599</v>
      </c>
      <c r="N200" s="131">
        <v>42530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3">
        <v>46</v>
      </c>
      <c r="B201" s="106">
        <v>42380</v>
      </c>
      <c r="C201" s="106"/>
      <c r="D201" s="107" t="s">
        <v>390</v>
      </c>
      <c r="E201" s="108" t="s">
        <v>600</v>
      </c>
      <c r="F201" s="109">
        <v>81</v>
      </c>
      <c r="G201" s="108"/>
      <c r="H201" s="108">
        <v>110</v>
      </c>
      <c r="I201" s="126">
        <v>110</v>
      </c>
      <c r="J201" s="127" t="s">
        <v>682</v>
      </c>
      <c r="K201" s="128">
        <f t="shared" si="87"/>
        <v>29</v>
      </c>
      <c r="L201" s="129">
        <f t="shared" si="88"/>
        <v>0.35802469135802467</v>
      </c>
      <c r="M201" s="130" t="s">
        <v>599</v>
      </c>
      <c r="N201" s="131">
        <v>42745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3">
        <v>47</v>
      </c>
      <c r="B202" s="106">
        <v>42382</v>
      </c>
      <c r="C202" s="106"/>
      <c r="D202" s="107" t="s">
        <v>689</v>
      </c>
      <c r="E202" s="108" t="s">
        <v>600</v>
      </c>
      <c r="F202" s="109">
        <v>417.5</v>
      </c>
      <c r="G202" s="108"/>
      <c r="H202" s="108">
        <v>547</v>
      </c>
      <c r="I202" s="126">
        <v>535</v>
      </c>
      <c r="J202" s="127" t="s">
        <v>682</v>
      </c>
      <c r="K202" s="128">
        <f t="shared" si="87"/>
        <v>129.5</v>
      </c>
      <c r="L202" s="129">
        <f t="shared" si="88"/>
        <v>0.31017964071856285</v>
      </c>
      <c r="M202" s="130" t="s">
        <v>599</v>
      </c>
      <c r="N202" s="131">
        <v>42578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3">
        <v>48</v>
      </c>
      <c r="B203" s="106">
        <v>42408</v>
      </c>
      <c r="C203" s="106"/>
      <c r="D203" s="107" t="s">
        <v>690</v>
      </c>
      <c r="E203" s="108" t="s">
        <v>623</v>
      </c>
      <c r="F203" s="109">
        <v>650</v>
      </c>
      <c r="G203" s="108"/>
      <c r="H203" s="108">
        <v>800</v>
      </c>
      <c r="I203" s="126">
        <v>800</v>
      </c>
      <c r="J203" s="127" t="s">
        <v>682</v>
      </c>
      <c r="K203" s="128">
        <f t="shared" si="87"/>
        <v>150</v>
      </c>
      <c r="L203" s="129">
        <f t="shared" si="88"/>
        <v>0.23076923076923078</v>
      </c>
      <c r="M203" s="130" t="s">
        <v>599</v>
      </c>
      <c r="N203" s="131">
        <v>43154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3">
        <v>49</v>
      </c>
      <c r="B204" s="106">
        <v>42433</v>
      </c>
      <c r="C204" s="106"/>
      <c r="D204" s="107" t="s">
        <v>197</v>
      </c>
      <c r="E204" s="108" t="s">
        <v>623</v>
      </c>
      <c r="F204" s="109">
        <v>437.5</v>
      </c>
      <c r="G204" s="108"/>
      <c r="H204" s="108">
        <v>504.5</v>
      </c>
      <c r="I204" s="126">
        <v>522</v>
      </c>
      <c r="J204" s="127" t="s">
        <v>691</v>
      </c>
      <c r="K204" s="128">
        <f t="shared" si="87"/>
        <v>67</v>
      </c>
      <c r="L204" s="129">
        <f t="shared" si="88"/>
        <v>0.15314285714285714</v>
      </c>
      <c r="M204" s="130" t="s">
        <v>599</v>
      </c>
      <c r="N204" s="131">
        <v>42480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3">
        <v>50</v>
      </c>
      <c r="B205" s="106">
        <v>42438</v>
      </c>
      <c r="C205" s="106"/>
      <c r="D205" s="107" t="s">
        <v>692</v>
      </c>
      <c r="E205" s="108" t="s">
        <v>623</v>
      </c>
      <c r="F205" s="109">
        <v>189.5</v>
      </c>
      <c r="G205" s="108"/>
      <c r="H205" s="108">
        <v>218</v>
      </c>
      <c r="I205" s="126">
        <v>218</v>
      </c>
      <c r="J205" s="127" t="s">
        <v>682</v>
      </c>
      <c r="K205" s="128">
        <f t="shared" si="87"/>
        <v>28.5</v>
      </c>
      <c r="L205" s="129">
        <f t="shared" si="88"/>
        <v>0.15039577836411611</v>
      </c>
      <c r="M205" s="130" t="s">
        <v>599</v>
      </c>
      <c r="N205" s="131">
        <v>43034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364">
        <v>51</v>
      </c>
      <c r="B206" s="115">
        <v>42471</v>
      </c>
      <c r="C206" s="115"/>
      <c r="D206" s="116" t="s">
        <v>693</v>
      </c>
      <c r="E206" s="117" t="s">
        <v>623</v>
      </c>
      <c r="F206" s="118">
        <v>36.5</v>
      </c>
      <c r="G206" s="119"/>
      <c r="H206" s="119">
        <v>15.85</v>
      </c>
      <c r="I206" s="119">
        <v>60</v>
      </c>
      <c r="J206" s="138" t="s">
        <v>694</v>
      </c>
      <c r="K206" s="134">
        <f t="shared" si="87"/>
        <v>-20.65</v>
      </c>
      <c r="L206" s="168">
        <f t="shared" si="88"/>
        <v>-0.5657534246575342</v>
      </c>
      <c r="M206" s="136" t="s">
        <v>663</v>
      </c>
      <c r="N206" s="169">
        <v>43627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3">
        <v>52</v>
      </c>
      <c r="B207" s="106">
        <v>42472</v>
      </c>
      <c r="C207" s="106"/>
      <c r="D207" s="107" t="s">
        <v>695</v>
      </c>
      <c r="E207" s="108" t="s">
        <v>623</v>
      </c>
      <c r="F207" s="109">
        <v>93</v>
      </c>
      <c r="G207" s="108"/>
      <c r="H207" s="108">
        <v>149</v>
      </c>
      <c r="I207" s="126">
        <v>140</v>
      </c>
      <c r="J207" s="141" t="s">
        <v>696</v>
      </c>
      <c r="K207" s="128">
        <f t="shared" si="87"/>
        <v>56</v>
      </c>
      <c r="L207" s="129">
        <f t="shared" si="88"/>
        <v>0.60215053763440862</v>
      </c>
      <c r="M207" s="130" t="s">
        <v>599</v>
      </c>
      <c r="N207" s="131">
        <v>42740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3">
        <v>53</v>
      </c>
      <c r="B208" s="106">
        <v>42472</v>
      </c>
      <c r="C208" s="106"/>
      <c r="D208" s="107" t="s">
        <v>697</v>
      </c>
      <c r="E208" s="108" t="s">
        <v>623</v>
      </c>
      <c r="F208" s="109">
        <v>130</v>
      </c>
      <c r="G208" s="108"/>
      <c r="H208" s="108">
        <v>150</v>
      </c>
      <c r="I208" s="126" t="s">
        <v>698</v>
      </c>
      <c r="J208" s="127" t="s">
        <v>682</v>
      </c>
      <c r="K208" s="128">
        <f t="shared" si="87"/>
        <v>20</v>
      </c>
      <c r="L208" s="129">
        <f t="shared" si="88"/>
        <v>0.15384615384615385</v>
      </c>
      <c r="M208" s="130" t="s">
        <v>599</v>
      </c>
      <c r="N208" s="131">
        <v>42564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3">
        <v>54</v>
      </c>
      <c r="B209" s="106">
        <v>42473</v>
      </c>
      <c r="C209" s="106"/>
      <c r="D209" s="107" t="s">
        <v>354</v>
      </c>
      <c r="E209" s="108" t="s">
        <v>623</v>
      </c>
      <c r="F209" s="109">
        <v>196</v>
      </c>
      <c r="G209" s="108"/>
      <c r="H209" s="108">
        <v>299</v>
      </c>
      <c r="I209" s="126">
        <v>299</v>
      </c>
      <c r="J209" s="127" t="s">
        <v>682</v>
      </c>
      <c r="K209" s="128">
        <v>103</v>
      </c>
      <c r="L209" s="129">
        <v>0.52551020408163296</v>
      </c>
      <c r="M209" s="130" t="s">
        <v>599</v>
      </c>
      <c r="N209" s="131">
        <v>42620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3">
        <v>55</v>
      </c>
      <c r="B210" s="106">
        <v>42473</v>
      </c>
      <c r="C210" s="106"/>
      <c r="D210" s="107" t="s">
        <v>756</v>
      </c>
      <c r="E210" s="108" t="s">
        <v>623</v>
      </c>
      <c r="F210" s="109">
        <v>88</v>
      </c>
      <c r="G210" s="108"/>
      <c r="H210" s="108">
        <v>103</v>
      </c>
      <c r="I210" s="126">
        <v>103</v>
      </c>
      <c r="J210" s="127" t="s">
        <v>682</v>
      </c>
      <c r="K210" s="128">
        <v>15</v>
      </c>
      <c r="L210" s="129">
        <v>0.170454545454545</v>
      </c>
      <c r="M210" s="130" t="s">
        <v>599</v>
      </c>
      <c r="N210" s="131">
        <v>42530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3">
        <v>56</v>
      </c>
      <c r="B211" s="106">
        <v>42492</v>
      </c>
      <c r="C211" s="106"/>
      <c r="D211" s="107" t="s">
        <v>699</v>
      </c>
      <c r="E211" s="108" t="s">
        <v>623</v>
      </c>
      <c r="F211" s="109">
        <v>127.5</v>
      </c>
      <c r="G211" s="108"/>
      <c r="H211" s="108">
        <v>148</v>
      </c>
      <c r="I211" s="126" t="s">
        <v>700</v>
      </c>
      <c r="J211" s="127" t="s">
        <v>682</v>
      </c>
      <c r="K211" s="128">
        <f>H211-F211</f>
        <v>20.5</v>
      </c>
      <c r="L211" s="129">
        <f>K211/F211</f>
        <v>0.16078431372549021</v>
      </c>
      <c r="M211" s="130" t="s">
        <v>599</v>
      </c>
      <c r="N211" s="131">
        <v>42564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3">
        <v>57</v>
      </c>
      <c r="B212" s="106">
        <v>42493</v>
      </c>
      <c r="C212" s="106"/>
      <c r="D212" s="107" t="s">
        <v>701</v>
      </c>
      <c r="E212" s="108" t="s">
        <v>623</v>
      </c>
      <c r="F212" s="109">
        <v>675</v>
      </c>
      <c r="G212" s="108"/>
      <c r="H212" s="108">
        <v>815</v>
      </c>
      <c r="I212" s="126" t="s">
        <v>702</v>
      </c>
      <c r="J212" s="127" t="s">
        <v>682</v>
      </c>
      <c r="K212" s="128">
        <f>H212-F212</f>
        <v>140</v>
      </c>
      <c r="L212" s="129">
        <f>K212/F212</f>
        <v>0.2074074074074074</v>
      </c>
      <c r="M212" s="130" t="s">
        <v>599</v>
      </c>
      <c r="N212" s="131">
        <v>43154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4">
        <v>58</v>
      </c>
      <c r="B213" s="110">
        <v>42522</v>
      </c>
      <c r="C213" s="110"/>
      <c r="D213" s="111" t="s">
        <v>757</v>
      </c>
      <c r="E213" s="112" t="s">
        <v>623</v>
      </c>
      <c r="F213" s="113">
        <v>500</v>
      </c>
      <c r="G213" s="113"/>
      <c r="H213" s="114">
        <v>232.5</v>
      </c>
      <c r="I213" s="132" t="s">
        <v>758</v>
      </c>
      <c r="J213" s="133" t="s">
        <v>759</v>
      </c>
      <c r="K213" s="134">
        <f>H213-F213</f>
        <v>-267.5</v>
      </c>
      <c r="L213" s="135">
        <f>K213/F213</f>
        <v>-0.53500000000000003</v>
      </c>
      <c r="M213" s="136" t="s">
        <v>663</v>
      </c>
      <c r="N213" s="137">
        <v>43735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3">
        <v>59</v>
      </c>
      <c r="B214" s="106">
        <v>42527</v>
      </c>
      <c r="C214" s="106"/>
      <c r="D214" s="107" t="s">
        <v>703</v>
      </c>
      <c r="E214" s="108" t="s">
        <v>623</v>
      </c>
      <c r="F214" s="109">
        <v>110</v>
      </c>
      <c r="G214" s="108"/>
      <c r="H214" s="108">
        <v>126.5</v>
      </c>
      <c r="I214" s="126">
        <v>125</v>
      </c>
      <c r="J214" s="127" t="s">
        <v>632</v>
      </c>
      <c r="K214" s="128">
        <f>H214-F214</f>
        <v>16.5</v>
      </c>
      <c r="L214" s="129">
        <f>K214/F214</f>
        <v>0.15</v>
      </c>
      <c r="M214" s="130" t="s">
        <v>599</v>
      </c>
      <c r="N214" s="131">
        <v>42552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3">
        <v>60</v>
      </c>
      <c r="B215" s="106">
        <v>42538</v>
      </c>
      <c r="C215" s="106"/>
      <c r="D215" s="107" t="s">
        <v>704</v>
      </c>
      <c r="E215" s="108" t="s">
        <v>623</v>
      </c>
      <c r="F215" s="109">
        <v>44</v>
      </c>
      <c r="G215" s="108"/>
      <c r="H215" s="108">
        <v>69.5</v>
      </c>
      <c r="I215" s="126">
        <v>69.5</v>
      </c>
      <c r="J215" s="127" t="s">
        <v>705</v>
      </c>
      <c r="K215" s="128">
        <f>H215-F215</f>
        <v>25.5</v>
      </c>
      <c r="L215" s="129">
        <f>K215/F215</f>
        <v>0.57954545454545459</v>
      </c>
      <c r="M215" s="130" t="s">
        <v>599</v>
      </c>
      <c r="N215" s="131">
        <v>42977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3">
        <v>61</v>
      </c>
      <c r="B216" s="106">
        <v>42549</v>
      </c>
      <c r="C216" s="106"/>
      <c r="D216" s="148" t="s">
        <v>760</v>
      </c>
      <c r="E216" s="108" t="s">
        <v>623</v>
      </c>
      <c r="F216" s="109">
        <v>262.5</v>
      </c>
      <c r="G216" s="108"/>
      <c r="H216" s="108">
        <v>340</v>
      </c>
      <c r="I216" s="126">
        <v>333</v>
      </c>
      <c r="J216" s="127" t="s">
        <v>761</v>
      </c>
      <c r="K216" s="128">
        <v>77.5</v>
      </c>
      <c r="L216" s="129">
        <v>0.29523809523809502</v>
      </c>
      <c r="M216" s="130" t="s">
        <v>599</v>
      </c>
      <c r="N216" s="131">
        <v>43017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3">
        <v>62</v>
      </c>
      <c r="B217" s="106">
        <v>42549</v>
      </c>
      <c r="C217" s="106"/>
      <c r="D217" s="148" t="s">
        <v>762</v>
      </c>
      <c r="E217" s="108" t="s">
        <v>623</v>
      </c>
      <c r="F217" s="109">
        <v>840</v>
      </c>
      <c r="G217" s="108"/>
      <c r="H217" s="108">
        <v>1230</v>
      </c>
      <c r="I217" s="126">
        <v>1230</v>
      </c>
      <c r="J217" s="127" t="s">
        <v>682</v>
      </c>
      <c r="K217" s="128">
        <v>390</v>
      </c>
      <c r="L217" s="129">
        <v>0.46428571428571402</v>
      </c>
      <c r="M217" s="130" t="s">
        <v>599</v>
      </c>
      <c r="N217" s="131">
        <v>42649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365">
        <v>63</v>
      </c>
      <c r="B218" s="143">
        <v>42556</v>
      </c>
      <c r="C218" s="143"/>
      <c r="D218" s="144" t="s">
        <v>706</v>
      </c>
      <c r="E218" s="145" t="s">
        <v>623</v>
      </c>
      <c r="F218" s="146">
        <v>395</v>
      </c>
      <c r="G218" s="147"/>
      <c r="H218" s="147">
        <f>(468.5+342.5)/2</f>
        <v>405.5</v>
      </c>
      <c r="I218" s="147">
        <v>510</v>
      </c>
      <c r="J218" s="170" t="s">
        <v>707</v>
      </c>
      <c r="K218" s="171">
        <f t="shared" ref="K218:K224" si="89">H218-F218</f>
        <v>10.5</v>
      </c>
      <c r="L218" s="172">
        <f t="shared" ref="L218:L224" si="90">K218/F218</f>
        <v>2.6582278481012658E-2</v>
      </c>
      <c r="M218" s="173" t="s">
        <v>708</v>
      </c>
      <c r="N218" s="174">
        <v>43606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4">
        <v>64</v>
      </c>
      <c r="B219" s="110">
        <v>42584</v>
      </c>
      <c r="C219" s="110"/>
      <c r="D219" s="111" t="s">
        <v>709</v>
      </c>
      <c r="E219" s="112" t="s">
        <v>600</v>
      </c>
      <c r="F219" s="113">
        <f>169.5-12.8</f>
        <v>156.69999999999999</v>
      </c>
      <c r="G219" s="113"/>
      <c r="H219" s="114">
        <v>77</v>
      </c>
      <c r="I219" s="132" t="s">
        <v>710</v>
      </c>
      <c r="J219" s="384" t="s">
        <v>3401</v>
      </c>
      <c r="K219" s="134">
        <f t="shared" si="89"/>
        <v>-79.699999999999989</v>
      </c>
      <c r="L219" s="135">
        <f t="shared" si="90"/>
        <v>-0.50861518825781749</v>
      </c>
      <c r="M219" s="136" t="s">
        <v>663</v>
      </c>
      <c r="N219" s="137">
        <v>43522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4">
        <v>65</v>
      </c>
      <c r="B220" s="110">
        <v>42586</v>
      </c>
      <c r="C220" s="110"/>
      <c r="D220" s="111" t="s">
        <v>711</v>
      </c>
      <c r="E220" s="112" t="s">
        <v>623</v>
      </c>
      <c r="F220" s="113">
        <v>400</v>
      </c>
      <c r="G220" s="113"/>
      <c r="H220" s="114">
        <v>305</v>
      </c>
      <c r="I220" s="132">
        <v>475</v>
      </c>
      <c r="J220" s="133" t="s">
        <v>712</v>
      </c>
      <c r="K220" s="134">
        <f t="shared" si="89"/>
        <v>-95</v>
      </c>
      <c r="L220" s="135">
        <f t="shared" si="90"/>
        <v>-0.23749999999999999</v>
      </c>
      <c r="M220" s="136" t="s">
        <v>663</v>
      </c>
      <c r="N220" s="137">
        <v>43606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3">
        <v>66</v>
      </c>
      <c r="B221" s="106">
        <v>42593</v>
      </c>
      <c r="C221" s="106"/>
      <c r="D221" s="107" t="s">
        <v>713</v>
      </c>
      <c r="E221" s="108" t="s">
        <v>623</v>
      </c>
      <c r="F221" s="109">
        <v>86.5</v>
      </c>
      <c r="G221" s="108"/>
      <c r="H221" s="108">
        <v>130</v>
      </c>
      <c r="I221" s="126">
        <v>130</v>
      </c>
      <c r="J221" s="141" t="s">
        <v>714</v>
      </c>
      <c r="K221" s="128">
        <f t="shared" si="89"/>
        <v>43.5</v>
      </c>
      <c r="L221" s="129">
        <f t="shared" si="90"/>
        <v>0.50289017341040465</v>
      </c>
      <c r="M221" s="130" t="s">
        <v>599</v>
      </c>
      <c r="N221" s="131">
        <v>43091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4">
        <v>67</v>
      </c>
      <c r="B222" s="110">
        <v>42600</v>
      </c>
      <c r="C222" s="110"/>
      <c r="D222" s="111" t="s">
        <v>381</v>
      </c>
      <c r="E222" s="112" t="s">
        <v>623</v>
      </c>
      <c r="F222" s="113">
        <v>133.5</v>
      </c>
      <c r="G222" s="113"/>
      <c r="H222" s="114">
        <v>126.5</v>
      </c>
      <c r="I222" s="132">
        <v>178</v>
      </c>
      <c r="J222" s="133" t="s">
        <v>715</v>
      </c>
      <c r="K222" s="134">
        <f t="shared" si="89"/>
        <v>-7</v>
      </c>
      <c r="L222" s="135">
        <f t="shared" si="90"/>
        <v>-5.2434456928838954E-2</v>
      </c>
      <c r="M222" s="136" t="s">
        <v>663</v>
      </c>
      <c r="N222" s="137">
        <v>42615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3">
        <v>68</v>
      </c>
      <c r="B223" s="106">
        <v>42613</v>
      </c>
      <c r="C223" s="106"/>
      <c r="D223" s="107" t="s">
        <v>716</v>
      </c>
      <c r="E223" s="108" t="s">
        <v>623</v>
      </c>
      <c r="F223" s="109">
        <v>560</v>
      </c>
      <c r="G223" s="108"/>
      <c r="H223" s="108">
        <v>725</v>
      </c>
      <c r="I223" s="126">
        <v>725</v>
      </c>
      <c r="J223" s="127" t="s">
        <v>625</v>
      </c>
      <c r="K223" s="128">
        <f t="shared" si="89"/>
        <v>165</v>
      </c>
      <c r="L223" s="129">
        <f t="shared" si="90"/>
        <v>0.29464285714285715</v>
      </c>
      <c r="M223" s="130" t="s">
        <v>599</v>
      </c>
      <c r="N223" s="131">
        <v>42456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3">
        <v>69</v>
      </c>
      <c r="B224" s="106">
        <v>42614</v>
      </c>
      <c r="C224" s="106"/>
      <c r="D224" s="107" t="s">
        <v>717</v>
      </c>
      <c r="E224" s="108" t="s">
        <v>623</v>
      </c>
      <c r="F224" s="109">
        <v>160.5</v>
      </c>
      <c r="G224" s="108"/>
      <c r="H224" s="108">
        <v>210</v>
      </c>
      <c r="I224" s="126">
        <v>210</v>
      </c>
      <c r="J224" s="127" t="s">
        <v>625</v>
      </c>
      <c r="K224" s="128">
        <f t="shared" si="89"/>
        <v>49.5</v>
      </c>
      <c r="L224" s="129">
        <f t="shared" si="90"/>
        <v>0.30841121495327101</v>
      </c>
      <c r="M224" s="130" t="s">
        <v>599</v>
      </c>
      <c r="N224" s="131">
        <v>42871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3">
        <v>70</v>
      </c>
      <c r="B225" s="106">
        <v>42646</v>
      </c>
      <c r="C225" s="106"/>
      <c r="D225" s="148" t="s">
        <v>405</v>
      </c>
      <c r="E225" s="108" t="s">
        <v>623</v>
      </c>
      <c r="F225" s="109">
        <v>430</v>
      </c>
      <c r="G225" s="108"/>
      <c r="H225" s="108">
        <v>596</v>
      </c>
      <c r="I225" s="126">
        <v>575</v>
      </c>
      <c r="J225" s="127" t="s">
        <v>763</v>
      </c>
      <c r="K225" s="128">
        <v>166</v>
      </c>
      <c r="L225" s="129">
        <v>0.38604651162790699</v>
      </c>
      <c r="M225" s="130" t="s">
        <v>599</v>
      </c>
      <c r="N225" s="131">
        <v>42769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3">
        <v>71</v>
      </c>
      <c r="B226" s="106">
        <v>42657</v>
      </c>
      <c r="C226" s="106"/>
      <c r="D226" s="107" t="s">
        <v>718</v>
      </c>
      <c r="E226" s="108" t="s">
        <v>623</v>
      </c>
      <c r="F226" s="109">
        <v>280</v>
      </c>
      <c r="G226" s="108"/>
      <c r="H226" s="108">
        <v>345</v>
      </c>
      <c r="I226" s="126">
        <v>345</v>
      </c>
      <c r="J226" s="127" t="s">
        <v>625</v>
      </c>
      <c r="K226" s="128">
        <f t="shared" ref="K226:K231" si="91">H226-F226</f>
        <v>65</v>
      </c>
      <c r="L226" s="129">
        <f>K226/F226</f>
        <v>0.23214285714285715</v>
      </c>
      <c r="M226" s="130" t="s">
        <v>599</v>
      </c>
      <c r="N226" s="131">
        <v>42814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3">
        <v>72</v>
      </c>
      <c r="B227" s="106">
        <v>42657</v>
      </c>
      <c r="C227" s="106"/>
      <c r="D227" s="107" t="s">
        <v>719</v>
      </c>
      <c r="E227" s="108" t="s">
        <v>623</v>
      </c>
      <c r="F227" s="109">
        <v>245</v>
      </c>
      <c r="G227" s="108"/>
      <c r="H227" s="108">
        <v>325.5</v>
      </c>
      <c r="I227" s="126">
        <v>330</v>
      </c>
      <c r="J227" s="127" t="s">
        <v>720</v>
      </c>
      <c r="K227" s="128">
        <f t="shared" si="91"/>
        <v>80.5</v>
      </c>
      <c r="L227" s="129">
        <f>K227/F227</f>
        <v>0.32857142857142857</v>
      </c>
      <c r="M227" s="130" t="s">
        <v>599</v>
      </c>
      <c r="N227" s="131">
        <v>42769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3">
        <v>73</v>
      </c>
      <c r="B228" s="106">
        <v>42660</v>
      </c>
      <c r="C228" s="106"/>
      <c r="D228" s="107" t="s">
        <v>349</v>
      </c>
      <c r="E228" s="108" t="s">
        <v>623</v>
      </c>
      <c r="F228" s="109">
        <v>125</v>
      </c>
      <c r="G228" s="108"/>
      <c r="H228" s="108">
        <v>160</v>
      </c>
      <c r="I228" s="126">
        <v>160</v>
      </c>
      <c r="J228" s="127" t="s">
        <v>682</v>
      </c>
      <c r="K228" s="128">
        <f t="shared" si="91"/>
        <v>35</v>
      </c>
      <c r="L228" s="129">
        <v>0.28000000000000003</v>
      </c>
      <c r="M228" s="130" t="s">
        <v>599</v>
      </c>
      <c r="N228" s="131">
        <v>42803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3">
        <v>74</v>
      </c>
      <c r="B229" s="106">
        <v>42660</v>
      </c>
      <c r="C229" s="106"/>
      <c r="D229" s="107" t="s">
        <v>483</v>
      </c>
      <c r="E229" s="108" t="s">
        <v>623</v>
      </c>
      <c r="F229" s="109">
        <v>114</v>
      </c>
      <c r="G229" s="108"/>
      <c r="H229" s="108">
        <v>145</v>
      </c>
      <c r="I229" s="126">
        <v>145</v>
      </c>
      <c r="J229" s="127" t="s">
        <v>682</v>
      </c>
      <c r="K229" s="128">
        <f t="shared" si="91"/>
        <v>31</v>
      </c>
      <c r="L229" s="129">
        <f>K229/F229</f>
        <v>0.27192982456140352</v>
      </c>
      <c r="M229" s="130" t="s">
        <v>599</v>
      </c>
      <c r="N229" s="131">
        <v>42859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3">
        <v>75</v>
      </c>
      <c r="B230" s="106">
        <v>42660</v>
      </c>
      <c r="C230" s="106"/>
      <c r="D230" s="107" t="s">
        <v>721</v>
      </c>
      <c r="E230" s="108" t="s">
        <v>623</v>
      </c>
      <c r="F230" s="109">
        <v>212</v>
      </c>
      <c r="G230" s="108"/>
      <c r="H230" s="108">
        <v>280</v>
      </c>
      <c r="I230" s="126">
        <v>276</v>
      </c>
      <c r="J230" s="127" t="s">
        <v>722</v>
      </c>
      <c r="K230" s="128">
        <f t="shared" si="91"/>
        <v>68</v>
      </c>
      <c r="L230" s="129">
        <f>K230/F230</f>
        <v>0.32075471698113206</v>
      </c>
      <c r="M230" s="130" t="s">
        <v>599</v>
      </c>
      <c r="N230" s="131">
        <v>42858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3">
        <v>76</v>
      </c>
      <c r="B231" s="106">
        <v>42678</v>
      </c>
      <c r="C231" s="106"/>
      <c r="D231" s="107" t="s">
        <v>151</v>
      </c>
      <c r="E231" s="108" t="s">
        <v>623</v>
      </c>
      <c r="F231" s="109">
        <v>155</v>
      </c>
      <c r="G231" s="108"/>
      <c r="H231" s="108">
        <v>210</v>
      </c>
      <c r="I231" s="126">
        <v>210</v>
      </c>
      <c r="J231" s="127" t="s">
        <v>723</v>
      </c>
      <c r="K231" s="128">
        <f t="shared" si="91"/>
        <v>55</v>
      </c>
      <c r="L231" s="129">
        <f>K231/F231</f>
        <v>0.35483870967741937</v>
      </c>
      <c r="M231" s="130" t="s">
        <v>599</v>
      </c>
      <c r="N231" s="131">
        <v>42944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4">
        <v>77</v>
      </c>
      <c r="B232" s="110">
        <v>42710</v>
      </c>
      <c r="C232" s="110"/>
      <c r="D232" s="111" t="s">
        <v>764</v>
      </c>
      <c r="E232" s="112" t="s">
        <v>623</v>
      </c>
      <c r="F232" s="113">
        <v>150.5</v>
      </c>
      <c r="G232" s="113"/>
      <c r="H232" s="114">
        <v>72.5</v>
      </c>
      <c r="I232" s="132">
        <v>174</v>
      </c>
      <c r="J232" s="133" t="s">
        <v>765</v>
      </c>
      <c r="K232" s="134">
        <v>-78</v>
      </c>
      <c r="L232" s="135">
        <v>-0.51827242524916906</v>
      </c>
      <c r="M232" s="136" t="s">
        <v>663</v>
      </c>
      <c r="N232" s="137">
        <v>43333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3">
        <v>78</v>
      </c>
      <c r="B233" s="106">
        <v>42712</v>
      </c>
      <c r="C233" s="106"/>
      <c r="D233" s="107" t="s">
        <v>125</v>
      </c>
      <c r="E233" s="108" t="s">
        <v>623</v>
      </c>
      <c r="F233" s="109">
        <v>380</v>
      </c>
      <c r="G233" s="108"/>
      <c r="H233" s="108">
        <v>478</v>
      </c>
      <c r="I233" s="126">
        <v>468</v>
      </c>
      <c r="J233" s="127" t="s">
        <v>682</v>
      </c>
      <c r="K233" s="128">
        <f>H233-F233</f>
        <v>98</v>
      </c>
      <c r="L233" s="129">
        <f>K233/F233</f>
        <v>0.25789473684210529</v>
      </c>
      <c r="M233" s="130" t="s">
        <v>599</v>
      </c>
      <c r="N233" s="131">
        <v>43025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3">
        <v>79</v>
      </c>
      <c r="B234" s="106">
        <v>42734</v>
      </c>
      <c r="C234" s="106"/>
      <c r="D234" s="107" t="s">
        <v>248</v>
      </c>
      <c r="E234" s="108" t="s">
        <v>623</v>
      </c>
      <c r="F234" s="109">
        <v>305</v>
      </c>
      <c r="G234" s="108"/>
      <c r="H234" s="108">
        <v>375</v>
      </c>
      <c r="I234" s="126">
        <v>375</v>
      </c>
      <c r="J234" s="127" t="s">
        <v>682</v>
      </c>
      <c r="K234" s="128">
        <f>H234-F234</f>
        <v>70</v>
      </c>
      <c r="L234" s="129">
        <f>K234/F234</f>
        <v>0.22950819672131148</v>
      </c>
      <c r="M234" s="130" t="s">
        <v>599</v>
      </c>
      <c r="N234" s="131">
        <v>42768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3">
        <v>80</v>
      </c>
      <c r="B235" s="106">
        <v>42739</v>
      </c>
      <c r="C235" s="106"/>
      <c r="D235" s="107" t="s">
        <v>351</v>
      </c>
      <c r="E235" s="108" t="s">
        <v>623</v>
      </c>
      <c r="F235" s="109">
        <v>99.5</v>
      </c>
      <c r="G235" s="108"/>
      <c r="H235" s="108">
        <v>158</v>
      </c>
      <c r="I235" s="126">
        <v>158</v>
      </c>
      <c r="J235" s="127" t="s">
        <v>682</v>
      </c>
      <c r="K235" s="128">
        <f>H235-F235</f>
        <v>58.5</v>
      </c>
      <c r="L235" s="129">
        <f>K235/F235</f>
        <v>0.5879396984924623</v>
      </c>
      <c r="M235" s="130" t="s">
        <v>599</v>
      </c>
      <c r="N235" s="131">
        <v>42898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3">
        <v>81</v>
      </c>
      <c r="B236" s="106">
        <v>42739</v>
      </c>
      <c r="C236" s="106"/>
      <c r="D236" s="107" t="s">
        <v>351</v>
      </c>
      <c r="E236" s="108" t="s">
        <v>623</v>
      </c>
      <c r="F236" s="109">
        <v>99.5</v>
      </c>
      <c r="G236" s="108"/>
      <c r="H236" s="108">
        <v>158</v>
      </c>
      <c r="I236" s="126">
        <v>158</v>
      </c>
      <c r="J236" s="127" t="s">
        <v>682</v>
      </c>
      <c r="K236" s="128">
        <v>58.5</v>
      </c>
      <c r="L236" s="129">
        <v>0.58793969849246197</v>
      </c>
      <c r="M236" s="130" t="s">
        <v>599</v>
      </c>
      <c r="N236" s="131">
        <v>42898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3">
        <v>82</v>
      </c>
      <c r="B237" s="106">
        <v>42786</v>
      </c>
      <c r="C237" s="106"/>
      <c r="D237" s="107" t="s">
        <v>169</v>
      </c>
      <c r="E237" s="108" t="s">
        <v>623</v>
      </c>
      <c r="F237" s="109">
        <v>140.5</v>
      </c>
      <c r="G237" s="108"/>
      <c r="H237" s="108">
        <v>220</v>
      </c>
      <c r="I237" s="126">
        <v>220</v>
      </c>
      <c r="J237" s="127" t="s">
        <v>682</v>
      </c>
      <c r="K237" s="128">
        <f>H237-F237</f>
        <v>79.5</v>
      </c>
      <c r="L237" s="129">
        <f>K237/F237</f>
        <v>0.5658362989323843</v>
      </c>
      <c r="M237" s="130" t="s">
        <v>599</v>
      </c>
      <c r="N237" s="131">
        <v>42864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3">
        <v>83</v>
      </c>
      <c r="B238" s="106">
        <v>42786</v>
      </c>
      <c r="C238" s="106"/>
      <c r="D238" s="107" t="s">
        <v>766</v>
      </c>
      <c r="E238" s="108" t="s">
        <v>623</v>
      </c>
      <c r="F238" s="109">
        <v>202.5</v>
      </c>
      <c r="G238" s="108"/>
      <c r="H238" s="108">
        <v>234</v>
      </c>
      <c r="I238" s="126">
        <v>234</v>
      </c>
      <c r="J238" s="127" t="s">
        <v>682</v>
      </c>
      <c r="K238" s="128">
        <v>31.5</v>
      </c>
      <c r="L238" s="129">
        <v>0.155555555555556</v>
      </c>
      <c r="M238" s="130" t="s">
        <v>599</v>
      </c>
      <c r="N238" s="131">
        <v>42836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3">
        <v>84</v>
      </c>
      <c r="B239" s="106">
        <v>42818</v>
      </c>
      <c r="C239" s="106"/>
      <c r="D239" s="107" t="s">
        <v>557</v>
      </c>
      <c r="E239" s="108" t="s">
        <v>623</v>
      </c>
      <c r="F239" s="109">
        <v>300.5</v>
      </c>
      <c r="G239" s="108"/>
      <c r="H239" s="108">
        <v>417.5</v>
      </c>
      <c r="I239" s="126">
        <v>420</v>
      </c>
      <c r="J239" s="127" t="s">
        <v>724</v>
      </c>
      <c r="K239" s="128">
        <f>H239-F239</f>
        <v>117</v>
      </c>
      <c r="L239" s="129">
        <f>K239/F239</f>
        <v>0.38935108153078202</v>
      </c>
      <c r="M239" s="130" t="s">
        <v>599</v>
      </c>
      <c r="N239" s="131">
        <v>43070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3">
        <v>85</v>
      </c>
      <c r="B240" s="106">
        <v>42818</v>
      </c>
      <c r="C240" s="106"/>
      <c r="D240" s="107" t="s">
        <v>762</v>
      </c>
      <c r="E240" s="108" t="s">
        <v>623</v>
      </c>
      <c r="F240" s="109">
        <v>850</v>
      </c>
      <c r="G240" s="108"/>
      <c r="H240" s="108">
        <v>1042.5</v>
      </c>
      <c r="I240" s="126">
        <v>1023</v>
      </c>
      <c r="J240" s="127" t="s">
        <v>767</v>
      </c>
      <c r="K240" s="128">
        <v>192.5</v>
      </c>
      <c r="L240" s="129">
        <v>0.22647058823529401</v>
      </c>
      <c r="M240" s="130" t="s">
        <v>599</v>
      </c>
      <c r="N240" s="131">
        <v>42830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3">
        <v>86</v>
      </c>
      <c r="B241" s="106">
        <v>42830</v>
      </c>
      <c r="C241" s="106"/>
      <c r="D241" s="107" t="s">
        <v>501</v>
      </c>
      <c r="E241" s="108" t="s">
        <v>623</v>
      </c>
      <c r="F241" s="109">
        <v>785</v>
      </c>
      <c r="G241" s="108"/>
      <c r="H241" s="108">
        <v>930</v>
      </c>
      <c r="I241" s="126">
        <v>920</v>
      </c>
      <c r="J241" s="127" t="s">
        <v>725</v>
      </c>
      <c r="K241" s="128">
        <f>H241-F241</f>
        <v>145</v>
      </c>
      <c r="L241" s="129">
        <f>K241/F241</f>
        <v>0.18471337579617833</v>
      </c>
      <c r="M241" s="130" t="s">
        <v>599</v>
      </c>
      <c r="N241" s="131">
        <v>42976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4">
        <v>87</v>
      </c>
      <c r="B242" s="110">
        <v>42831</v>
      </c>
      <c r="C242" s="110"/>
      <c r="D242" s="111" t="s">
        <v>768</v>
      </c>
      <c r="E242" s="112" t="s">
        <v>623</v>
      </c>
      <c r="F242" s="113">
        <v>40</v>
      </c>
      <c r="G242" s="113"/>
      <c r="H242" s="114">
        <v>13.1</v>
      </c>
      <c r="I242" s="132">
        <v>60</v>
      </c>
      <c r="J242" s="138" t="s">
        <v>769</v>
      </c>
      <c r="K242" s="134">
        <v>-26.9</v>
      </c>
      <c r="L242" s="135">
        <v>-0.67249999999999999</v>
      </c>
      <c r="M242" s="136" t="s">
        <v>663</v>
      </c>
      <c r="N242" s="137">
        <v>43138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3">
        <v>88</v>
      </c>
      <c r="B243" s="106">
        <v>42837</v>
      </c>
      <c r="C243" s="106"/>
      <c r="D243" s="107" t="s">
        <v>88</v>
      </c>
      <c r="E243" s="108" t="s">
        <v>623</v>
      </c>
      <c r="F243" s="109">
        <v>289.5</v>
      </c>
      <c r="G243" s="108"/>
      <c r="H243" s="108">
        <v>354</v>
      </c>
      <c r="I243" s="126">
        <v>360</v>
      </c>
      <c r="J243" s="127" t="s">
        <v>726</v>
      </c>
      <c r="K243" s="128">
        <f t="shared" ref="K243:K251" si="92">H243-F243</f>
        <v>64.5</v>
      </c>
      <c r="L243" s="129">
        <f t="shared" ref="L243:L251" si="93">K243/F243</f>
        <v>0.22279792746113988</v>
      </c>
      <c r="M243" s="130" t="s">
        <v>599</v>
      </c>
      <c r="N243" s="131">
        <v>43040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3">
        <v>89</v>
      </c>
      <c r="B244" s="106">
        <v>42845</v>
      </c>
      <c r="C244" s="106"/>
      <c r="D244" s="107" t="s">
        <v>438</v>
      </c>
      <c r="E244" s="108" t="s">
        <v>623</v>
      </c>
      <c r="F244" s="109">
        <v>700</v>
      </c>
      <c r="G244" s="108"/>
      <c r="H244" s="108">
        <v>840</v>
      </c>
      <c r="I244" s="126">
        <v>840</v>
      </c>
      <c r="J244" s="127" t="s">
        <v>727</v>
      </c>
      <c r="K244" s="128">
        <f t="shared" si="92"/>
        <v>140</v>
      </c>
      <c r="L244" s="129">
        <f t="shared" si="93"/>
        <v>0.2</v>
      </c>
      <c r="M244" s="130" t="s">
        <v>599</v>
      </c>
      <c r="N244" s="131">
        <v>42893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3">
        <v>90</v>
      </c>
      <c r="B245" s="106">
        <v>42887</v>
      </c>
      <c r="C245" s="106"/>
      <c r="D245" s="148" t="s">
        <v>363</v>
      </c>
      <c r="E245" s="108" t="s">
        <v>623</v>
      </c>
      <c r="F245" s="109">
        <v>130</v>
      </c>
      <c r="G245" s="108"/>
      <c r="H245" s="108">
        <v>144.25</v>
      </c>
      <c r="I245" s="126">
        <v>170</v>
      </c>
      <c r="J245" s="127" t="s">
        <v>728</v>
      </c>
      <c r="K245" s="128">
        <f t="shared" si="92"/>
        <v>14.25</v>
      </c>
      <c r="L245" s="129">
        <f t="shared" si="93"/>
        <v>0.10961538461538461</v>
      </c>
      <c r="M245" s="130" t="s">
        <v>599</v>
      </c>
      <c r="N245" s="131">
        <v>43675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3">
        <v>91</v>
      </c>
      <c r="B246" s="106">
        <v>42901</v>
      </c>
      <c r="C246" s="106"/>
      <c r="D246" s="148" t="s">
        <v>729</v>
      </c>
      <c r="E246" s="108" t="s">
        <v>623</v>
      </c>
      <c r="F246" s="109">
        <v>214.5</v>
      </c>
      <c r="G246" s="108"/>
      <c r="H246" s="108">
        <v>262</v>
      </c>
      <c r="I246" s="126">
        <v>262</v>
      </c>
      <c r="J246" s="127" t="s">
        <v>730</v>
      </c>
      <c r="K246" s="128">
        <f t="shared" si="92"/>
        <v>47.5</v>
      </c>
      <c r="L246" s="129">
        <f t="shared" si="93"/>
        <v>0.22144522144522144</v>
      </c>
      <c r="M246" s="130" t="s">
        <v>599</v>
      </c>
      <c r="N246" s="131">
        <v>42977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5">
        <v>92</v>
      </c>
      <c r="B247" s="154">
        <v>42933</v>
      </c>
      <c r="C247" s="154"/>
      <c r="D247" s="155" t="s">
        <v>731</v>
      </c>
      <c r="E247" s="156" t="s">
        <v>623</v>
      </c>
      <c r="F247" s="157">
        <v>370</v>
      </c>
      <c r="G247" s="156"/>
      <c r="H247" s="156">
        <v>447.5</v>
      </c>
      <c r="I247" s="178">
        <v>450</v>
      </c>
      <c r="J247" s="231" t="s">
        <v>682</v>
      </c>
      <c r="K247" s="128">
        <f t="shared" si="92"/>
        <v>77.5</v>
      </c>
      <c r="L247" s="180">
        <f t="shared" si="93"/>
        <v>0.20945945945945946</v>
      </c>
      <c r="M247" s="181" t="s">
        <v>599</v>
      </c>
      <c r="N247" s="182">
        <v>43035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5">
        <v>93</v>
      </c>
      <c r="B248" s="154">
        <v>42943</v>
      </c>
      <c r="C248" s="154"/>
      <c r="D248" s="155" t="s">
        <v>167</v>
      </c>
      <c r="E248" s="156" t="s">
        <v>623</v>
      </c>
      <c r="F248" s="157">
        <v>657.5</v>
      </c>
      <c r="G248" s="156"/>
      <c r="H248" s="156">
        <v>825</v>
      </c>
      <c r="I248" s="178">
        <v>820</v>
      </c>
      <c r="J248" s="231" t="s">
        <v>682</v>
      </c>
      <c r="K248" s="128">
        <f t="shared" si="92"/>
        <v>167.5</v>
      </c>
      <c r="L248" s="180">
        <f t="shared" si="93"/>
        <v>0.25475285171102663</v>
      </c>
      <c r="M248" s="181" t="s">
        <v>599</v>
      </c>
      <c r="N248" s="182">
        <v>43090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3">
        <v>94</v>
      </c>
      <c r="B249" s="106">
        <v>42964</v>
      </c>
      <c r="C249" s="106"/>
      <c r="D249" s="107" t="s">
        <v>368</v>
      </c>
      <c r="E249" s="108" t="s">
        <v>623</v>
      </c>
      <c r="F249" s="109">
        <v>605</v>
      </c>
      <c r="G249" s="108"/>
      <c r="H249" s="108">
        <v>750</v>
      </c>
      <c r="I249" s="126">
        <v>750</v>
      </c>
      <c r="J249" s="127" t="s">
        <v>725</v>
      </c>
      <c r="K249" s="128">
        <f t="shared" si="92"/>
        <v>145</v>
      </c>
      <c r="L249" s="129">
        <f t="shared" si="93"/>
        <v>0.23966942148760331</v>
      </c>
      <c r="M249" s="130" t="s">
        <v>599</v>
      </c>
      <c r="N249" s="131">
        <v>43027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366">
        <v>95</v>
      </c>
      <c r="B250" s="149">
        <v>42979</v>
      </c>
      <c r="C250" s="149"/>
      <c r="D250" s="150" t="s">
        <v>509</v>
      </c>
      <c r="E250" s="151" t="s">
        <v>623</v>
      </c>
      <c r="F250" s="152">
        <v>255</v>
      </c>
      <c r="G250" s="153"/>
      <c r="H250" s="153">
        <v>217.25</v>
      </c>
      <c r="I250" s="153">
        <v>320</v>
      </c>
      <c r="J250" s="175" t="s">
        <v>732</v>
      </c>
      <c r="K250" s="134">
        <f t="shared" si="92"/>
        <v>-37.75</v>
      </c>
      <c r="L250" s="176">
        <f t="shared" si="93"/>
        <v>-0.14803921568627451</v>
      </c>
      <c r="M250" s="136" t="s">
        <v>663</v>
      </c>
      <c r="N250" s="177">
        <v>43661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3">
        <v>96</v>
      </c>
      <c r="B251" s="106">
        <v>42997</v>
      </c>
      <c r="C251" s="106"/>
      <c r="D251" s="107" t="s">
        <v>733</v>
      </c>
      <c r="E251" s="108" t="s">
        <v>623</v>
      </c>
      <c r="F251" s="109">
        <v>215</v>
      </c>
      <c r="G251" s="108"/>
      <c r="H251" s="108">
        <v>258</v>
      </c>
      <c r="I251" s="126">
        <v>258</v>
      </c>
      <c r="J251" s="127" t="s">
        <v>682</v>
      </c>
      <c r="K251" s="128">
        <f t="shared" si="92"/>
        <v>43</v>
      </c>
      <c r="L251" s="129">
        <f t="shared" si="93"/>
        <v>0.2</v>
      </c>
      <c r="M251" s="130" t="s">
        <v>599</v>
      </c>
      <c r="N251" s="131">
        <v>43040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3">
        <v>97</v>
      </c>
      <c r="B252" s="106">
        <v>42997</v>
      </c>
      <c r="C252" s="106"/>
      <c r="D252" s="107" t="s">
        <v>733</v>
      </c>
      <c r="E252" s="108" t="s">
        <v>623</v>
      </c>
      <c r="F252" s="109">
        <v>215</v>
      </c>
      <c r="G252" s="108"/>
      <c r="H252" s="108">
        <v>258</v>
      </c>
      <c r="I252" s="126">
        <v>258</v>
      </c>
      <c r="J252" s="231" t="s">
        <v>682</v>
      </c>
      <c r="K252" s="128">
        <v>43</v>
      </c>
      <c r="L252" s="129">
        <v>0.2</v>
      </c>
      <c r="M252" s="130" t="s">
        <v>599</v>
      </c>
      <c r="N252" s="131">
        <v>43040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6">
        <v>98</v>
      </c>
      <c r="B253" s="207">
        <v>42998</v>
      </c>
      <c r="C253" s="207"/>
      <c r="D253" s="375" t="s">
        <v>2979</v>
      </c>
      <c r="E253" s="208" t="s">
        <v>623</v>
      </c>
      <c r="F253" s="209">
        <v>75</v>
      </c>
      <c r="G253" s="208"/>
      <c r="H253" s="208">
        <v>90</v>
      </c>
      <c r="I253" s="232">
        <v>90</v>
      </c>
      <c r="J253" s="127" t="s">
        <v>734</v>
      </c>
      <c r="K253" s="128">
        <f t="shared" ref="K253:K258" si="94">H253-F253</f>
        <v>15</v>
      </c>
      <c r="L253" s="129">
        <f t="shared" ref="L253:L258" si="95">K253/F253</f>
        <v>0.2</v>
      </c>
      <c r="M253" s="130" t="s">
        <v>599</v>
      </c>
      <c r="N253" s="131">
        <v>43019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5">
        <v>99</v>
      </c>
      <c r="B254" s="154">
        <v>43011</v>
      </c>
      <c r="C254" s="154"/>
      <c r="D254" s="155" t="s">
        <v>735</v>
      </c>
      <c r="E254" s="156" t="s">
        <v>623</v>
      </c>
      <c r="F254" s="157">
        <v>315</v>
      </c>
      <c r="G254" s="156"/>
      <c r="H254" s="156">
        <v>392</v>
      </c>
      <c r="I254" s="178">
        <v>384</v>
      </c>
      <c r="J254" s="231" t="s">
        <v>736</v>
      </c>
      <c r="K254" s="128">
        <f t="shared" si="94"/>
        <v>77</v>
      </c>
      <c r="L254" s="180">
        <f t="shared" si="95"/>
        <v>0.24444444444444444</v>
      </c>
      <c r="M254" s="181" t="s">
        <v>599</v>
      </c>
      <c r="N254" s="182">
        <v>43017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5">
        <v>100</v>
      </c>
      <c r="B255" s="154">
        <v>43013</v>
      </c>
      <c r="C255" s="154"/>
      <c r="D255" s="155" t="s">
        <v>737</v>
      </c>
      <c r="E255" s="156" t="s">
        <v>623</v>
      </c>
      <c r="F255" s="157">
        <v>145</v>
      </c>
      <c r="G255" s="156"/>
      <c r="H255" s="156">
        <v>179</v>
      </c>
      <c r="I255" s="178">
        <v>180</v>
      </c>
      <c r="J255" s="231" t="s">
        <v>613</v>
      </c>
      <c r="K255" s="128">
        <f t="shared" si="94"/>
        <v>34</v>
      </c>
      <c r="L255" s="180">
        <f t="shared" si="95"/>
        <v>0.23448275862068965</v>
      </c>
      <c r="M255" s="181" t="s">
        <v>599</v>
      </c>
      <c r="N255" s="182">
        <v>43025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5">
        <v>101</v>
      </c>
      <c r="B256" s="154">
        <v>43014</v>
      </c>
      <c r="C256" s="154"/>
      <c r="D256" s="155" t="s">
        <v>339</v>
      </c>
      <c r="E256" s="156" t="s">
        <v>623</v>
      </c>
      <c r="F256" s="157">
        <v>256</v>
      </c>
      <c r="G256" s="156"/>
      <c r="H256" s="156">
        <v>323</v>
      </c>
      <c r="I256" s="178">
        <v>320</v>
      </c>
      <c r="J256" s="231" t="s">
        <v>682</v>
      </c>
      <c r="K256" s="128">
        <f t="shared" si="94"/>
        <v>67</v>
      </c>
      <c r="L256" s="180">
        <f t="shared" si="95"/>
        <v>0.26171875</v>
      </c>
      <c r="M256" s="181" t="s">
        <v>599</v>
      </c>
      <c r="N256" s="182">
        <v>43067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5">
        <v>102</v>
      </c>
      <c r="B257" s="154">
        <v>43017</v>
      </c>
      <c r="C257" s="154"/>
      <c r="D257" s="155" t="s">
        <v>360</v>
      </c>
      <c r="E257" s="156" t="s">
        <v>623</v>
      </c>
      <c r="F257" s="157">
        <v>137.5</v>
      </c>
      <c r="G257" s="156"/>
      <c r="H257" s="156">
        <v>184</v>
      </c>
      <c r="I257" s="178">
        <v>183</v>
      </c>
      <c r="J257" s="179" t="s">
        <v>738</v>
      </c>
      <c r="K257" s="128">
        <f t="shared" si="94"/>
        <v>46.5</v>
      </c>
      <c r="L257" s="180">
        <f t="shared" si="95"/>
        <v>0.33818181818181819</v>
      </c>
      <c r="M257" s="181" t="s">
        <v>599</v>
      </c>
      <c r="N257" s="182">
        <v>43108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5">
        <v>103</v>
      </c>
      <c r="B258" s="154">
        <v>43018</v>
      </c>
      <c r="C258" s="154"/>
      <c r="D258" s="155" t="s">
        <v>739</v>
      </c>
      <c r="E258" s="156" t="s">
        <v>623</v>
      </c>
      <c r="F258" s="157">
        <v>125.5</v>
      </c>
      <c r="G258" s="156"/>
      <c r="H258" s="156">
        <v>158</v>
      </c>
      <c r="I258" s="178">
        <v>155</v>
      </c>
      <c r="J258" s="179" t="s">
        <v>740</v>
      </c>
      <c r="K258" s="128">
        <f t="shared" si="94"/>
        <v>32.5</v>
      </c>
      <c r="L258" s="180">
        <f t="shared" si="95"/>
        <v>0.25896414342629481</v>
      </c>
      <c r="M258" s="181" t="s">
        <v>599</v>
      </c>
      <c r="N258" s="182">
        <v>43067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5">
        <v>104</v>
      </c>
      <c r="B259" s="154">
        <v>43018</v>
      </c>
      <c r="C259" s="154"/>
      <c r="D259" s="155" t="s">
        <v>770</v>
      </c>
      <c r="E259" s="156" t="s">
        <v>623</v>
      </c>
      <c r="F259" s="157">
        <v>895</v>
      </c>
      <c r="G259" s="156"/>
      <c r="H259" s="156">
        <v>1122.5</v>
      </c>
      <c r="I259" s="178">
        <v>1078</v>
      </c>
      <c r="J259" s="179" t="s">
        <v>771</v>
      </c>
      <c r="K259" s="128">
        <v>227.5</v>
      </c>
      <c r="L259" s="180">
        <v>0.25418994413407803</v>
      </c>
      <c r="M259" s="181" t="s">
        <v>599</v>
      </c>
      <c r="N259" s="182">
        <v>43117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5">
        <v>105</v>
      </c>
      <c r="B260" s="154">
        <v>43020</v>
      </c>
      <c r="C260" s="154"/>
      <c r="D260" s="155" t="s">
        <v>347</v>
      </c>
      <c r="E260" s="156" t="s">
        <v>623</v>
      </c>
      <c r="F260" s="157">
        <v>525</v>
      </c>
      <c r="G260" s="156"/>
      <c r="H260" s="156">
        <v>629</v>
      </c>
      <c r="I260" s="178">
        <v>629</v>
      </c>
      <c r="J260" s="231" t="s">
        <v>682</v>
      </c>
      <c r="K260" s="128">
        <v>104</v>
      </c>
      <c r="L260" s="180">
        <v>0.19809523809523799</v>
      </c>
      <c r="M260" s="181" t="s">
        <v>599</v>
      </c>
      <c r="N260" s="182">
        <v>43119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5">
        <v>106</v>
      </c>
      <c r="B261" s="154">
        <v>43046</v>
      </c>
      <c r="C261" s="154"/>
      <c r="D261" s="155" t="s">
        <v>393</v>
      </c>
      <c r="E261" s="156" t="s">
        <v>623</v>
      </c>
      <c r="F261" s="157">
        <v>740</v>
      </c>
      <c r="G261" s="156"/>
      <c r="H261" s="156">
        <v>892.5</v>
      </c>
      <c r="I261" s="178">
        <v>900</v>
      </c>
      <c r="J261" s="179" t="s">
        <v>741</v>
      </c>
      <c r="K261" s="128">
        <f>H261-F261</f>
        <v>152.5</v>
      </c>
      <c r="L261" s="180">
        <f>K261/F261</f>
        <v>0.20608108108108109</v>
      </c>
      <c r="M261" s="181" t="s">
        <v>599</v>
      </c>
      <c r="N261" s="182">
        <v>43052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3">
        <v>107</v>
      </c>
      <c r="B262" s="106">
        <v>43073</v>
      </c>
      <c r="C262" s="106"/>
      <c r="D262" s="107" t="s">
        <v>742</v>
      </c>
      <c r="E262" s="108" t="s">
        <v>623</v>
      </c>
      <c r="F262" s="109">
        <v>118.5</v>
      </c>
      <c r="G262" s="108"/>
      <c r="H262" s="108">
        <v>143.5</v>
      </c>
      <c r="I262" s="126">
        <v>145</v>
      </c>
      <c r="J262" s="141" t="s">
        <v>743</v>
      </c>
      <c r="K262" s="128">
        <f>H262-F262</f>
        <v>25</v>
      </c>
      <c r="L262" s="129">
        <f>K262/F262</f>
        <v>0.2109704641350211</v>
      </c>
      <c r="M262" s="130" t="s">
        <v>599</v>
      </c>
      <c r="N262" s="131">
        <v>43097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4">
        <v>108</v>
      </c>
      <c r="B263" s="110">
        <v>43090</v>
      </c>
      <c r="C263" s="110"/>
      <c r="D263" s="158" t="s">
        <v>443</v>
      </c>
      <c r="E263" s="112" t="s">
        <v>623</v>
      </c>
      <c r="F263" s="113">
        <v>715</v>
      </c>
      <c r="G263" s="113"/>
      <c r="H263" s="114">
        <v>500</v>
      </c>
      <c r="I263" s="132">
        <v>872</v>
      </c>
      <c r="J263" s="138" t="s">
        <v>744</v>
      </c>
      <c r="K263" s="134">
        <f>H263-F263</f>
        <v>-215</v>
      </c>
      <c r="L263" s="135">
        <f>K263/F263</f>
        <v>-0.30069930069930068</v>
      </c>
      <c r="M263" s="136" t="s">
        <v>663</v>
      </c>
      <c r="N263" s="137">
        <v>43670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3">
        <v>109</v>
      </c>
      <c r="B264" s="106">
        <v>43098</v>
      </c>
      <c r="C264" s="106"/>
      <c r="D264" s="107" t="s">
        <v>735</v>
      </c>
      <c r="E264" s="108" t="s">
        <v>623</v>
      </c>
      <c r="F264" s="109">
        <v>435</v>
      </c>
      <c r="G264" s="108"/>
      <c r="H264" s="108">
        <v>542.5</v>
      </c>
      <c r="I264" s="126">
        <v>539</v>
      </c>
      <c r="J264" s="141" t="s">
        <v>682</v>
      </c>
      <c r="K264" s="128">
        <v>107.5</v>
      </c>
      <c r="L264" s="129">
        <v>0.247126436781609</v>
      </c>
      <c r="M264" s="130" t="s">
        <v>599</v>
      </c>
      <c r="N264" s="131">
        <v>43206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3">
        <v>110</v>
      </c>
      <c r="B265" s="106">
        <v>43098</v>
      </c>
      <c r="C265" s="106"/>
      <c r="D265" s="107" t="s">
        <v>571</v>
      </c>
      <c r="E265" s="108" t="s">
        <v>623</v>
      </c>
      <c r="F265" s="109">
        <v>885</v>
      </c>
      <c r="G265" s="108"/>
      <c r="H265" s="108">
        <v>1090</v>
      </c>
      <c r="I265" s="126">
        <v>1084</v>
      </c>
      <c r="J265" s="141" t="s">
        <v>682</v>
      </c>
      <c r="K265" s="128">
        <v>205</v>
      </c>
      <c r="L265" s="129">
        <v>0.23163841807909599</v>
      </c>
      <c r="M265" s="130" t="s">
        <v>599</v>
      </c>
      <c r="N265" s="131">
        <v>43213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367">
        <v>111</v>
      </c>
      <c r="B266" s="348">
        <v>43192</v>
      </c>
      <c r="C266" s="348"/>
      <c r="D266" s="116" t="s">
        <v>752</v>
      </c>
      <c r="E266" s="351" t="s">
        <v>623</v>
      </c>
      <c r="F266" s="354">
        <v>478.5</v>
      </c>
      <c r="G266" s="351"/>
      <c r="H266" s="351">
        <v>442</v>
      </c>
      <c r="I266" s="357">
        <v>613</v>
      </c>
      <c r="J266" s="384" t="s">
        <v>3403</v>
      </c>
      <c r="K266" s="134">
        <f>H266-F266</f>
        <v>-36.5</v>
      </c>
      <c r="L266" s="135">
        <f>K266/F266</f>
        <v>-7.6280041797283177E-2</v>
      </c>
      <c r="M266" s="136" t="s">
        <v>663</v>
      </c>
      <c r="N266" s="137">
        <v>43762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4">
        <v>112</v>
      </c>
      <c r="B267" s="110">
        <v>43194</v>
      </c>
      <c r="C267" s="110"/>
      <c r="D267" s="374" t="s">
        <v>2978</v>
      </c>
      <c r="E267" s="112" t="s">
        <v>623</v>
      </c>
      <c r="F267" s="113">
        <f>141.5-7.3</f>
        <v>134.19999999999999</v>
      </c>
      <c r="G267" s="113"/>
      <c r="H267" s="114">
        <v>77</v>
      </c>
      <c r="I267" s="132">
        <v>180</v>
      </c>
      <c r="J267" s="384" t="s">
        <v>3402</v>
      </c>
      <c r="K267" s="134">
        <f>H267-F267</f>
        <v>-57.199999999999989</v>
      </c>
      <c r="L267" s="135">
        <f>K267/F267</f>
        <v>-0.42622950819672129</v>
      </c>
      <c r="M267" s="136" t="s">
        <v>663</v>
      </c>
      <c r="N267" s="137">
        <v>43522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4">
        <v>113</v>
      </c>
      <c r="B268" s="110">
        <v>43209</v>
      </c>
      <c r="C268" s="110"/>
      <c r="D268" s="111" t="s">
        <v>745</v>
      </c>
      <c r="E268" s="112" t="s">
        <v>623</v>
      </c>
      <c r="F268" s="113">
        <v>430</v>
      </c>
      <c r="G268" s="113"/>
      <c r="H268" s="114">
        <v>220</v>
      </c>
      <c r="I268" s="132">
        <v>537</v>
      </c>
      <c r="J268" s="138" t="s">
        <v>746</v>
      </c>
      <c r="K268" s="134">
        <f>H268-F268</f>
        <v>-210</v>
      </c>
      <c r="L268" s="135">
        <f>K268/F268</f>
        <v>-0.48837209302325579</v>
      </c>
      <c r="M268" s="136" t="s">
        <v>663</v>
      </c>
      <c r="N268" s="137">
        <v>43252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368">
        <v>114</v>
      </c>
      <c r="B269" s="159">
        <v>43220</v>
      </c>
      <c r="C269" s="159"/>
      <c r="D269" s="160" t="s">
        <v>394</v>
      </c>
      <c r="E269" s="161" t="s">
        <v>623</v>
      </c>
      <c r="F269" s="163">
        <v>153.5</v>
      </c>
      <c r="G269" s="163"/>
      <c r="H269" s="163">
        <v>196</v>
      </c>
      <c r="I269" s="163">
        <v>196</v>
      </c>
      <c r="J269" s="359" t="s">
        <v>3494</v>
      </c>
      <c r="K269" s="183">
        <f>H269-F269</f>
        <v>42.5</v>
      </c>
      <c r="L269" s="184">
        <f>K269/F269</f>
        <v>0.27687296416938112</v>
      </c>
      <c r="M269" s="162" t="s">
        <v>599</v>
      </c>
      <c r="N269" s="185">
        <v>43605</v>
      </c>
      <c r="O269" s="5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4">
        <v>115</v>
      </c>
      <c r="B270" s="110">
        <v>43306</v>
      </c>
      <c r="C270" s="110"/>
      <c r="D270" s="111" t="s">
        <v>768</v>
      </c>
      <c r="E270" s="112" t="s">
        <v>623</v>
      </c>
      <c r="F270" s="113">
        <v>27.5</v>
      </c>
      <c r="G270" s="113"/>
      <c r="H270" s="114">
        <v>13.1</v>
      </c>
      <c r="I270" s="132">
        <v>60</v>
      </c>
      <c r="J270" s="138" t="s">
        <v>772</v>
      </c>
      <c r="K270" s="134">
        <v>-14.4</v>
      </c>
      <c r="L270" s="135">
        <v>-0.52363636363636401</v>
      </c>
      <c r="M270" s="136" t="s">
        <v>663</v>
      </c>
      <c r="N270" s="137">
        <v>43138</v>
      </c>
      <c r="O270" s="5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367">
        <v>116</v>
      </c>
      <c r="B271" s="348">
        <v>43318</v>
      </c>
      <c r="C271" s="348"/>
      <c r="D271" s="116" t="s">
        <v>747</v>
      </c>
      <c r="E271" s="351" t="s">
        <v>623</v>
      </c>
      <c r="F271" s="351">
        <v>148.5</v>
      </c>
      <c r="G271" s="351"/>
      <c r="H271" s="351">
        <v>102</v>
      </c>
      <c r="I271" s="357">
        <v>182</v>
      </c>
      <c r="J271" s="138" t="s">
        <v>3493</v>
      </c>
      <c r="K271" s="134">
        <f>H271-F271</f>
        <v>-46.5</v>
      </c>
      <c r="L271" s="135">
        <f>K271/F271</f>
        <v>-0.31313131313131315</v>
      </c>
      <c r="M271" s="136" t="s">
        <v>663</v>
      </c>
      <c r="N271" s="137">
        <v>43661</v>
      </c>
      <c r="O271" s="5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3">
        <v>117</v>
      </c>
      <c r="B272" s="106">
        <v>43335</v>
      </c>
      <c r="C272" s="106"/>
      <c r="D272" s="107" t="s">
        <v>773</v>
      </c>
      <c r="E272" s="108" t="s">
        <v>623</v>
      </c>
      <c r="F272" s="156">
        <v>285</v>
      </c>
      <c r="G272" s="108"/>
      <c r="H272" s="108">
        <v>355</v>
      </c>
      <c r="I272" s="126">
        <v>364</v>
      </c>
      <c r="J272" s="141" t="s">
        <v>774</v>
      </c>
      <c r="K272" s="128">
        <v>70</v>
      </c>
      <c r="L272" s="129">
        <v>0.24561403508771901</v>
      </c>
      <c r="M272" s="130" t="s">
        <v>599</v>
      </c>
      <c r="N272" s="131">
        <v>43455</v>
      </c>
      <c r="O272" s="5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3">
        <v>118</v>
      </c>
      <c r="B273" s="106">
        <v>43341</v>
      </c>
      <c r="C273" s="106"/>
      <c r="D273" s="107" t="s">
        <v>384</v>
      </c>
      <c r="E273" s="108" t="s">
        <v>623</v>
      </c>
      <c r="F273" s="156">
        <v>525</v>
      </c>
      <c r="G273" s="108"/>
      <c r="H273" s="108">
        <v>585</v>
      </c>
      <c r="I273" s="126">
        <v>635</v>
      </c>
      <c r="J273" s="141" t="s">
        <v>748</v>
      </c>
      <c r="K273" s="128">
        <f t="shared" ref="K273:K285" si="96">H273-F273</f>
        <v>60</v>
      </c>
      <c r="L273" s="129">
        <f t="shared" ref="L273:L285" si="97">K273/F273</f>
        <v>0.11428571428571428</v>
      </c>
      <c r="M273" s="130" t="s">
        <v>599</v>
      </c>
      <c r="N273" s="131">
        <v>43662</v>
      </c>
      <c r="O273" s="5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3">
        <v>119</v>
      </c>
      <c r="B274" s="106">
        <v>43395</v>
      </c>
      <c r="C274" s="106"/>
      <c r="D274" s="107" t="s">
        <v>368</v>
      </c>
      <c r="E274" s="108" t="s">
        <v>623</v>
      </c>
      <c r="F274" s="156">
        <v>475</v>
      </c>
      <c r="G274" s="108"/>
      <c r="H274" s="108">
        <v>574</v>
      </c>
      <c r="I274" s="126">
        <v>570</v>
      </c>
      <c r="J274" s="141" t="s">
        <v>682</v>
      </c>
      <c r="K274" s="128">
        <f t="shared" si="96"/>
        <v>99</v>
      </c>
      <c r="L274" s="129">
        <f t="shared" si="97"/>
        <v>0.20842105263157895</v>
      </c>
      <c r="M274" s="130" t="s">
        <v>599</v>
      </c>
      <c r="N274" s="131">
        <v>43403</v>
      </c>
      <c r="O274" s="5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5">
        <v>120</v>
      </c>
      <c r="B275" s="154">
        <v>43397</v>
      </c>
      <c r="C275" s="154"/>
      <c r="D275" s="413" t="s">
        <v>391</v>
      </c>
      <c r="E275" s="156" t="s">
        <v>623</v>
      </c>
      <c r="F275" s="156">
        <v>707.5</v>
      </c>
      <c r="G275" s="156"/>
      <c r="H275" s="156">
        <v>872</v>
      </c>
      <c r="I275" s="178">
        <v>872</v>
      </c>
      <c r="J275" s="179" t="s">
        <v>682</v>
      </c>
      <c r="K275" s="128">
        <f t="shared" si="96"/>
        <v>164.5</v>
      </c>
      <c r="L275" s="180">
        <f t="shared" si="97"/>
        <v>0.23250883392226149</v>
      </c>
      <c r="M275" s="181" t="s">
        <v>599</v>
      </c>
      <c r="N275" s="182">
        <v>43482</v>
      </c>
      <c r="O275" s="5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05">
        <v>121</v>
      </c>
      <c r="B276" s="154">
        <v>43398</v>
      </c>
      <c r="C276" s="154"/>
      <c r="D276" s="413" t="s">
        <v>348</v>
      </c>
      <c r="E276" s="156" t="s">
        <v>623</v>
      </c>
      <c r="F276" s="156">
        <v>162</v>
      </c>
      <c r="G276" s="156"/>
      <c r="H276" s="156">
        <v>204</v>
      </c>
      <c r="I276" s="178">
        <v>209</v>
      </c>
      <c r="J276" s="179" t="s">
        <v>3492</v>
      </c>
      <c r="K276" s="128">
        <f t="shared" si="96"/>
        <v>42</v>
      </c>
      <c r="L276" s="180">
        <f t="shared" si="97"/>
        <v>0.25925925925925924</v>
      </c>
      <c r="M276" s="181" t="s">
        <v>599</v>
      </c>
      <c r="N276" s="182">
        <v>43539</v>
      </c>
      <c r="O276" s="5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06">
        <v>122</v>
      </c>
      <c r="B277" s="207">
        <v>43399</v>
      </c>
      <c r="C277" s="207"/>
      <c r="D277" s="155" t="s">
        <v>495</v>
      </c>
      <c r="E277" s="208" t="s">
        <v>623</v>
      </c>
      <c r="F277" s="208">
        <v>240</v>
      </c>
      <c r="G277" s="208"/>
      <c r="H277" s="208">
        <v>297</v>
      </c>
      <c r="I277" s="232">
        <v>297</v>
      </c>
      <c r="J277" s="179" t="s">
        <v>682</v>
      </c>
      <c r="K277" s="233">
        <f t="shared" si="96"/>
        <v>57</v>
      </c>
      <c r="L277" s="234">
        <f t="shared" si="97"/>
        <v>0.23749999999999999</v>
      </c>
      <c r="M277" s="235" t="s">
        <v>599</v>
      </c>
      <c r="N277" s="236">
        <v>43417</v>
      </c>
      <c r="O277" s="5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3">
        <v>123</v>
      </c>
      <c r="B278" s="106">
        <v>43439</v>
      </c>
      <c r="C278" s="106"/>
      <c r="D278" s="148" t="s">
        <v>749</v>
      </c>
      <c r="E278" s="108" t="s">
        <v>623</v>
      </c>
      <c r="F278" s="108">
        <v>202.5</v>
      </c>
      <c r="G278" s="108"/>
      <c r="H278" s="108">
        <v>255</v>
      </c>
      <c r="I278" s="126">
        <v>252</v>
      </c>
      <c r="J278" s="141" t="s">
        <v>682</v>
      </c>
      <c r="K278" s="128">
        <f t="shared" si="96"/>
        <v>52.5</v>
      </c>
      <c r="L278" s="129">
        <f t="shared" si="97"/>
        <v>0.25925925925925924</v>
      </c>
      <c r="M278" s="130" t="s">
        <v>599</v>
      </c>
      <c r="N278" s="131">
        <v>43542</v>
      </c>
      <c r="O278" s="57"/>
      <c r="P278" s="16"/>
      <c r="Q278" s="16"/>
      <c r="R278" s="94" t="s">
        <v>751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6">
        <v>124</v>
      </c>
      <c r="B279" s="207">
        <v>43465</v>
      </c>
      <c r="C279" s="106"/>
      <c r="D279" s="413" t="s">
        <v>423</v>
      </c>
      <c r="E279" s="208" t="s">
        <v>623</v>
      </c>
      <c r="F279" s="208">
        <v>710</v>
      </c>
      <c r="G279" s="208"/>
      <c r="H279" s="208">
        <v>866</v>
      </c>
      <c r="I279" s="232">
        <v>866</v>
      </c>
      <c r="J279" s="179" t="s">
        <v>682</v>
      </c>
      <c r="K279" s="128">
        <f t="shared" si="96"/>
        <v>156</v>
      </c>
      <c r="L279" s="129">
        <f t="shared" si="97"/>
        <v>0.21971830985915494</v>
      </c>
      <c r="M279" s="130" t="s">
        <v>599</v>
      </c>
      <c r="N279" s="362">
        <v>43553</v>
      </c>
      <c r="O279" s="57"/>
      <c r="P279" s="16"/>
      <c r="Q279" s="16"/>
      <c r="R279" s="17" t="s">
        <v>751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06">
        <v>125</v>
      </c>
      <c r="B280" s="207">
        <v>43522</v>
      </c>
      <c r="C280" s="207"/>
      <c r="D280" s="413" t="s">
        <v>141</v>
      </c>
      <c r="E280" s="208" t="s">
        <v>623</v>
      </c>
      <c r="F280" s="208">
        <v>337.25</v>
      </c>
      <c r="G280" s="208"/>
      <c r="H280" s="208">
        <v>398.5</v>
      </c>
      <c r="I280" s="232">
        <v>411</v>
      </c>
      <c r="J280" s="141" t="s">
        <v>3491</v>
      </c>
      <c r="K280" s="128">
        <f t="shared" si="96"/>
        <v>61.25</v>
      </c>
      <c r="L280" s="129">
        <f t="shared" si="97"/>
        <v>0.1816160118606375</v>
      </c>
      <c r="M280" s="130" t="s">
        <v>599</v>
      </c>
      <c r="N280" s="362">
        <v>43760</v>
      </c>
      <c r="O280" s="57"/>
      <c r="P280" s="16"/>
      <c r="Q280" s="16"/>
      <c r="R280" s="94" t="s">
        <v>751</v>
      </c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369">
        <v>126</v>
      </c>
      <c r="B281" s="164">
        <v>43559</v>
      </c>
      <c r="C281" s="164"/>
      <c r="D281" s="165" t="s">
        <v>410</v>
      </c>
      <c r="E281" s="166" t="s">
        <v>623</v>
      </c>
      <c r="F281" s="166">
        <v>130</v>
      </c>
      <c r="G281" s="166"/>
      <c r="H281" s="166">
        <v>65</v>
      </c>
      <c r="I281" s="186">
        <v>158</v>
      </c>
      <c r="J281" s="138" t="s">
        <v>750</v>
      </c>
      <c r="K281" s="134">
        <f t="shared" si="96"/>
        <v>-65</v>
      </c>
      <c r="L281" s="135">
        <f t="shared" si="97"/>
        <v>-0.5</v>
      </c>
      <c r="M281" s="136" t="s">
        <v>663</v>
      </c>
      <c r="N281" s="137">
        <v>43726</v>
      </c>
      <c r="O281" s="57"/>
      <c r="P281" s="16"/>
      <c r="Q281" s="16"/>
      <c r="R281" s="17" t="s">
        <v>753</v>
      </c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370">
        <v>127</v>
      </c>
      <c r="B282" s="187">
        <v>43017</v>
      </c>
      <c r="C282" s="187"/>
      <c r="D282" s="188" t="s">
        <v>169</v>
      </c>
      <c r="E282" s="189" t="s">
        <v>623</v>
      </c>
      <c r="F282" s="190">
        <v>141.5</v>
      </c>
      <c r="G282" s="191"/>
      <c r="H282" s="191">
        <v>183.5</v>
      </c>
      <c r="I282" s="191">
        <v>210</v>
      </c>
      <c r="J282" s="218" t="s">
        <v>3440</v>
      </c>
      <c r="K282" s="219">
        <f t="shared" si="96"/>
        <v>42</v>
      </c>
      <c r="L282" s="220">
        <f t="shared" si="97"/>
        <v>0.29681978798586572</v>
      </c>
      <c r="M282" s="190" t="s">
        <v>599</v>
      </c>
      <c r="N282" s="221">
        <v>43042</v>
      </c>
      <c r="O282" s="57"/>
      <c r="P282" s="16"/>
      <c r="Q282" s="16"/>
      <c r="R282" s="94" t="s">
        <v>753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369">
        <v>128</v>
      </c>
      <c r="B283" s="164">
        <v>43074</v>
      </c>
      <c r="C283" s="164"/>
      <c r="D283" s="165" t="s">
        <v>303</v>
      </c>
      <c r="E283" s="166" t="s">
        <v>623</v>
      </c>
      <c r="F283" s="167">
        <v>172</v>
      </c>
      <c r="G283" s="166"/>
      <c r="H283" s="166">
        <v>155.25</v>
      </c>
      <c r="I283" s="186">
        <v>230</v>
      </c>
      <c r="J283" s="384" t="s">
        <v>3400</v>
      </c>
      <c r="K283" s="134">
        <f t="shared" ref="K283" si="98">H283-F283</f>
        <v>-16.75</v>
      </c>
      <c r="L283" s="135">
        <f t="shared" ref="L283" si="99">K283/F283</f>
        <v>-9.7383720930232565E-2</v>
      </c>
      <c r="M283" s="136" t="s">
        <v>663</v>
      </c>
      <c r="N283" s="137">
        <v>43787</v>
      </c>
      <c r="O283" s="57"/>
      <c r="P283" s="16"/>
      <c r="Q283" s="16"/>
      <c r="R283" s="17" t="s">
        <v>753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370">
        <v>129</v>
      </c>
      <c r="B284" s="187">
        <v>43398</v>
      </c>
      <c r="C284" s="187"/>
      <c r="D284" s="188" t="s">
        <v>104</v>
      </c>
      <c r="E284" s="189" t="s">
        <v>623</v>
      </c>
      <c r="F284" s="191">
        <v>698.5</v>
      </c>
      <c r="G284" s="191"/>
      <c r="H284" s="191">
        <v>850</v>
      </c>
      <c r="I284" s="191">
        <v>890</v>
      </c>
      <c r="J284" s="222" t="s">
        <v>3488</v>
      </c>
      <c r="K284" s="219">
        <f t="shared" si="96"/>
        <v>151.5</v>
      </c>
      <c r="L284" s="220">
        <f t="shared" si="97"/>
        <v>0.21689334287759485</v>
      </c>
      <c r="M284" s="190" t="s">
        <v>599</v>
      </c>
      <c r="N284" s="221">
        <v>43453</v>
      </c>
      <c r="O284" s="57"/>
      <c r="P284" s="16"/>
      <c r="Q284" s="16"/>
      <c r="R284" s="17" t="s">
        <v>751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6">
        <v>130</v>
      </c>
      <c r="B285" s="159">
        <v>42877</v>
      </c>
      <c r="C285" s="159"/>
      <c r="D285" s="160" t="s">
        <v>383</v>
      </c>
      <c r="E285" s="161" t="s">
        <v>623</v>
      </c>
      <c r="F285" s="162">
        <v>127.6</v>
      </c>
      <c r="G285" s="163"/>
      <c r="H285" s="163">
        <v>138</v>
      </c>
      <c r="I285" s="163">
        <v>190</v>
      </c>
      <c r="J285" s="385" t="s">
        <v>3404</v>
      </c>
      <c r="K285" s="183">
        <f t="shared" si="96"/>
        <v>10.400000000000006</v>
      </c>
      <c r="L285" s="184">
        <f t="shared" si="97"/>
        <v>8.1504702194357417E-2</v>
      </c>
      <c r="M285" s="162" t="s">
        <v>599</v>
      </c>
      <c r="N285" s="185">
        <v>43774</v>
      </c>
      <c r="O285" s="57"/>
      <c r="P285" s="16"/>
      <c r="Q285" s="16"/>
      <c r="R285" s="94" t="s">
        <v>753</v>
      </c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371">
        <v>131</v>
      </c>
      <c r="B286" s="195">
        <v>43158</v>
      </c>
      <c r="C286" s="195"/>
      <c r="D286" s="192" t="s">
        <v>754</v>
      </c>
      <c r="E286" s="196" t="s">
        <v>623</v>
      </c>
      <c r="F286" s="197">
        <v>317</v>
      </c>
      <c r="G286" s="196"/>
      <c r="H286" s="196"/>
      <c r="I286" s="225">
        <v>398</v>
      </c>
      <c r="J286" s="238" t="s">
        <v>601</v>
      </c>
      <c r="K286" s="194"/>
      <c r="L286" s="193"/>
      <c r="M286" s="224" t="s">
        <v>601</v>
      </c>
      <c r="N286" s="223"/>
      <c r="O286" s="57"/>
      <c r="P286" s="16"/>
      <c r="Q286" s="16"/>
      <c r="R286" s="342" t="s">
        <v>753</v>
      </c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369">
        <v>132</v>
      </c>
      <c r="B287" s="164">
        <v>43164</v>
      </c>
      <c r="C287" s="164"/>
      <c r="D287" s="165" t="s">
        <v>135</v>
      </c>
      <c r="E287" s="166" t="s">
        <v>623</v>
      </c>
      <c r="F287" s="167">
        <f>510-14.4</f>
        <v>495.6</v>
      </c>
      <c r="G287" s="166"/>
      <c r="H287" s="166">
        <v>350</v>
      </c>
      <c r="I287" s="186">
        <v>672</v>
      </c>
      <c r="J287" s="384" t="s">
        <v>3461</v>
      </c>
      <c r="K287" s="134">
        <f t="shared" ref="K287" si="100">H287-F287</f>
        <v>-145.60000000000002</v>
      </c>
      <c r="L287" s="135">
        <f t="shared" ref="L287" si="101">K287/F287</f>
        <v>-0.29378531073446329</v>
      </c>
      <c r="M287" s="136" t="s">
        <v>663</v>
      </c>
      <c r="N287" s="137">
        <v>43887</v>
      </c>
      <c r="O287" s="57"/>
      <c r="P287" s="16"/>
      <c r="Q287" s="16"/>
      <c r="R287" s="17" t="s">
        <v>751</v>
      </c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369">
        <v>133</v>
      </c>
      <c r="B288" s="164">
        <v>43237</v>
      </c>
      <c r="C288" s="164"/>
      <c r="D288" s="165" t="s">
        <v>489</v>
      </c>
      <c r="E288" s="166" t="s">
        <v>623</v>
      </c>
      <c r="F288" s="167">
        <v>230.3</v>
      </c>
      <c r="G288" s="166"/>
      <c r="H288" s="166">
        <v>102.5</v>
      </c>
      <c r="I288" s="186">
        <v>348</v>
      </c>
      <c r="J288" s="384" t="s">
        <v>3482</v>
      </c>
      <c r="K288" s="134">
        <f t="shared" ref="K288" si="102">H288-F288</f>
        <v>-127.80000000000001</v>
      </c>
      <c r="L288" s="135">
        <f t="shared" ref="L288" si="103">K288/F288</f>
        <v>-0.55492835432045162</v>
      </c>
      <c r="M288" s="136" t="s">
        <v>663</v>
      </c>
      <c r="N288" s="137">
        <v>43896</v>
      </c>
      <c r="O288" s="57"/>
      <c r="P288" s="16"/>
      <c r="Q288" s="16"/>
      <c r="R288" s="344" t="s">
        <v>751</v>
      </c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15">
        <v>134</v>
      </c>
      <c r="B289" s="198">
        <v>43258</v>
      </c>
      <c r="C289" s="198"/>
      <c r="D289" s="201" t="s">
        <v>449</v>
      </c>
      <c r="E289" s="199" t="s">
        <v>623</v>
      </c>
      <c r="F289" s="197">
        <f>342.5-5.1</f>
        <v>337.4</v>
      </c>
      <c r="G289" s="199"/>
      <c r="H289" s="199"/>
      <c r="I289" s="226">
        <v>439</v>
      </c>
      <c r="J289" s="238" t="s">
        <v>601</v>
      </c>
      <c r="K289" s="228"/>
      <c r="L289" s="229"/>
      <c r="M289" s="227" t="s">
        <v>601</v>
      </c>
      <c r="N289" s="230"/>
      <c r="O289" s="57"/>
      <c r="P289" s="16"/>
      <c r="Q289" s="16"/>
      <c r="R289" s="342" t="s">
        <v>753</v>
      </c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15">
        <v>135</v>
      </c>
      <c r="B290" s="198">
        <v>43285</v>
      </c>
      <c r="C290" s="198"/>
      <c r="D290" s="202" t="s">
        <v>49</v>
      </c>
      <c r="E290" s="199" t="s">
        <v>623</v>
      </c>
      <c r="F290" s="197">
        <f>127.5-5.53</f>
        <v>121.97</v>
      </c>
      <c r="G290" s="199"/>
      <c r="H290" s="199"/>
      <c r="I290" s="226">
        <v>170</v>
      </c>
      <c r="J290" s="238" t="s">
        <v>601</v>
      </c>
      <c r="K290" s="228"/>
      <c r="L290" s="229"/>
      <c r="M290" s="227" t="s">
        <v>601</v>
      </c>
      <c r="N290" s="230"/>
      <c r="O290" s="57"/>
      <c r="P290" s="16"/>
      <c r="Q290" s="16"/>
      <c r="R290" s="17" t="s">
        <v>751</v>
      </c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369">
        <v>136</v>
      </c>
      <c r="B291" s="164">
        <v>43294</v>
      </c>
      <c r="C291" s="164"/>
      <c r="D291" s="165" t="s">
        <v>243</v>
      </c>
      <c r="E291" s="166" t="s">
        <v>623</v>
      </c>
      <c r="F291" s="167">
        <v>46.5</v>
      </c>
      <c r="G291" s="166"/>
      <c r="H291" s="166">
        <v>17</v>
      </c>
      <c r="I291" s="186">
        <v>59</v>
      </c>
      <c r="J291" s="384" t="s">
        <v>3460</v>
      </c>
      <c r="K291" s="134">
        <f t="shared" ref="K291" si="104">H291-F291</f>
        <v>-29.5</v>
      </c>
      <c r="L291" s="135">
        <f t="shared" ref="L291" si="105">K291/F291</f>
        <v>-0.63440860215053763</v>
      </c>
      <c r="M291" s="136" t="s">
        <v>663</v>
      </c>
      <c r="N291" s="137">
        <v>43887</v>
      </c>
      <c r="O291" s="57"/>
      <c r="P291" s="16"/>
      <c r="Q291" s="16"/>
      <c r="R291" s="17" t="s">
        <v>751</v>
      </c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371">
        <v>137</v>
      </c>
      <c r="B292" s="195">
        <v>43396</v>
      </c>
      <c r="C292" s="195"/>
      <c r="D292" s="202" t="s">
        <v>425</v>
      </c>
      <c r="E292" s="199" t="s">
        <v>623</v>
      </c>
      <c r="F292" s="200">
        <v>156.5</v>
      </c>
      <c r="G292" s="199"/>
      <c r="H292" s="199"/>
      <c r="I292" s="226">
        <v>191</v>
      </c>
      <c r="J292" s="238" t="s">
        <v>601</v>
      </c>
      <c r="K292" s="228"/>
      <c r="L292" s="229"/>
      <c r="M292" s="227" t="s">
        <v>601</v>
      </c>
      <c r="N292" s="230"/>
      <c r="O292" s="57"/>
      <c r="P292" s="16"/>
      <c r="Q292" s="16"/>
      <c r="R292" s="17" t="s">
        <v>751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371">
        <v>138</v>
      </c>
      <c r="B293" s="195">
        <v>43439</v>
      </c>
      <c r="C293" s="195"/>
      <c r="D293" s="202" t="s">
        <v>330</v>
      </c>
      <c r="E293" s="199" t="s">
        <v>623</v>
      </c>
      <c r="F293" s="200">
        <v>259.5</v>
      </c>
      <c r="G293" s="199"/>
      <c r="H293" s="199"/>
      <c r="I293" s="226">
        <v>321</v>
      </c>
      <c r="J293" s="238" t="s">
        <v>601</v>
      </c>
      <c r="K293" s="228"/>
      <c r="L293" s="229"/>
      <c r="M293" s="227" t="s">
        <v>601</v>
      </c>
      <c r="N293" s="230"/>
      <c r="O293" s="16"/>
      <c r="P293" s="16"/>
      <c r="Q293" s="16"/>
      <c r="R293" s="17" t="s">
        <v>751</v>
      </c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369">
        <v>139</v>
      </c>
      <c r="B294" s="164">
        <v>43439</v>
      </c>
      <c r="C294" s="164"/>
      <c r="D294" s="165" t="s">
        <v>775</v>
      </c>
      <c r="E294" s="166" t="s">
        <v>623</v>
      </c>
      <c r="F294" s="166">
        <v>715</v>
      </c>
      <c r="G294" s="166"/>
      <c r="H294" s="166">
        <v>445</v>
      </c>
      <c r="I294" s="186">
        <v>840</v>
      </c>
      <c r="J294" s="138" t="s">
        <v>2994</v>
      </c>
      <c r="K294" s="134">
        <f t="shared" ref="K294:K297" si="106">H294-F294</f>
        <v>-270</v>
      </c>
      <c r="L294" s="135">
        <f t="shared" ref="L294:L297" si="107">K294/F294</f>
        <v>-0.3776223776223776</v>
      </c>
      <c r="M294" s="136" t="s">
        <v>663</v>
      </c>
      <c r="N294" s="137">
        <v>43800</v>
      </c>
      <c r="O294" s="57"/>
      <c r="P294" s="16"/>
      <c r="Q294" s="16"/>
      <c r="R294" s="17" t="s">
        <v>751</v>
      </c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06">
        <v>140</v>
      </c>
      <c r="B295" s="207">
        <v>43469</v>
      </c>
      <c r="C295" s="207"/>
      <c r="D295" s="155" t="s">
        <v>145</v>
      </c>
      <c r="E295" s="208" t="s">
        <v>623</v>
      </c>
      <c r="F295" s="208">
        <v>875</v>
      </c>
      <c r="G295" s="208"/>
      <c r="H295" s="208">
        <v>1165</v>
      </c>
      <c r="I295" s="232">
        <v>1185</v>
      </c>
      <c r="J295" s="141" t="s">
        <v>3489</v>
      </c>
      <c r="K295" s="128">
        <f t="shared" si="106"/>
        <v>290</v>
      </c>
      <c r="L295" s="129">
        <f t="shared" si="107"/>
        <v>0.33142857142857141</v>
      </c>
      <c r="M295" s="130" t="s">
        <v>599</v>
      </c>
      <c r="N295" s="362">
        <v>43847</v>
      </c>
      <c r="O295" s="57"/>
      <c r="P295" s="16"/>
      <c r="Q295" s="16"/>
      <c r="R295" s="344" t="s">
        <v>751</v>
      </c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06">
        <v>141</v>
      </c>
      <c r="B296" s="207">
        <v>43559</v>
      </c>
      <c r="C296" s="207"/>
      <c r="D296" s="413" t="s">
        <v>345</v>
      </c>
      <c r="E296" s="208" t="s">
        <v>623</v>
      </c>
      <c r="F296" s="208">
        <f>387-14.63</f>
        <v>372.37</v>
      </c>
      <c r="G296" s="208"/>
      <c r="H296" s="208">
        <v>490</v>
      </c>
      <c r="I296" s="232">
        <v>490</v>
      </c>
      <c r="J296" s="141" t="s">
        <v>682</v>
      </c>
      <c r="K296" s="128">
        <f t="shared" si="106"/>
        <v>117.63</v>
      </c>
      <c r="L296" s="129">
        <f t="shared" si="107"/>
        <v>0.31589548030185027</v>
      </c>
      <c r="M296" s="130" t="s">
        <v>599</v>
      </c>
      <c r="N296" s="362">
        <v>43850</v>
      </c>
      <c r="O296" s="57"/>
      <c r="P296" s="16"/>
      <c r="Q296" s="16"/>
      <c r="R296" s="344" t="s">
        <v>751</v>
      </c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369">
        <v>142</v>
      </c>
      <c r="B297" s="164">
        <v>43578</v>
      </c>
      <c r="C297" s="164"/>
      <c r="D297" s="165" t="s">
        <v>776</v>
      </c>
      <c r="E297" s="166" t="s">
        <v>600</v>
      </c>
      <c r="F297" s="166">
        <v>220</v>
      </c>
      <c r="G297" s="166"/>
      <c r="H297" s="166">
        <v>127.5</v>
      </c>
      <c r="I297" s="186">
        <v>284</v>
      </c>
      <c r="J297" s="384" t="s">
        <v>3483</v>
      </c>
      <c r="K297" s="134">
        <f t="shared" si="106"/>
        <v>-92.5</v>
      </c>
      <c r="L297" s="135">
        <f t="shared" si="107"/>
        <v>-0.42045454545454547</v>
      </c>
      <c r="M297" s="136" t="s">
        <v>663</v>
      </c>
      <c r="N297" s="137">
        <v>43896</v>
      </c>
      <c r="O297" s="57"/>
      <c r="P297" s="16"/>
      <c r="Q297" s="16"/>
      <c r="R297" s="17" t="s">
        <v>751</v>
      </c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06">
        <v>143</v>
      </c>
      <c r="B298" s="207">
        <v>43622</v>
      </c>
      <c r="C298" s="207"/>
      <c r="D298" s="413" t="s">
        <v>496</v>
      </c>
      <c r="E298" s="208" t="s">
        <v>600</v>
      </c>
      <c r="F298" s="208">
        <v>332.8</v>
      </c>
      <c r="G298" s="208"/>
      <c r="H298" s="208">
        <v>405</v>
      </c>
      <c r="I298" s="232">
        <v>419</v>
      </c>
      <c r="J298" s="141" t="s">
        <v>3490</v>
      </c>
      <c r="K298" s="128">
        <f t="shared" ref="K298" si="108">H298-F298</f>
        <v>72.199999999999989</v>
      </c>
      <c r="L298" s="129">
        <f t="shared" ref="L298" si="109">K298/F298</f>
        <v>0.21694711538461534</v>
      </c>
      <c r="M298" s="130" t="s">
        <v>599</v>
      </c>
      <c r="N298" s="362">
        <v>43860</v>
      </c>
      <c r="O298" s="57"/>
      <c r="P298" s="16"/>
      <c r="Q298" s="16"/>
      <c r="R298" s="17" t="s">
        <v>753</v>
      </c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144">
        <v>144</v>
      </c>
      <c r="B299" s="143">
        <v>43641</v>
      </c>
      <c r="C299" s="143"/>
      <c r="D299" s="144" t="s">
        <v>139</v>
      </c>
      <c r="E299" s="145" t="s">
        <v>623</v>
      </c>
      <c r="F299" s="146">
        <v>386</v>
      </c>
      <c r="G299" s="147"/>
      <c r="H299" s="147">
        <v>395</v>
      </c>
      <c r="I299" s="147">
        <v>452</v>
      </c>
      <c r="J299" s="170" t="s">
        <v>3405</v>
      </c>
      <c r="K299" s="171">
        <f t="shared" ref="K299" si="110">H299-F299</f>
        <v>9</v>
      </c>
      <c r="L299" s="172">
        <f t="shared" ref="L299" si="111">K299/F299</f>
        <v>2.3316062176165803E-2</v>
      </c>
      <c r="M299" s="173" t="s">
        <v>708</v>
      </c>
      <c r="N299" s="174">
        <v>43868</v>
      </c>
      <c r="O299" s="16"/>
      <c r="P299" s="16"/>
      <c r="Q299" s="16"/>
      <c r="R299" s="17" t="s">
        <v>753</v>
      </c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372">
        <v>145</v>
      </c>
      <c r="B300" s="195">
        <v>43707</v>
      </c>
      <c r="C300" s="195"/>
      <c r="D300" s="202" t="s">
        <v>260</v>
      </c>
      <c r="E300" s="199" t="s">
        <v>623</v>
      </c>
      <c r="F300" s="199" t="s">
        <v>755</v>
      </c>
      <c r="G300" s="199"/>
      <c r="H300" s="199"/>
      <c r="I300" s="226">
        <v>190</v>
      </c>
      <c r="J300" s="238" t="s">
        <v>601</v>
      </c>
      <c r="K300" s="228"/>
      <c r="L300" s="229"/>
      <c r="M300" s="358" t="s">
        <v>601</v>
      </c>
      <c r="N300" s="230"/>
      <c r="O300" s="16"/>
      <c r="P300" s="16"/>
      <c r="Q300" s="16"/>
      <c r="R300" s="344" t="s">
        <v>751</v>
      </c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06">
        <v>146</v>
      </c>
      <c r="B301" s="207">
        <v>43731</v>
      </c>
      <c r="C301" s="207"/>
      <c r="D301" s="155" t="s">
        <v>440</v>
      </c>
      <c r="E301" s="208" t="s">
        <v>623</v>
      </c>
      <c r="F301" s="208">
        <v>235</v>
      </c>
      <c r="G301" s="208"/>
      <c r="H301" s="208">
        <v>295</v>
      </c>
      <c r="I301" s="232">
        <v>296</v>
      </c>
      <c r="J301" s="141" t="s">
        <v>3147</v>
      </c>
      <c r="K301" s="128">
        <f t="shared" ref="K301" si="112">H301-F301</f>
        <v>60</v>
      </c>
      <c r="L301" s="129">
        <f t="shared" ref="L301" si="113">K301/F301</f>
        <v>0.25531914893617019</v>
      </c>
      <c r="M301" s="130" t="s">
        <v>599</v>
      </c>
      <c r="N301" s="362">
        <v>43844</v>
      </c>
      <c r="O301" s="57"/>
      <c r="P301" s="16"/>
      <c r="Q301" s="16"/>
      <c r="R301" s="17" t="s">
        <v>753</v>
      </c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06">
        <v>147</v>
      </c>
      <c r="B302" s="207">
        <v>43752</v>
      </c>
      <c r="C302" s="207"/>
      <c r="D302" s="155" t="s">
        <v>2977</v>
      </c>
      <c r="E302" s="208" t="s">
        <v>623</v>
      </c>
      <c r="F302" s="208">
        <v>277.5</v>
      </c>
      <c r="G302" s="208"/>
      <c r="H302" s="208">
        <v>333</v>
      </c>
      <c r="I302" s="232">
        <v>333</v>
      </c>
      <c r="J302" s="141" t="s">
        <v>3148</v>
      </c>
      <c r="K302" s="128">
        <f t="shared" ref="K302" si="114">H302-F302</f>
        <v>55.5</v>
      </c>
      <c r="L302" s="129">
        <f t="shared" ref="L302" si="115">K302/F302</f>
        <v>0.2</v>
      </c>
      <c r="M302" s="130" t="s">
        <v>599</v>
      </c>
      <c r="N302" s="362">
        <v>43846</v>
      </c>
      <c r="O302" s="57"/>
      <c r="P302" s="16"/>
      <c r="Q302" s="16"/>
      <c r="R302" s="344" t="s">
        <v>751</v>
      </c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06">
        <v>148</v>
      </c>
      <c r="B303" s="207">
        <v>43752</v>
      </c>
      <c r="C303" s="207"/>
      <c r="D303" s="155" t="s">
        <v>2976</v>
      </c>
      <c r="E303" s="208" t="s">
        <v>623</v>
      </c>
      <c r="F303" s="208">
        <v>930</v>
      </c>
      <c r="G303" s="208"/>
      <c r="H303" s="208">
        <v>1165</v>
      </c>
      <c r="I303" s="232">
        <v>1200</v>
      </c>
      <c r="J303" s="141" t="s">
        <v>3150</v>
      </c>
      <c r="K303" s="128">
        <f t="shared" ref="K303" si="116">H303-F303</f>
        <v>235</v>
      </c>
      <c r="L303" s="129">
        <f t="shared" ref="L303" si="117">K303/F303</f>
        <v>0.25268817204301075</v>
      </c>
      <c r="M303" s="130" t="s">
        <v>599</v>
      </c>
      <c r="N303" s="362">
        <v>43847</v>
      </c>
      <c r="O303" s="57"/>
      <c r="P303" s="16"/>
      <c r="Q303" s="16"/>
      <c r="R303" s="344" t="s">
        <v>753</v>
      </c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371">
        <v>149</v>
      </c>
      <c r="B304" s="347">
        <v>43753</v>
      </c>
      <c r="C304" s="212"/>
      <c r="D304" s="373" t="s">
        <v>2975</v>
      </c>
      <c r="E304" s="350" t="s">
        <v>623</v>
      </c>
      <c r="F304" s="353">
        <v>111</v>
      </c>
      <c r="G304" s="350"/>
      <c r="H304" s="350"/>
      <c r="I304" s="356">
        <v>141</v>
      </c>
      <c r="J304" s="238" t="s">
        <v>601</v>
      </c>
      <c r="K304" s="238"/>
      <c r="L304" s="123"/>
      <c r="M304" s="361" t="s">
        <v>601</v>
      </c>
      <c r="N304" s="240"/>
      <c r="O304" s="16"/>
      <c r="P304" s="16"/>
      <c r="Q304" s="16"/>
      <c r="R304" s="17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06">
        <v>150</v>
      </c>
      <c r="B305" s="207">
        <v>43753</v>
      </c>
      <c r="C305" s="207"/>
      <c r="D305" s="155" t="s">
        <v>2974</v>
      </c>
      <c r="E305" s="208" t="s">
        <v>623</v>
      </c>
      <c r="F305" s="209">
        <v>296</v>
      </c>
      <c r="G305" s="208"/>
      <c r="H305" s="208">
        <v>370</v>
      </c>
      <c r="I305" s="232">
        <v>370</v>
      </c>
      <c r="J305" s="141" t="s">
        <v>682</v>
      </c>
      <c r="K305" s="128">
        <f t="shared" ref="K305" si="118">H305-F305</f>
        <v>74</v>
      </c>
      <c r="L305" s="129">
        <f t="shared" ref="L305" si="119">K305/F305</f>
        <v>0.25</v>
      </c>
      <c r="M305" s="130" t="s">
        <v>599</v>
      </c>
      <c r="N305" s="362">
        <v>43853</v>
      </c>
      <c r="O305" s="57"/>
      <c r="P305" s="16"/>
      <c r="Q305" s="16"/>
      <c r="R305" s="344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372">
        <v>151</v>
      </c>
      <c r="B306" s="211">
        <v>43754</v>
      </c>
      <c r="C306" s="211"/>
      <c r="D306" s="192" t="s">
        <v>2973</v>
      </c>
      <c r="E306" s="349" t="s">
        <v>623</v>
      </c>
      <c r="F306" s="352" t="s">
        <v>2939</v>
      </c>
      <c r="G306" s="349"/>
      <c r="H306" s="349"/>
      <c r="I306" s="355">
        <v>344</v>
      </c>
      <c r="J306" s="238" t="s">
        <v>601</v>
      </c>
      <c r="K306" s="241"/>
      <c r="L306" s="360"/>
      <c r="M306" s="343" t="s">
        <v>601</v>
      </c>
      <c r="N306" s="363"/>
      <c r="O306" s="16"/>
      <c r="P306" s="16"/>
      <c r="Q306" s="16"/>
      <c r="R306" s="344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346">
        <v>152</v>
      </c>
      <c r="B307" s="212">
        <v>43832</v>
      </c>
      <c r="C307" s="212"/>
      <c r="D307" s="216" t="s">
        <v>2253</v>
      </c>
      <c r="E307" s="213" t="s">
        <v>623</v>
      </c>
      <c r="F307" s="214" t="s">
        <v>3135</v>
      </c>
      <c r="G307" s="213"/>
      <c r="H307" s="213"/>
      <c r="I307" s="237">
        <v>590</v>
      </c>
      <c r="J307" s="238" t="s">
        <v>601</v>
      </c>
      <c r="K307" s="238"/>
      <c r="L307" s="123"/>
      <c r="M307" s="343" t="s">
        <v>601</v>
      </c>
      <c r="N307" s="240"/>
      <c r="O307" s="16"/>
      <c r="P307" s="16"/>
      <c r="Q307" s="16"/>
      <c r="R307" s="344"/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06">
        <v>153</v>
      </c>
      <c r="B308" s="207">
        <v>43966</v>
      </c>
      <c r="C308" s="207"/>
      <c r="D308" s="155" t="s">
        <v>65</v>
      </c>
      <c r="E308" s="208" t="s">
        <v>623</v>
      </c>
      <c r="F308" s="209">
        <v>67.5</v>
      </c>
      <c r="G308" s="208"/>
      <c r="H308" s="208">
        <v>86</v>
      </c>
      <c r="I308" s="232">
        <v>86</v>
      </c>
      <c r="J308" s="141" t="s">
        <v>3628</v>
      </c>
      <c r="K308" s="128">
        <f t="shared" ref="K308" si="120">H308-F308</f>
        <v>18.5</v>
      </c>
      <c r="L308" s="129">
        <f t="shared" ref="L308" si="121">K308/F308</f>
        <v>0.27407407407407408</v>
      </c>
      <c r="M308" s="130" t="s">
        <v>599</v>
      </c>
      <c r="N308" s="362">
        <v>44008</v>
      </c>
      <c r="O308" s="57"/>
      <c r="P308" s="16"/>
      <c r="Q308" s="16"/>
      <c r="R308" s="344"/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10">
        <v>154</v>
      </c>
      <c r="B309" s="3">
        <v>44035</v>
      </c>
      <c r="C309" s="212"/>
      <c r="D309" s="216" t="s">
        <v>495</v>
      </c>
      <c r="E309" s="213" t="s">
        <v>623</v>
      </c>
      <c r="F309" s="214" t="s">
        <v>3631</v>
      </c>
      <c r="G309" s="213"/>
      <c r="H309" s="213"/>
      <c r="I309" s="237">
        <v>296</v>
      </c>
      <c r="J309" s="238" t="s">
        <v>601</v>
      </c>
      <c r="K309" s="238"/>
      <c r="L309" s="123"/>
      <c r="M309" s="239"/>
      <c r="N309" s="240"/>
      <c r="O309" s="16"/>
      <c r="P309" s="16"/>
      <c r="Q309" s="16"/>
      <c r="R309" s="344"/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210">
        <v>155</v>
      </c>
      <c r="B310" s="212">
        <v>44092</v>
      </c>
      <c r="C310" s="212"/>
      <c r="D310" s="216" t="s">
        <v>416</v>
      </c>
      <c r="E310" s="213" t="s">
        <v>623</v>
      </c>
      <c r="F310" s="214" t="s">
        <v>3643</v>
      </c>
      <c r="G310" s="213"/>
      <c r="H310" s="213"/>
      <c r="I310" s="237">
        <v>248</v>
      </c>
      <c r="J310" s="238" t="s">
        <v>601</v>
      </c>
      <c r="K310" s="238"/>
      <c r="L310" s="123"/>
      <c r="M310" s="239"/>
      <c r="N310" s="240"/>
      <c r="O310" s="16"/>
      <c r="P310" s="16"/>
      <c r="Q310" s="16"/>
      <c r="R310" s="344"/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10"/>
      <c r="B311" s="212"/>
      <c r="C311" s="212"/>
      <c r="D311" s="216"/>
      <c r="E311" s="213"/>
      <c r="F311" s="214"/>
      <c r="G311" s="213"/>
      <c r="H311" s="213"/>
      <c r="I311" s="237"/>
      <c r="J311" s="238"/>
      <c r="K311" s="238"/>
      <c r="L311" s="123"/>
      <c r="M311" s="239"/>
      <c r="N311" s="240"/>
      <c r="O311" s="16"/>
      <c r="P311" s="16"/>
      <c r="Q311" s="16"/>
      <c r="R311" s="344"/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210"/>
      <c r="B312" s="212"/>
      <c r="C312" s="212"/>
      <c r="D312" s="216"/>
      <c r="E312" s="213"/>
      <c r="F312" s="214"/>
      <c r="G312" s="213"/>
      <c r="H312" s="213"/>
      <c r="I312" s="237"/>
      <c r="J312" s="238"/>
      <c r="K312" s="238"/>
      <c r="L312" s="123"/>
      <c r="M312" s="239"/>
      <c r="N312" s="240"/>
      <c r="O312" s="16"/>
      <c r="P312" s="16"/>
      <c r="Q312" s="16"/>
      <c r="R312" s="344"/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10"/>
      <c r="B313" s="212"/>
      <c r="C313" s="212"/>
      <c r="D313" s="216"/>
      <c r="E313" s="213"/>
      <c r="F313" s="214"/>
      <c r="G313" s="213"/>
      <c r="H313" s="213"/>
      <c r="I313" s="237"/>
      <c r="J313" s="238"/>
      <c r="K313" s="238"/>
      <c r="L313" s="123"/>
      <c r="M313" s="239"/>
      <c r="N313" s="240"/>
      <c r="O313" s="16"/>
      <c r="P313" s="16"/>
      <c r="R313" s="344"/>
    </row>
    <row r="314" spans="1:26">
      <c r="A314" s="210"/>
      <c r="B314" s="212"/>
      <c r="C314" s="212"/>
      <c r="D314" s="216"/>
      <c r="E314" s="213"/>
      <c r="F314" s="214"/>
      <c r="G314" s="213"/>
      <c r="H314" s="213"/>
      <c r="I314" s="237"/>
      <c r="J314" s="238"/>
      <c r="K314" s="238"/>
      <c r="L314" s="123"/>
      <c r="M314" s="239"/>
      <c r="N314" s="240"/>
      <c r="O314" s="16"/>
      <c r="P314" s="16"/>
      <c r="R314" s="344"/>
    </row>
    <row r="315" spans="1:26">
      <c r="A315" s="210"/>
      <c r="B315" s="212"/>
      <c r="C315" s="212"/>
      <c r="D315" s="216"/>
      <c r="E315" s="213"/>
      <c r="F315" s="214"/>
      <c r="G315" s="213"/>
      <c r="H315" s="213"/>
      <c r="I315" s="237"/>
      <c r="J315" s="238"/>
      <c r="K315" s="238"/>
      <c r="L315" s="123"/>
      <c r="M315" s="239"/>
      <c r="N315" s="240"/>
      <c r="O315" s="16"/>
      <c r="P315" s="16"/>
      <c r="R315" s="344"/>
    </row>
    <row r="316" spans="1:26">
      <c r="A316" s="210"/>
      <c r="B316" s="212"/>
      <c r="C316" s="212"/>
      <c r="D316" s="216"/>
      <c r="E316" s="213"/>
      <c r="F316" s="214"/>
      <c r="G316" s="213"/>
      <c r="H316" s="213"/>
      <c r="I316" s="237"/>
      <c r="J316" s="238"/>
      <c r="K316" s="238"/>
      <c r="L316" s="123"/>
      <c r="M316" s="239"/>
      <c r="N316" s="240"/>
      <c r="O316" s="16"/>
      <c r="P316" s="16"/>
      <c r="R316" s="344"/>
    </row>
    <row r="317" spans="1:26">
      <c r="A317" s="210"/>
      <c r="B317" s="212"/>
      <c r="C317" s="212"/>
      <c r="D317" s="216"/>
      <c r="E317" s="213"/>
      <c r="F317" s="214"/>
      <c r="G317" s="213"/>
      <c r="H317" s="213"/>
      <c r="I317" s="237"/>
      <c r="J317" s="238"/>
      <c r="K317" s="238"/>
      <c r="L317" s="123"/>
      <c r="M317" s="239"/>
      <c r="N317" s="240"/>
      <c r="O317" s="16"/>
      <c r="P317" s="16"/>
      <c r="R317" s="344"/>
    </row>
    <row r="318" spans="1:26">
      <c r="A318" s="210"/>
      <c r="B318" s="212"/>
      <c r="C318" s="212"/>
      <c r="D318" s="216"/>
      <c r="E318" s="213"/>
      <c r="F318" s="214"/>
      <c r="G318" s="213"/>
      <c r="H318" s="213"/>
      <c r="I318" s="237"/>
      <c r="J318" s="238"/>
      <c r="K318" s="238"/>
      <c r="L318" s="123"/>
      <c r="M318" s="239"/>
      <c r="N318" s="240"/>
      <c r="O318" s="16"/>
      <c r="R318" s="242"/>
    </row>
    <row r="319" spans="1:26">
      <c r="A319" s="210"/>
      <c r="B319" s="212"/>
      <c r="C319" s="212"/>
      <c r="D319" s="216"/>
      <c r="E319" s="213"/>
      <c r="F319" s="214"/>
      <c r="G319" s="213"/>
      <c r="H319" s="213"/>
      <c r="I319" s="237"/>
      <c r="J319" s="238"/>
      <c r="K319" s="238"/>
      <c r="L319" s="123"/>
      <c r="M319" s="239"/>
      <c r="N319" s="240"/>
      <c r="O319" s="16"/>
      <c r="R319" s="242"/>
    </row>
    <row r="320" spans="1:26">
      <c r="A320" s="210"/>
      <c r="B320" s="212"/>
      <c r="C320" s="212"/>
      <c r="D320" s="216"/>
      <c r="E320" s="213"/>
      <c r="F320" s="214"/>
      <c r="G320" s="213"/>
      <c r="H320" s="213"/>
      <c r="I320" s="237"/>
      <c r="J320" s="238"/>
      <c r="K320" s="238"/>
      <c r="L320" s="123"/>
      <c r="M320" s="239"/>
      <c r="N320" s="240"/>
      <c r="O320" s="16"/>
      <c r="R320" s="242"/>
    </row>
    <row r="321" spans="1:18">
      <c r="A321" s="210"/>
      <c r="B321" s="200" t="s">
        <v>2980</v>
      </c>
      <c r="O321" s="16"/>
      <c r="R321" s="242"/>
    </row>
    <row r="322" spans="1:18">
      <c r="R322" s="242"/>
    </row>
    <row r="323" spans="1:18">
      <c r="R323" s="242"/>
    </row>
    <row r="324" spans="1:18">
      <c r="R324" s="242"/>
    </row>
    <row r="325" spans="1:18">
      <c r="R325" s="242"/>
    </row>
    <row r="326" spans="1:18">
      <c r="R326" s="242"/>
    </row>
    <row r="327" spans="1:18">
      <c r="R327" s="242"/>
    </row>
    <row r="328" spans="1:18">
      <c r="R328" s="242"/>
    </row>
    <row r="338" spans="1:1">
      <c r="A338" s="217"/>
    </row>
    <row r="339" spans="1:1">
      <c r="A339" s="217"/>
    </row>
    <row r="340" spans="1:1">
      <c r="A340" s="213"/>
    </row>
  </sheetData>
  <autoFilter ref="R1:R336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2020-10-19T02:44:22Z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