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F&amp;O)'!$R$1:$R$310</definedName>
  </definedNames>
  <calcPr calcId="152511"/>
</workbook>
</file>

<file path=xl/calcChain.xml><?xml version="1.0" encoding="utf-8"?>
<calcChain xmlns="http://schemas.openxmlformats.org/spreadsheetml/2006/main">
  <c r="K93" i="6" l="1"/>
  <c r="M93" i="6" s="1"/>
  <c r="K92" i="6"/>
  <c r="M92" i="6" s="1"/>
  <c r="L29" i="6"/>
  <c r="K29" i="6"/>
  <c r="K85" i="6"/>
  <c r="M85" i="6" s="1"/>
  <c r="M29" i="6" l="1"/>
  <c r="L25" i="6"/>
  <c r="K25" i="6"/>
  <c r="L19" i="6"/>
  <c r="K19" i="6"/>
  <c r="K90" i="6"/>
  <c r="M90" i="6" s="1"/>
  <c r="L62" i="6"/>
  <c r="K62" i="6"/>
  <c r="K87" i="6"/>
  <c r="M87" i="6" s="1"/>
  <c r="K89" i="6"/>
  <c r="M89" i="6" s="1"/>
  <c r="L61" i="6"/>
  <c r="K61" i="6"/>
  <c r="K84" i="6"/>
  <c r="M84" i="6" s="1"/>
  <c r="L11" i="6"/>
  <c r="K11" i="6"/>
  <c r="K86" i="6"/>
  <c r="M86" i="6" s="1"/>
  <c r="L59" i="6"/>
  <c r="K59" i="6"/>
  <c r="L60" i="6"/>
  <c r="K60" i="6"/>
  <c r="K83" i="6"/>
  <c r="M83" i="6" s="1"/>
  <c r="M25" i="6" l="1"/>
  <c r="M19" i="6"/>
  <c r="M62" i="6"/>
  <c r="M61" i="6"/>
  <c r="M11" i="6"/>
  <c r="M59" i="6"/>
  <c r="M60" i="6"/>
  <c r="P27" i="6"/>
  <c r="P28" i="6"/>
  <c r="L58" i="6"/>
  <c r="K58" i="6"/>
  <c r="K82" i="6"/>
  <c r="M82" i="6" s="1"/>
  <c r="K79" i="6"/>
  <c r="M79" i="6" s="1"/>
  <c r="L57" i="6"/>
  <c r="K57" i="6"/>
  <c r="M57" i="6" s="1"/>
  <c r="L49" i="6"/>
  <c r="K49" i="6"/>
  <c r="K78" i="6"/>
  <c r="M78" i="6" s="1"/>
  <c r="L14" i="6"/>
  <c r="K14" i="6"/>
  <c r="K80" i="6"/>
  <c r="M80" i="6" s="1"/>
  <c r="K81" i="6"/>
  <c r="M81" i="6" s="1"/>
  <c r="K75" i="6"/>
  <c r="M75" i="6" s="1"/>
  <c r="M58" i="6" l="1"/>
  <c r="M49" i="6"/>
  <c r="M14" i="6"/>
  <c r="P26" i="6"/>
  <c r="L56" i="6"/>
  <c r="K56" i="6"/>
  <c r="L20" i="6"/>
  <c r="K20" i="6"/>
  <c r="L54" i="6"/>
  <c r="K54" i="6"/>
  <c r="L46" i="6"/>
  <c r="K46" i="6"/>
  <c r="M56" i="6" l="1"/>
  <c r="M20" i="6"/>
  <c r="M54" i="6"/>
  <c r="M46" i="6"/>
  <c r="K72" i="6"/>
  <c r="M72" i="6" s="1"/>
  <c r="K304" i="6"/>
  <c r="L304" i="6" s="1"/>
  <c r="L17" i="6"/>
  <c r="K17" i="6"/>
  <c r="K298" i="6"/>
  <c r="L298" i="6" s="1"/>
  <c r="K76" i="6"/>
  <c r="M76" i="6" s="1"/>
  <c r="K77" i="6"/>
  <c r="M77" i="6" s="1"/>
  <c r="L55" i="6"/>
  <c r="K55" i="6"/>
  <c r="M17" i="6" l="1"/>
  <c r="M55" i="6"/>
  <c r="P23" i="6"/>
  <c r="P24" i="6"/>
  <c r="L53" i="6"/>
  <c r="K53" i="6"/>
  <c r="M53" i="6" s="1"/>
  <c r="K74" i="6"/>
  <c r="L52" i="6"/>
  <c r="K52" i="6"/>
  <c r="L51" i="6"/>
  <c r="K51" i="6"/>
  <c r="M52" i="6" l="1"/>
  <c r="M74" i="6"/>
  <c r="M51" i="6"/>
  <c r="L13" i="6"/>
  <c r="K13" i="6"/>
  <c r="K73" i="6"/>
  <c r="M73" i="6" s="1"/>
  <c r="L48" i="6"/>
  <c r="K48" i="6"/>
  <c r="L50" i="6"/>
  <c r="K50" i="6"/>
  <c r="M13" i="6" l="1"/>
  <c r="M48" i="6"/>
  <c r="M50" i="6"/>
  <c r="P22" i="6"/>
  <c r="L21" i="6"/>
  <c r="K21" i="6"/>
  <c r="L15" i="6"/>
  <c r="K15" i="6"/>
  <c r="L45" i="6"/>
  <c r="K45" i="6"/>
  <c r="L47" i="6"/>
  <c r="K47" i="6"/>
  <c r="M15" i="6" l="1"/>
  <c r="M45" i="6"/>
  <c r="M47" i="6"/>
  <c r="M21" i="6"/>
  <c r="L16" i="6" l="1"/>
  <c r="K16" i="6"/>
  <c r="L12" i="6"/>
  <c r="K12" i="6"/>
  <c r="K71" i="6"/>
  <c r="M71" i="6" s="1"/>
  <c r="L18" i="6"/>
  <c r="K18" i="6"/>
  <c r="M16" i="6" l="1"/>
  <c r="M18" i="6"/>
  <c r="M12" i="6"/>
  <c r="K306" i="6" l="1"/>
  <c r="L306" i="6" s="1"/>
  <c r="P10" i="6" l="1"/>
  <c r="K294" i="6"/>
  <c r="L294" i="6" s="1"/>
  <c r="K295" i="6" l="1"/>
  <c r="L295" i="6" s="1"/>
  <c r="K288" i="6"/>
  <c r="L288" i="6" s="1"/>
  <c r="K305" i="6" l="1"/>
  <c r="L305" i="6" s="1"/>
  <c r="K299" i="6"/>
  <c r="L299" i="6" s="1"/>
  <c r="K301" i="6" l="1"/>
  <c r="L301" i="6" s="1"/>
  <c r="L6" i="2" l="1"/>
  <c r="K6" i="3"/>
  <c r="D7" i="5" l="1"/>
  <c r="M7" i="6"/>
  <c r="K296" i="6" l="1"/>
  <c r="L296" i="6" s="1"/>
  <c r="K293" i="6" l="1"/>
  <c r="L293" i="6" s="1"/>
  <c r="K297" i="6" l="1"/>
  <c r="L297" i="6" s="1"/>
  <c r="K292" i="6"/>
  <c r="L292" i="6" s="1"/>
  <c r="K291" i="6"/>
  <c r="L291" i="6" s="1"/>
  <c r="K289" i="6"/>
  <c r="L289" i="6" s="1"/>
  <c r="H287" i="6"/>
  <c r="K287" i="6" s="1"/>
  <c r="L287" i="6" s="1"/>
  <c r="K286" i="6"/>
  <c r="L286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F255" i="6"/>
  <c r="K255" i="6" s="1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F249" i="6"/>
  <c r="K249" i="6" s="1"/>
  <c r="L249" i="6" s="1"/>
  <c r="F248" i="6"/>
  <c r="K248" i="6" s="1"/>
  <c r="L248" i="6" s="1"/>
  <c r="K247" i="6"/>
  <c r="L247" i="6" s="1"/>
  <c r="F246" i="6"/>
  <c r="K246" i="6" s="1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0" i="6"/>
  <c r="L230" i="6" s="1"/>
  <c r="K228" i="6"/>
  <c r="L228" i="6" s="1"/>
  <c r="K227" i="6"/>
  <c r="L227" i="6" s="1"/>
  <c r="F226" i="6"/>
  <c r="K226" i="6" s="1"/>
  <c r="L226" i="6" s="1"/>
  <c r="K225" i="6"/>
  <c r="L225" i="6" s="1"/>
  <c r="K222" i="6"/>
  <c r="L222" i="6" s="1"/>
  <c r="K221" i="6"/>
  <c r="L221" i="6" s="1"/>
  <c r="K220" i="6"/>
  <c r="L220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0" i="6"/>
  <c r="L200" i="6" s="1"/>
  <c r="K198" i="6"/>
  <c r="L198" i="6" s="1"/>
  <c r="K196" i="6"/>
  <c r="L196" i="6" s="1"/>
  <c r="K194" i="6"/>
  <c r="L194" i="6" s="1"/>
  <c r="K193" i="6"/>
  <c r="L193" i="6" s="1"/>
  <c r="K192" i="6"/>
  <c r="L192" i="6" s="1"/>
  <c r="K190" i="6"/>
  <c r="L190" i="6" s="1"/>
  <c r="K189" i="6"/>
  <c r="L189" i="6" s="1"/>
  <c r="K188" i="6"/>
  <c r="L188" i="6" s="1"/>
  <c r="K187" i="6"/>
  <c r="K186" i="6"/>
  <c r="L186" i="6" s="1"/>
  <c r="K185" i="6"/>
  <c r="L185" i="6" s="1"/>
  <c r="K183" i="6"/>
  <c r="L183" i="6" s="1"/>
  <c r="K182" i="6"/>
  <c r="L182" i="6" s="1"/>
  <c r="K181" i="6"/>
  <c r="L181" i="6" s="1"/>
  <c r="K180" i="6"/>
  <c r="L180" i="6" s="1"/>
  <c r="K179" i="6"/>
  <c r="L179" i="6" s="1"/>
  <c r="F178" i="6"/>
  <c r="K178" i="6" s="1"/>
  <c r="L178" i="6" s="1"/>
  <c r="H177" i="6"/>
  <c r="K177" i="6" s="1"/>
  <c r="L177" i="6" s="1"/>
  <c r="K174" i="6"/>
  <c r="L174" i="6" s="1"/>
  <c r="K173" i="6"/>
  <c r="L173" i="6" s="1"/>
  <c r="K172" i="6"/>
  <c r="L172" i="6" s="1"/>
  <c r="K171" i="6"/>
  <c r="L171" i="6" s="1"/>
  <c r="K170" i="6"/>
  <c r="L170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H143" i="6"/>
  <c r="K143" i="6" s="1"/>
  <c r="L143" i="6" s="1"/>
  <c r="F142" i="6"/>
  <c r="K142" i="6" s="1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6" i="4"/>
</calcChain>
</file>

<file path=xl/sharedStrings.xml><?xml version="1.0" encoding="utf-8"?>
<sst xmlns="http://schemas.openxmlformats.org/spreadsheetml/2006/main" count="3554" uniqueCount="1245">
  <si>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</si>
  <si>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</si>
  <si>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</si>
  <si>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</si>
  <si>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</si>
  <si>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</si>
  <si>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</si>
  <si>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</si>
  <si>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</si>
  <si>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</si>
  <si>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</si>
  <si>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</si>
  <si>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</si>
  <si>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</si>
  <si>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</si>
  <si>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</si>
  <si>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</si>
  <si>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</si>
  <si>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</si>
  <si>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</si>
  <si>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</si>
  <si>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</si>
  <si>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</si>
  <si>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</si>
  <si>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</si>
  <si>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</si>
  <si>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</si>
  <si>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</si>
  <si>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</si>
  <si>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</si>
  <si>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</si>
  <si>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</si>
  <si>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</si>
  <si>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</si>
  <si>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</si>
  <si>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</si>
  <si>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</si>
  <si>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</si>
  <si>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</si>
  <si>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</si>
  <si>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</si>
  <si>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</si>
  <si>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</si>
  <si>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</si>
  <si>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</si>
  <si>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</si>
  <si>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</si>
  <si>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</si>
  <si>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</si>
  <si>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</si>
  <si>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</si>
  <si>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</si>
  <si>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</si>
  <si>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</si>
  <si>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</si>
  <si>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</si>
  <si>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</si>
  <si>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</si>
  <si>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</si>
  <si>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</si>
  <si>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</si>
  <si>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</si>
  <si>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</si>
  <si>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</si>
  <si>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</si>
  <si>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</si>
  <si>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</si>
  <si>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</si>
  <si>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</si>
  <si>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</si>
  <si>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</si>
  <si>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</si>
  <si>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</si>
  <si>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</si>
  <si>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</si>
  <si>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</si>
  <si>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</si>
  <si>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</si>
  <si>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</si>
  <si>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</si>
  <si>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</si>
  <si>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</si>
  <si>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</si>
  <si>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</si>
  <si>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</si>
  <si>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</si>
  <si>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</si>
  <si>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</si>
  <si>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</si>
  <si>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</si>
  <si>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</si>
  <si>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</si>
  <si>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</si>
  <si>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</si>
  <si>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</si>
  <si>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</si>
  <si>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</si>
  <si>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</si>
  <si>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</si>
  <si>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</si>
  <si>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</si>
  <si>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</si>
  <si>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</si>
  <si>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</si>
  <si>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</si>
  <si>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</si>
  <si>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</si>
  <si>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</si>
  <si>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</si>
  <si>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</si>
  <si>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</si>
  <si>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</si>
  <si>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</si>
  <si>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</si>
  <si>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</si>
  <si>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</si>
  <si>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</si>
  <si>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</si>
  <si>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</si>
  <si>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</si>
  <si>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</si>
  <si>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</si>
  <si>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</si>
  <si>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</si>
  <si>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</si>
  <si>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</si>
  <si>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</si>
  <si>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</si>
  <si>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</si>
  <si>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</si>
  <si>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</si>
  <si>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</si>
  <si>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</si>
  <si>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</si>
  <si>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</si>
  <si>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</si>
  <si>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</si>
  <si>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</si>
  <si>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</si>
  <si>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</si>
  <si>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</si>
  <si>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</si>
  <si>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</si>
  <si>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</si>
  <si>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</si>
  <si>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</si>
  <si>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</si>
  <si>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</si>
  <si>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</si>
  <si>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</si>
  <si>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</si>
  <si>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</si>
  <si>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</si>
  <si>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</si>
  <si>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</si>
  <si>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</si>
  <si>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</si>
  <si>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</si>
  <si>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</si>
  <si>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</si>
  <si>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</si>
  <si>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</si>
  <si>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</si>
  <si>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</si>
  <si>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</si>
  <si>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</si>
  <si>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</si>
  <si>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</si>
  <si>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</si>
  <si>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</si>
  <si>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</si>
  <si>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</si>
  <si>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</si>
  <si>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</si>
  <si>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</si>
  <si>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</si>
  <si>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</si>
  <si>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</si>
  <si>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</si>
  <si>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</si>
  <si>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</si>
  <si>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</si>
  <si>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</si>
  <si>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</si>
  <si>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</si>
  <si>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</si>
  <si>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</si>
  <si>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</si>
  <si>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</si>
  <si>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</si>
  <si>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</si>
  <si>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</si>
  <si>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</si>
  <si>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</si>
  <si>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</si>
  <si>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</si>
  <si>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</si>
  <si>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</si>
  <si>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</si>
  <si>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</si>
  <si>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</si>
  <si>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</si>
  <si>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</si>
  <si>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</si>
  <si>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</si>
  <si>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</si>
  <si>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</si>
  <si>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</si>
  <si>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</si>
  <si>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</si>
  <si>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</si>
  <si>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</si>
  <si>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</si>
  <si>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</si>
  <si>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</si>
  <si>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</si>
  <si>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</si>
  <si>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</si>
  <si>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</si>
  <si>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</si>
  <si>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</si>
  <si>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</si>
  <si>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</si>
  <si>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</si>
  <si>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</si>
  <si>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</si>
  <si>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</si>
  <si>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</si>
  <si>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</si>
  <si>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</si>
  <si>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</si>
  <si>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</si>
  <si>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</si>
  <si>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</si>
  <si>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</si>
  <si>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</si>
  <si>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</si>
  <si>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</si>
  <si>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</si>
  <si>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</si>
  <si>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</si>
  <si>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</si>
  <si>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</si>
  <si>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</si>
  <si>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</si>
  <si>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</si>
  <si>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</si>
  <si>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</si>
  <si>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</si>
  <si>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</si>
  <si>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</si>
  <si>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</si>
  <si>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</si>
  <si>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</si>
  <si>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</si>
  <si>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</si>
  <si>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</si>
  <si>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</si>
  <si>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</si>
  <si>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</si>
  <si>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</si>
  <si>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</si>
  <si>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</si>
  <si>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</si>
  <si>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</si>
  <si>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</si>
  <si>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</si>
  <si>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</si>
  <si>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</si>
  <si>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</si>
  <si>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</si>
  <si>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</si>
  <si>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</si>
  <si>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</si>
  <si>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</si>
  <si>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</si>
  <si>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</si>
  <si>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</si>
  <si>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</si>
  <si>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</si>
  <si>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</si>
  <si>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</si>
  <si>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</si>
  <si>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</si>
  <si>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</si>
  <si>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</si>
  <si>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</si>
  <si>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</si>
  <si>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</si>
  <si>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</si>
  <si>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</si>
  <si>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</si>
  <si>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</si>
  <si>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</si>
  <si>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</si>
  <si>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</si>
  <si>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</si>
  <si>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</si>
  <si>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</si>
  <si>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</si>
  <si>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</si>
  <si>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</si>
  <si>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</si>
  <si>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</si>
  <si>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</si>
  <si>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</si>
  <si>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</si>
  <si>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</si>
  <si>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</si>
  <si>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</si>
  <si>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</si>
  <si>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</si>
  <si>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</si>
  <si>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</si>
  <si>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</si>
  <si>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</si>
  <si>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</si>
  <si>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</si>
  <si>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</si>
  <si>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</si>
  <si>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</si>
  <si>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</si>
  <si>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</si>
  <si>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</si>
  <si>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</si>
  <si>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</si>
  <si>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</si>
  <si>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</si>
  <si>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</si>
  <si>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</si>
  <si>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</si>
  <si>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</si>
  <si>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</si>
  <si>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</si>
  <si>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</si>
  <si>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</si>
  <si>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</si>
  <si>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</si>
  <si>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</si>
  <si>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</si>
  <si>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</si>
  <si>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</si>
  <si>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</si>
  <si>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</si>
  <si>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</si>
  <si>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</si>
  <si>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</si>
  <si>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</si>
  <si>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</si>
  <si>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</si>
  <si>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</si>
  <si>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</si>
  <si>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</si>
  <si>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</si>
  <si>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</si>
  <si>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</si>
  <si>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</si>
  <si>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</si>
  <si>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</si>
  <si>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</si>
  <si>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</si>
  <si>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</si>
  <si>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</si>
  <si>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</si>
  <si>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</si>
  <si>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</si>
  <si>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</si>
  <si>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</si>
  <si>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</si>
  <si>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</si>
  <si>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</si>
  <si>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</si>
  <si>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</si>
  <si>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</si>
  <si>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</si>
  <si>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</si>
  <si>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</si>
  <si>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</si>
  <si>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</si>
  <si>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</si>
  <si>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</si>
  <si>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</si>
  <si>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</si>
  <si>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</si>
  <si>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</si>
  <si>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</si>
  <si>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</si>
  <si>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</si>
  <si>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</si>
  <si>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</si>
  <si>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</si>
  <si>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</si>
  <si>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</si>
  <si>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</si>
  <si>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</si>
  <si>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</si>
  <si>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</si>
  <si>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</si>
  <si>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</si>
  <si>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</si>
  <si>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</si>
  <si>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</si>
  <si>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</si>
  <si>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</si>
  <si>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</si>
  <si>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</si>
  <si>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</si>
  <si>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</si>
  <si>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</si>
  <si>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</si>
  <si>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</si>
  <si>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</si>
  <si>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</si>
  <si>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</si>
  <si>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</si>
  <si>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</si>
  <si>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</si>
  <si>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</si>
  <si>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</si>
  <si>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</si>
  <si>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</si>
  <si>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</si>
  <si>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</si>
  <si>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</si>
  <si>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</si>
  <si>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</si>
  <si>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</si>
  <si>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</si>
  <si>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</si>
  <si>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</si>
  <si>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</si>
  <si>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</si>
  <si>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</si>
  <si>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</si>
  <si>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</si>
  <si>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</si>
  <si>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</si>
  <si>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</si>
  <si>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</si>
  <si>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</si>
  <si>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</si>
  <si>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</si>
  <si>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</si>
  <si>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</si>
  <si>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</si>
  <si>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</si>
  <si>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</si>
  <si>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</si>
  <si>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</si>
  <si>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</si>
  <si>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</si>
  <si>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</si>
  <si>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</si>
  <si>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</si>
  <si>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</si>
  <si>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</si>
  <si>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</si>
  <si>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</si>
  <si>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</si>
  <si>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</si>
  <si>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</si>
  <si>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</si>
  <si>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</si>
  <si>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</si>
  <si>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</si>
  <si>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</si>
  <si>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</si>
  <si>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</si>
  <si>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</si>
  <si>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</si>
  <si>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</si>
  <si>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</si>
  <si>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</si>
  <si>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</si>
  <si>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</si>
  <si>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</si>
  <si>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</si>
  <si>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</si>
  <si>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</si>
  <si>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</si>
  <si>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</si>
  <si>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</si>
  <si>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</si>
  <si>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</si>
  <si>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</si>
  <si>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</si>
  <si>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</si>
  <si>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</si>
  <si>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</si>
  <si>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</si>
  <si>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</si>
  <si>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</si>
  <si>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</si>
  <si>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</si>
  <si>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</si>
  <si>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</si>
  <si>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</si>
  <si>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</si>
  <si>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</si>
  <si>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</si>
  <si>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</si>
  <si>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</si>
  <si>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</si>
  <si>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</si>
  <si>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</si>
  <si>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</si>
  <si>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</si>
  <si>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</si>
  <si>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</si>
  <si>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</si>
  <si>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</si>
  <si>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</si>
  <si>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</si>
  <si>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</si>
  <si>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</si>
  <si>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</si>
  <si>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</si>
  <si>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</si>
  <si>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</si>
  <si>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</si>
  <si>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</si>
  <si>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</si>
  <si>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</si>
  <si>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</si>
  <si>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</si>
  <si>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</si>
  <si>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</si>
  <si>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</si>
  <si>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</si>
  <si>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</si>
  <si>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</si>
  <si>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</si>
  <si>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</si>
  <si>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</si>
  <si>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</si>
  <si>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</si>
  <si>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</si>
  <si>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</si>
  <si>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</si>
  <si>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</si>
  <si>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</si>
  <si>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</si>
  <si>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</si>
  <si>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</si>
  <si>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</si>
  <si>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</si>
  <si>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</si>
  <si>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</si>
  <si>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</si>
  <si>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</si>
  <si>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</si>
  <si>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</si>
  <si>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</si>
  <si>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</si>
  <si>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</si>
  <si>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</si>
  <si>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</si>
  <si>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</si>
  <si>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</si>
  <si>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</si>
  <si>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</si>
  <si>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</si>
  <si>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</si>
  <si>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</si>
  <si>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</si>
  <si>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</si>
  <si>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</si>
  <si>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</si>
  <si>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</si>
  <si>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</si>
  <si>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</si>
  <si>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</si>
  <si>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</si>
  <si>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</si>
  <si>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</si>
  <si>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</si>
  <si>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</si>
  <si>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</si>
  <si>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</si>
  <si>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</si>
  <si>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</si>
  <si>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</si>
  <si>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</si>
  <si>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</si>
  <si>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</si>
  <si>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</si>
  <si>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</si>
  <si>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</si>
  <si>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</si>
  <si>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</si>
  <si>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</si>
  <si>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</si>
  <si>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</si>
  <si>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</si>
  <si>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</si>
  <si>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</si>
  <si>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</si>
  <si>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</si>
  <si>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</si>
  <si>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</si>
  <si>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</si>
  <si>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</si>
  <si>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</si>
  <si>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</si>
  <si>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</si>
  <si>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</si>
  <si>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</si>
  <si>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</si>
  <si>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</si>
  <si>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</si>
  <si>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</si>
  <si>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</si>
  <si>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</si>
  <si>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</si>
  <si>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</si>
  <si>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</si>
  <si>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</si>
  <si>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</si>
  <si>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</si>
  <si>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</si>
  <si>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</si>
  <si>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</si>
  <si>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</si>
  <si>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</si>
  <si>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</si>
  <si>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</si>
  <si>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</si>
  <si>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</si>
  <si>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</si>
  <si>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</si>
  <si>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</si>
  <si>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</si>
  <si>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</si>
  <si>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</si>
  <si>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</si>
  <si>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</si>
  <si>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</si>
  <si>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</si>
  <si>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</si>
  <si>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</si>
  <si>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</si>
  <si>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</si>
  <si>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</si>
  <si>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</si>
  <si>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</si>
  <si>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</si>
  <si>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</si>
  <si>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</si>
  <si>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</si>
  <si>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</si>
  <si>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</si>
  <si>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</si>
  <si>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</si>
  <si>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</si>
  <si>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</si>
  <si>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</si>
  <si>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</si>
  <si>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</si>
  <si>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</si>
  <si>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</si>
  <si>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</si>
  <si>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</si>
  <si>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</si>
  <si>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</si>
  <si>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</si>
  <si>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</si>
  <si>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</si>
  <si>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</si>
  <si>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</si>
  <si>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</si>
  <si>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</si>
  <si>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</si>
  <si>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</si>
  <si>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</si>
  <si>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</si>
  <si>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</si>
  <si>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</si>
  <si>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</si>
  <si>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</si>
  <si>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</si>
  <si>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</si>
  <si>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</si>
  <si>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</si>
  <si>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</si>
  <si>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</si>
  <si>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</si>
  <si>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</si>
  <si>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</si>
  <si>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</si>
  <si>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</si>
  <si>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</si>
  <si>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</si>
  <si>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</si>
  <si>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</si>
  <si>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</si>
  <si>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</si>
  <si>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</si>
  <si>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</si>
  <si>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</si>
  <si>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</si>
  <si>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</si>
  <si>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</si>
  <si>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</si>
  <si>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</si>
  <si>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</si>
  <si>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</si>
  <si>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</si>
  <si>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</si>
  <si>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</si>
  <si>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</si>
  <si>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</si>
  <si>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</si>
  <si>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</si>
  <si>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</si>
  <si>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</si>
  <si>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</si>
  <si>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</si>
  <si>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</si>
  <si>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</si>
  <si>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</si>
  <si>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</si>
  <si>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</si>
  <si>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</si>
  <si>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</si>
  <si>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</si>
  <si>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</si>
  <si>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</si>
  <si>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</si>
  <si>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</si>
  <si>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</si>
  <si>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</si>
  <si>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</si>
  <si>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</si>
  <si>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</si>
  <si>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</si>
  <si>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</si>
  <si>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</si>
  <si>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</si>
  <si>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</si>
  <si>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</si>
  <si>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</si>
  <si>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</si>
  <si>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</si>
  <si>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</si>
  <si>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</si>
  <si>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</si>
  <si>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</si>
  <si>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</si>
  <si>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</si>
  <si>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</si>
  <si>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</si>
  <si>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</si>
  <si>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</si>
  <si>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</si>
  <si>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</si>
  <si>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</si>
  <si>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</si>
  <si>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</si>
  <si>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</si>
  <si>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</si>
  <si>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</si>
  <si>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</si>
  <si>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</si>
  <si>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</si>
  <si>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</si>
  <si>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</si>
  <si>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</si>
  <si>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</si>
  <si>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</si>
  <si>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</si>
  <si>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</si>
  <si>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</si>
  <si>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</si>
  <si>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</si>
  <si>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</si>
  <si>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</si>
  <si>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</si>
  <si>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</si>
  <si>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</si>
  <si>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</si>
  <si>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</si>
  <si>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</si>
  <si>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</si>
  <si>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</si>
  <si>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</si>
  <si>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</si>
  <si>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</si>
  <si>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</si>
  <si>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</si>
  <si>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</si>
  <si>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</si>
  <si>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</si>
  <si>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</si>
  <si>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</si>
  <si>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</si>
  <si>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</si>
  <si>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</si>
  <si>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</si>
  <si>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</si>
  <si>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</si>
  <si>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</si>
  <si>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</si>
  <si>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</si>
  <si>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</si>
  <si>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</si>
  <si>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</si>
  <si>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</si>
  <si>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</si>
  <si>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</si>
  <si>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</si>
  <si>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</si>
  <si>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</si>
  <si>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</si>
  <si>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</si>
  <si>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</si>
  <si>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</si>
  <si>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</si>
  <si>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</si>
  <si>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</si>
  <si>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</si>
  <si>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</si>
  <si>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</si>
  <si>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</si>
  <si>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</si>
  <si>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</si>
  <si>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</si>
  <si>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</si>
  <si>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</si>
  <si>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</si>
  <si>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</si>
  <si>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</si>
  <si>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</si>
  <si>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</si>
  <si>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</si>
  <si>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</si>
  <si>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</si>
  <si>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</si>
  <si>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</si>
  <si>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</si>
  <si>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</si>
  <si>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</si>
  <si>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</si>
  <si>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</si>
  <si>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</si>
  <si>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</si>
  <si>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</si>
  <si>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</si>
  <si>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</si>
  <si>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</si>
  <si>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</si>
  <si>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</si>
  <si>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</si>
  <si>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</si>
  <si>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</si>
  <si>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</si>
  <si>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</si>
  <si>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</si>
  <si>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</si>
  <si>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</si>
  <si>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</si>
  <si>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</si>
  <si>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</si>
  <si>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</si>
  <si>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1800-1900</t>
  </si>
  <si>
    <t>1595-1655</t>
  </si>
  <si>
    <t>MINDACORP</t>
  </si>
  <si>
    <t>MANKIND</t>
  </si>
  <si>
    <t>NSE</t>
  </si>
  <si>
    <t>215-225</t>
  </si>
  <si>
    <t>145-150</t>
  </si>
  <si>
    <t>J</t>
  </si>
  <si>
    <t>MULTIPLIER SHARE &amp; STOCK ADVISORS PRIVATE LIMITED</t>
  </si>
  <si>
    <t>RKFORGE</t>
  </si>
  <si>
    <t>440-460</t>
  </si>
  <si>
    <t>SBLI</t>
  </si>
  <si>
    <t>60-70</t>
  </si>
  <si>
    <t>Profiit of Rs.65/-</t>
  </si>
  <si>
    <t>Profiit of Rs.145/-</t>
  </si>
  <si>
    <t>Profiit of Rs.42.50/-</t>
  </si>
  <si>
    <t>HRTI PRIVATE LIMITED</t>
  </si>
  <si>
    <t>149-155</t>
  </si>
  <si>
    <t>3180-3380</t>
  </si>
  <si>
    <t>ISGEC</t>
  </si>
  <si>
    <t>695-705</t>
  </si>
  <si>
    <t>124-130</t>
  </si>
  <si>
    <t>ATUL SEPT FUT</t>
  </si>
  <si>
    <t>HINDUNILVR 2560 CE 28-SEPT</t>
  </si>
  <si>
    <t>60-75</t>
  </si>
  <si>
    <t>RELIANCE 2480 CE 28-SEPT</t>
  </si>
  <si>
    <t xml:space="preserve">LATENTVIEW </t>
  </si>
  <si>
    <t>500-550</t>
  </si>
  <si>
    <t>NAUKRI SEPT FUT</t>
  </si>
  <si>
    <t>4470-4530</t>
  </si>
  <si>
    <t>670-700</t>
  </si>
  <si>
    <t>RELIANCE SEPT FUT</t>
  </si>
  <si>
    <t>2480-2520</t>
  </si>
  <si>
    <t>1640-1700</t>
  </si>
  <si>
    <t>380-425</t>
  </si>
  <si>
    <t>134-140</t>
  </si>
  <si>
    <t>LUPIN SEPT FUT</t>
  </si>
  <si>
    <t>1115-1125</t>
  </si>
  <si>
    <t>36.5</t>
  </si>
  <si>
    <t>Loss of Rs.13.5/-</t>
  </si>
  <si>
    <t>Profit of Rs.7.25/-</t>
  </si>
  <si>
    <t>Profit of Rs.7.75/-</t>
  </si>
  <si>
    <t>7500-7600</t>
  </si>
  <si>
    <t>Profit of Rs.10/-</t>
  </si>
  <si>
    <t>140-145</t>
  </si>
  <si>
    <t>5020-5270</t>
  </si>
  <si>
    <t>5700-6000</t>
  </si>
  <si>
    <t>FINNIFTY 19800 CE 05-SEP</t>
  </si>
  <si>
    <t>60-80</t>
  </si>
  <si>
    <t>ICICIGI SEP FUT</t>
  </si>
  <si>
    <t>1390-1415</t>
  </si>
  <si>
    <t>OFSS SEPT FUT</t>
  </si>
  <si>
    <t>4210-4250</t>
  </si>
  <si>
    <t>3310-3410</t>
  </si>
  <si>
    <t>3650-3750</t>
  </si>
  <si>
    <t>Profit of Rs.190/-</t>
  </si>
  <si>
    <t>Profit of Rs.8.5/-</t>
  </si>
  <si>
    <t>Retail Research Technical Calls &amp; Fundamental Performance Report for the month of September-2023</t>
  </si>
  <si>
    <t>1993-2043</t>
  </si>
  <si>
    <t>Accu &lt;&gt;</t>
  </si>
  <si>
    <t>133.5-139.5</t>
  </si>
  <si>
    <t>150-160</t>
  </si>
  <si>
    <t>36</t>
  </si>
  <si>
    <t>2915-3015</t>
  </si>
  <si>
    <t>3200-3400</t>
  </si>
  <si>
    <t>BATAINDIA SEPT FUT</t>
  </si>
  <si>
    <t>1710-1730</t>
  </si>
  <si>
    <t>IPCALAB SEPT FUT</t>
  </si>
  <si>
    <t>910-930</t>
  </si>
  <si>
    <t>Profit of Rs.102/-</t>
  </si>
  <si>
    <t>Loss of Rs.23/-</t>
  </si>
  <si>
    <t>Profit of Rs.20/-</t>
  </si>
  <si>
    <t>Profit of Rs.16.5/-</t>
  </si>
  <si>
    <t>NIFTY 19600 PE 07-SEP</t>
  </si>
  <si>
    <t>58</t>
  </si>
  <si>
    <t>90-100</t>
  </si>
  <si>
    <t>GLENMARK AUG FUT</t>
  </si>
  <si>
    <t>789-803</t>
  </si>
  <si>
    <t>Profit of Rs.8/-</t>
  </si>
  <si>
    <t>560-590</t>
  </si>
  <si>
    <t>VIKASLIFE</t>
  </si>
  <si>
    <t>Vikas Lifecare Limited</t>
  </si>
  <si>
    <t>HI GROWTH CORPORATE SERVICES PVT LTD</t>
  </si>
  <si>
    <t>METROPOLIS SEPT FUT</t>
  </si>
  <si>
    <t>1460-1480</t>
  </si>
  <si>
    <t>LT SEPT FUT</t>
  </si>
  <si>
    <t>2780-2800</t>
  </si>
  <si>
    <t>Profit of Rs.43.5/-</t>
  </si>
  <si>
    <t>SUNPHARMA 1140 CE 28-SEPT</t>
  </si>
  <si>
    <t>22-28</t>
  </si>
  <si>
    <t>NAUKRI 4500 CE 28-SEPT</t>
  </si>
  <si>
    <t>140-160</t>
  </si>
  <si>
    <t>MARUTI 10300 CE 28-SEPT</t>
  </si>
  <si>
    <t>183.5</t>
  </si>
  <si>
    <t>225-250</t>
  </si>
  <si>
    <t>Profit of Rs.29/-</t>
  </si>
  <si>
    <t>7NR</t>
  </si>
  <si>
    <t>AGRAWAL NIKUNJ</t>
  </si>
  <si>
    <t>ACHINTYA SECURITIES PRIVATE LIMITED</t>
  </si>
  <si>
    <t>RPOWER</t>
  </si>
  <si>
    <t>Reliance Power Limited</t>
  </si>
  <si>
    <t>113</t>
  </si>
  <si>
    <t>Profit of Rs.17/-</t>
  </si>
  <si>
    <t>TRENT 2120 CE 28-SEP</t>
  </si>
  <si>
    <t>64-74</t>
  </si>
  <si>
    <t>Profit of Rs.44/-</t>
  </si>
  <si>
    <t>POWERGRID SEPT FUT</t>
  </si>
  <si>
    <t>267-270</t>
  </si>
  <si>
    <t>42</t>
  </si>
  <si>
    <t>Loss of Rs.1/-</t>
  </si>
  <si>
    <t>Profit of Rs.43/-</t>
  </si>
  <si>
    <t>Profit of Rs.4/-</t>
  </si>
  <si>
    <t>Profit of Rs.7.5/-</t>
  </si>
  <si>
    <t>1205-1245</t>
  </si>
  <si>
    <t>1320-1400</t>
  </si>
  <si>
    <t>COLPAL 2050 CE 28-SEP</t>
  </si>
  <si>
    <t>45-55</t>
  </si>
  <si>
    <t>SIEMENS SEPT FUT</t>
  </si>
  <si>
    <t>4040-4080</t>
  </si>
  <si>
    <t>Profit of Rs.3/-</t>
  </si>
  <si>
    <t>ICICIBANK 980 CE 28-SEP</t>
  </si>
  <si>
    <t>18-20</t>
  </si>
  <si>
    <t>AXISBANK SEPT FUT</t>
  </si>
  <si>
    <t>1022-1040</t>
  </si>
  <si>
    <t>NIFTY 20000 CE 14-SEP</t>
  </si>
  <si>
    <t>100-130</t>
  </si>
  <si>
    <t>VISAGAR</t>
  </si>
  <si>
    <t>15.5</t>
  </si>
  <si>
    <t>Profit of Rs.2.25/-</t>
  </si>
  <si>
    <t>69</t>
  </si>
  <si>
    <t>Profit of Rs.53.5/-</t>
  </si>
  <si>
    <t>13</t>
  </si>
  <si>
    <t>Profit of Rs.9.5/-</t>
  </si>
  <si>
    <t>54</t>
  </si>
  <si>
    <t>Profit of Rs.5.5/-</t>
  </si>
  <si>
    <t>Loss of Rs.42.5/-</t>
  </si>
  <si>
    <t>629-649</t>
  </si>
  <si>
    <t>690-720</t>
  </si>
  <si>
    <t>660-700</t>
  </si>
  <si>
    <t>31</t>
  </si>
  <si>
    <t>Loss of Rs.13/-</t>
  </si>
  <si>
    <t>4600-4650</t>
  </si>
  <si>
    <t>7450-7550</t>
  </si>
  <si>
    <t>CANBK 370 CE SEP</t>
  </si>
  <si>
    <t>5.5-6.5</t>
  </si>
  <si>
    <t>FINNIFTY 20300 CE 12-SEP</t>
  </si>
  <si>
    <t>21.5</t>
  </si>
  <si>
    <t>50-70</t>
  </si>
  <si>
    <t>Loss of Rs.18-</t>
  </si>
  <si>
    <t>Profit of Rs.14/-</t>
  </si>
  <si>
    <t>PRESSURS</t>
  </si>
  <si>
    <t>SRUSTEELS</t>
  </si>
  <si>
    <t>MANSI SHARE AND STOCK ADVISORS PVT LTD</t>
  </si>
  <si>
    <t>JPPOWER</t>
  </si>
  <si>
    <t>Jaiprakash Power Ven. Lt</t>
  </si>
  <si>
    <t>JAINAM BROKING LIMITED</t>
  </si>
  <si>
    <t>601-621</t>
  </si>
  <si>
    <t>3.65</t>
  </si>
  <si>
    <t>Profit of Rs.0.9/-</t>
  </si>
  <si>
    <t>140-170</t>
  </si>
  <si>
    <t>Profit of Rs.95/-</t>
  </si>
  <si>
    <t>COFORGE SEPT FUT</t>
  </si>
  <si>
    <t>5550-5600</t>
  </si>
  <si>
    <t>HINDUNILVR 2520 CE SEP</t>
  </si>
  <si>
    <t>VOLTAS 890 CE SEP</t>
  </si>
  <si>
    <t>23-27</t>
  </si>
  <si>
    <t>Profit of Rs.2.75/-</t>
  </si>
  <si>
    <t>ALKEM SEPT FUT</t>
  </si>
  <si>
    <t>3810-3860</t>
  </si>
  <si>
    <t>Profit of Rs.12.5/-</t>
  </si>
  <si>
    <t>M</t>
  </si>
  <si>
    <t>DRREDDY 5750 CE SEP</t>
  </si>
  <si>
    <t>Loss of Rs.90/-</t>
  </si>
  <si>
    <t>EPIGRAL</t>
  </si>
  <si>
    <t>F3 ADVISORS PRIVATE LIMITED</t>
  </si>
  <si>
    <t>PRAMARA</t>
  </si>
  <si>
    <t>Pramara Promotions Ltd</t>
  </si>
  <si>
    <t>MAHADEV MANUBHAI MAKVANA</t>
  </si>
  <si>
    <t>92.5</t>
  </si>
  <si>
    <t>Profit of Rs.22/-</t>
  </si>
  <si>
    <t>Profit of Rs.65/-</t>
  </si>
  <si>
    <t>BANKNIFTY 46000 PE 20-SEP</t>
  </si>
  <si>
    <t>400-450</t>
  </si>
  <si>
    <t>INFY 1510 CE 28-SEP</t>
  </si>
  <si>
    <t>19-20</t>
  </si>
  <si>
    <t>30-35</t>
  </si>
  <si>
    <t>FINNIFTY 20400 PE 18-SEP</t>
  </si>
  <si>
    <t>100-120</t>
  </si>
  <si>
    <t>Profit of Rs.35/-</t>
  </si>
  <si>
    <t>Profit of Rs.110/-</t>
  </si>
  <si>
    <t>BANKNIFTY 46000 PE 28-SEP</t>
  </si>
  <si>
    <t>520-620</t>
  </si>
  <si>
    <t>7325-7335</t>
  </si>
  <si>
    <t>Loss of Rs.57.5/-</t>
  </si>
  <si>
    <t>Profit of Rs.45/-</t>
  </si>
  <si>
    <t>Profit of Rs.7.6/-</t>
  </si>
  <si>
    <t>Profit of Rs.48/-</t>
  </si>
  <si>
    <t>AAPLUSTRAD</t>
  </si>
  <si>
    <t>PURE BROKING PRIVATE LIMITED</t>
  </si>
  <si>
    <t>AJAY SALVI</t>
  </si>
  <si>
    <t>LALJIBHAI TRIVEDI</t>
  </si>
  <si>
    <t>SAUMIL ARVINDBHAI BHAVNAGARI</t>
  </si>
  <si>
    <t>SILVER LINE VENTURES PRIVATE LIMITED</t>
  </si>
  <si>
    <t>BOMDYEING</t>
  </si>
  <si>
    <t>Bombay Dyeing &amp; Mfg Co.</t>
  </si>
  <si>
    <t>DCW</t>
  </si>
  <si>
    <t>DCW Ltd</t>
  </si>
  <si>
    <t>CITADEL SECURITIES INDIA MARKETS PRIVATE LIMITED</t>
  </si>
  <si>
    <t>NPST</t>
  </si>
  <si>
    <t>Network People Srv Tech L</t>
  </si>
  <si>
    <t>PANACEABIO</t>
  </si>
  <si>
    <t>Panacea Biotec Ltd.</t>
  </si>
  <si>
    <t>CRONY VYAPAR PVT LTD</t>
  </si>
  <si>
    <t>TRF</t>
  </si>
  <si>
    <t>TRF Limited</t>
  </si>
  <si>
    <t>TRU</t>
  </si>
  <si>
    <t>TruCap Finance Limited</t>
  </si>
  <si>
    <t>330-350</t>
  </si>
  <si>
    <t>450-500</t>
  </si>
  <si>
    <t>FINNIFTY 20450 PE 20-SEP</t>
  </si>
  <si>
    <t>370-375</t>
  </si>
  <si>
    <t>Loss of Rs.9.5-</t>
  </si>
  <si>
    <t>101-104</t>
  </si>
  <si>
    <t>125-150</t>
  </si>
  <si>
    <t>Loss of Rs.38-</t>
  </si>
  <si>
    <t>KUMARPAL VINODCHANDRA MEHTA</t>
  </si>
  <si>
    <t>JYOTSANA VINODCHANDRA MEHTA</t>
  </si>
  <si>
    <t>KALPESH VINODRAY MEHTA</t>
  </si>
  <si>
    <t>RAMKRISHNAPANDEY</t>
  </si>
  <si>
    <t>VIVEK KUMAR BHAUKA</t>
  </si>
  <si>
    <t>KALPANA MADHANI SECURITIES PRIVATE LIMITED</t>
  </si>
  <si>
    <t>BP EQUITIES PVT. LTD.</t>
  </si>
  <si>
    <t>ATHARVENT</t>
  </si>
  <si>
    <t>POOJA MANDOWARA</t>
  </si>
  <si>
    <t>SUSHEEL RADHEY SHYAM</t>
  </si>
  <si>
    <t>AVL</t>
  </si>
  <si>
    <t>MANSI SHARE &amp; STOCK ADVISORS PRIVATE LIMITED</t>
  </si>
  <si>
    <t>HDFC MUTUAL FUND</t>
  </si>
  <si>
    <t>SUNITA SINHA</t>
  </si>
  <si>
    <t>NISHANT PRABHAKAR</t>
  </si>
  <si>
    <t>BCCL</t>
  </si>
  <si>
    <t>HARSH SHAILESH JHAVERI</t>
  </si>
  <si>
    <t>CAPFIN</t>
  </si>
  <si>
    <t>JAGJEET KAUR MALIK</t>
  </si>
  <si>
    <t>CHOKSI</t>
  </si>
  <si>
    <t>MANISHKUMAR SUMATILAL MEHTA</t>
  </si>
  <si>
    <t>ELFORGE</t>
  </si>
  <si>
    <t>CHARU DIVYESH SHAH</t>
  </si>
  <si>
    <t>ALTIUS GLOBAL FINANCE PRIVATE LIMITED</t>
  </si>
  <si>
    <t>ELIXIR</t>
  </si>
  <si>
    <t>SURESHKUMAR MAKWANA</t>
  </si>
  <si>
    <t>GANHOLD</t>
  </si>
  <si>
    <t>HIMADRI JIGAR SHAH</t>
  </si>
  <si>
    <t>GAYATRI</t>
  </si>
  <si>
    <t>HILIKS</t>
  </si>
  <si>
    <t>ANAND SHANKARRAO UTTURE</t>
  </si>
  <si>
    <t>ASHISH CHANDRA PESARA</t>
  </si>
  <si>
    <t>INDBANK</t>
  </si>
  <si>
    <t>DB (INTL) OWN TRADING</t>
  </si>
  <si>
    <t>KAHAN</t>
  </si>
  <si>
    <t>BONANZA COMMODITY BROKERS PRIVATE LIMITED</t>
  </si>
  <si>
    <t>PARESH DHIRAJLAL SHAH</t>
  </si>
  <si>
    <t>SETU SECURITIES PVT. LTD.</t>
  </si>
  <si>
    <t>KCLINFRA</t>
  </si>
  <si>
    <t>JIGNESH AMRUTLAL THOBHANI</t>
  </si>
  <si>
    <t>MPL</t>
  </si>
  <si>
    <t>SUMANCHEPURI</t>
  </si>
  <si>
    <t>MEENA WASAN</t>
  </si>
  <si>
    <t>TUSHAR SHIVAJI JADHAV</t>
  </si>
  <si>
    <t>SANJIVIN</t>
  </si>
  <si>
    <t>SOMESHWARA TRADELINK PRIVATE LIMITED</t>
  </si>
  <si>
    <t>LILABEN JASVANTSINH KHATEDIYA</t>
  </si>
  <si>
    <t>SWAGTAM</t>
  </si>
  <si>
    <t>AJEET AGARWAL</t>
  </si>
  <si>
    <t>MRINAL AGARWAL</t>
  </si>
  <si>
    <t>PREM AGARWAL</t>
  </si>
  <si>
    <t>MANSINGH HOTELS AND RESORTS LIMITED</t>
  </si>
  <si>
    <t>TRESCON</t>
  </si>
  <si>
    <t>DIVYA DEVEN PATHAK</t>
  </si>
  <si>
    <t>VILAS PRALHADRAO KHARCHE</t>
  </si>
  <si>
    <t>TVSSRICHAK</t>
  </si>
  <si>
    <t>ANVIL WEALTH MANAGEMENT PRIVATE LIMITED</t>
  </si>
  <si>
    <t>VAL</t>
  </si>
  <si>
    <t>MIRAL BHOOT HUF</t>
  </si>
  <si>
    <t>GAURANG JITENDRA PAREKH</t>
  </si>
  <si>
    <t>VIRAL NARESH PAREKH .</t>
  </si>
  <si>
    <t>NIKHIL RAJESH SINGH</t>
  </si>
  <si>
    <t>360 ONE WAM LIMITED</t>
  </si>
  <si>
    <t>BNP PARIBAS ARBITRAGE</t>
  </si>
  <si>
    <t>AJOONI</t>
  </si>
  <si>
    <t>Ajooni Biotech Limited</t>
  </si>
  <si>
    <t>CHACKO  JACOB</t>
  </si>
  <si>
    <t>JANAK NAVINBHAI PANCHAL</t>
  </si>
  <si>
    <t>DIKSHA GUPTA</t>
  </si>
  <si>
    <t>BPL</t>
  </si>
  <si>
    <t>BPL Ltd.</t>
  </si>
  <si>
    <t>SANDEEP PRAKASHCHANDRA JAIN (HUF)</t>
  </si>
  <si>
    <t>Data Patterns India Ltd</t>
  </si>
  <si>
    <t>VANGUARD EMERGING MARKETS STOCK INDEX FUND A SERIES OF VIEIF</t>
  </si>
  <si>
    <t>VANGUARD TOTAL INTERNATIONAL STOCK INDEX FUND</t>
  </si>
  <si>
    <t>DHANBANK</t>
  </si>
  <si>
    <t>Dhanlaxmi Bank Limited</t>
  </si>
  <si>
    <t>QE SECURITIES LLP</t>
  </si>
  <si>
    <t>Five-Star Bus Fin Ltd</t>
  </si>
  <si>
    <t>SMALLCAP WORLD FUND INC</t>
  </si>
  <si>
    <t>HSCL</t>
  </si>
  <si>
    <t>Himadri Speciality Chem L</t>
  </si>
  <si>
    <t>HTMEDIA</t>
  </si>
  <si>
    <t>HT Media Limited</t>
  </si>
  <si>
    <t>PASHUPATI CAPITA SER PVT LTD</t>
  </si>
  <si>
    <t>Indbank Merchant Banking</t>
  </si>
  <si>
    <t>SETU SECURITIES PVT LTD</t>
  </si>
  <si>
    <t>DB INTERNATIONAL STOCK BROKERS LIMITED</t>
  </si>
  <si>
    <t>SAHASTRAA ADVISORS PRIVATE LIMITED</t>
  </si>
  <si>
    <t>YUGA STOCKS AND COMMODITIES PRIVATE LIMITED  .</t>
  </si>
  <si>
    <t>IONEXCHANG</t>
  </si>
  <si>
    <t>Ion Exchange (India) Ltd</t>
  </si>
  <si>
    <t>MONOPHARMA</t>
  </si>
  <si>
    <t>Mono Pharmacare Limited</t>
  </si>
  <si>
    <t>JAYSUKHBHAI  THATHAGAR</t>
  </si>
  <si>
    <t>MTAR Technologies Limited</t>
  </si>
  <si>
    <t>MTNL</t>
  </si>
  <si>
    <t>Maha Tel Nigam Ltd.</t>
  </si>
  <si>
    <t>Nazara Technologies Ltd</t>
  </si>
  <si>
    <t>Olectra Greentech Limited</t>
  </si>
  <si>
    <t>THE VANGUARD GROUP INC AC VANGUARD TOTAL INTERNATIONAL STOCK INDEX FUND</t>
  </si>
  <si>
    <t>VANGUARD EMERGING MARKETS STOCK INDEX FUND</t>
  </si>
  <si>
    <t>PPAP</t>
  </si>
  <si>
    <t>PPAP Automotive Limited</t>
  </si>
  <si>
    <t>PRECISION</t>
  </si>
  <si>
    <t>Precision Metaliks Ltd</t>
  </si>
  <si>
    <t>MITTAL RIMPY</t>
  </si>
  <si>
    <t>Rainbow Childrens Med Ltd</t>
  </si>
  <si>
    <t>Restaurant Brand Asia Ltd</t>
  </si>
  <si>
    <t>TATA MUTUAL FUND</t>
  </si>
  <si>
    <t>PLUTUS WEALTH MANAGEMENT LLP</t>
  </si>
  <si>
    <t>TD EMERGING MARKETS FUND</t>
  </si>
  <si>
    <t>AMAL N.PARIKH</t>
  </si>
  <si>
    <t>QUANT MUTUAL FUND</t>
  </si>
  <si>
    <t>ICICI PRUDENTIAL LIFE INSURANCE COMPANY LTD</t>
  </si>
  <si>
    <t>GOLDMAN SACHS FUNDS-GOLDMAN SACHS ASIA EQUITY PORTFOLIO</t>
  </si>
  <si>
    <t>FRANKLIN SINGAPORE 3 BANKEN ASIA STOCK-MIX</t>
  </si>
  <si>
    <t>Ramkrishna Forgings Ltd</t>
  </si>
  <si>
    <t>SATIN</t>
  </si>
  <si>
    <t>Satin Credit Net Ltd</t>
  </si>
  <si>
    <t>EVLI EMERGING FRONTIER FUND</t>
  </si>
  <si>
    <t>SENCO</t>
  </si>
  <si>
    <t>Senco Gold Limited</t>
  </si>
  <si>
    <t>SEQUENT</t>
  </si>
  <si>
    <t>Sequent Scientific Ltd.</t>
  </si>
  <si>
    <t>SHAKTIPUMP</t>
  </si>
  <si>
    <t>Shakti Pumps (I) Ltd</t>
  </si>
  <si>
    <t>NK SECURITIES RESEARCH PRIVATE LIMITED</t>
  </si>
  <si>
    <t>SOUTHBANK</t>
  </si>
  <si>
    <t>South Indian Bank Ltd.</t>
  </si>
  <si>
    <t>STAR</t>
  </si>
  <si>
    <t>Strides Pharma ScienceLtd</t>
  </si>
  <si>
    <t>Tamilnad Merca Bank Ltd</t>
  </si>
  <si>
    <t>ELAN VENTURES PRIVATE LIMITED</t>
  </si>
  <si>
    <t>USHAMART</t>
  </si>
  <si>
    <t>Usha Martin Limited</t>
  </si>
  <si>
    <t>VPRPL</t>
  </si>
  <si>
    <t>Vishnu Prakash R Pungli L</t>
  </si>
  <si>
    <t>Apar Industries Limited</t>
  </si>
  <si>
    <t>SCHF PV MAURITIUS LIMITED</t>
  </si>
  <si>
    <t>GISOLUTION</t>
  </si>
  <si>
    <t>GI Engineering Solutions</t>
  </si>
  <si>
    <t>G G ENGINEERING LIMITED</t>
  </si>
  <si>
    <t>JALAN</t>
  </si>
  <si>
    <t>Jalan Transolu. India Ltd</t>
  </si>
  <si>
    <t>RAVI SHOBANA</t>
  </si>
  <si>
    <t>KIRLOSENG</t>
  </si>
  <si>
    <t>Kirloskar Oil Eng Ltd</t>
  </si>
  <si>
    <t>ANSHUL AGGARWAL</t>
  </si>
  <si>
    <t>NMDC Steel Limited</t>
  </si>
  <si>
    <t>SERUM INSTITUTE OF INDIA PRIVATE LIMITED</t>
  </si>
  <si>
    <t>QSR ASIA PTE LTD</t>
  </si>
  <si>
    <t>SAFARI</t>
  </si>
  <si>
    <t>Safari Ind (India) Ltd</t>
  </si>
  <si>
    <t>TITAGARH</t>
  </si>
  <si>
    <t>TITAGARH RAIL SYSTEMS LTD</t>
  </si>
  <si>
    <t>LTIM 5550 CE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</si>
</sst>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2">
    <xf numFmtId="0" fontId="0" fillId="0" borderId="0"/>
    <xf numFmtId="0" fontId="2" fillId="0" borderId="24"/>
    <xf numFmtId="0" fontId="2" fillId="0" borderId="24"/>
    <xf numFmtId="0" fontId="40" fillId="0" borderId="35" applyNumberFormat="0" applyFill="0" applyAlignment="0" applyProtection="0"/>
    <xf numFmtId="0" fontId="41" fillId="0" borderId="36" applyNumberFormat="0" applyFill="0" applyAlignment="0" applyProtection="0"/>
    <xf numFmtId="0" fontId="42" fillId="0" borderId="37" applyNumberFormat="0" applyFill="0" applyAlignment="0" applyProtection="0"/>
    <xf numFmtId="0" fontId="46" fillId="20" borderId="38" applyNumberFormat="0" applyAlignment="0" applyProtection="0"/>
    <xf numFmtId="0" fontId="47" fillId="21" borderId="39" applyNumberFormat="0" applyAlignment="0" applyProtection="0"/>
    <xf numFmtId="0" fontId="48" fillId="21" borderId="38" applyNumberFormat="0" applyAlignment="0" applyProtection="0"/>
    <xf numFmtId="0" fontId="49" fillId="0" borderId="40" applyNumberFormat="0" applyFill="0" applyAlignment="0" applyProtection="0"/>
    <xf numFmtId="0" fontId="50" fillId="22" borderId="41" applyNumberFormat="0" applyAlignment="0" applyProtection="0"/>
    <xf numFmtId="0" fontId="53" fillId="0" borderId="43" applyNumberFormat="0" applyFill="0" applyAlignment="0" applyProtection="0"/>
    <xf numFmtId="0" fontId="1" fillId="0" borderId="24"/>
    <xf numFmtId="0" fontId="1" fillId="25" borderId="24" applyNumberFormat="0" applyBorder="0" applyAlignment="0" applyProtection="0"/>
    <xf numFmtId="0" fontId="1" fillId="29" borderId="24" applyNumberFormat="0" applyBorder="0" applyAlignment="0" applyProtection="0"/>
    <xf numFmtId="0" fontId="1" fillId="33" borderId="24" applyNumberFormat="0" applyBorder="0" applyAlignment="0" applyProtection="0"/>
    <xf numFmtId="0" fontId="1" fillId="37" borderId="24" applyNumberFormat="0" applyBorder="0" applyAlignment="0" applyProtection="0"/>
    <xf numFmtId="0" fontId="1" fillId="41" borderId="24" applyNumberFormat="0" applyBorder="0" applyAlignment="0" applyProtection="0"/>
    <xf numFmtId="0" fontId="1" fillId="45" borderId="24" applyNumberFormat="0" applyBorder="0" applyAlignment="0" applyProtection="0"/>
    <xf numFmtId="0" fontId="1" fillId="26" borderId="24" applyNumberFormat="0" applyBorder="0" applyAlignment="0" applyProtection="0"/>
    <xf numFmtId="0" fontId="1" fillId="30" borderId="24" applyNumberFormat="0" applyBorder="0" applyAlignment="0" applyProtection="0"/>
    <xf numFmtId="0" fontId="1" fillId="34" borderId="24" applyNumberFormat="0" applyBorder="0" applyAlignment="0" applyProtection="0"/>
    <xf numFmtId="0" fontId="1" fillId="38" borderId="24" applyNumberFormat="0" applyBorder="0" applyAlignment="0" applyProtection="0"/>
    <xf numFmtId="0" fontId="1" fillId="42" borderId="24" applyNumberFormat="0" applyBorder="0" applyAlignment="0" applyProtection="0"/>
    <xf numFmtId="0" fontId="1" fillId="46" borderId="24" applyNumberFormat="0" applyBorder="0" applyAlignment="0" applyProtection="0"/>
    <xf numFmtId="0" fontId="54" fillId="27" borderId="24" applyNumberFormat="0" applyBorder="0" applyAlignment="0" applyProtection="0"/>
    <xf numFmtId="0" fontId="54" fillId="31" borderId="24" applyNumberFormat="0" applyBorder="0" applyAlignment="0" applyProtection="0"/>
    <xf numFmtId="0" fontId="54" fillId="35" borderId="24" applyNumberFormat="0" applyBorder="0" applyAlignment="0" applyProtection="0"/>
    <xf numFmtId="0" fontId="54" fillId="39" borderId="24" applyNumberFormat="0" applyBorder="0" applyAlignment="0" applyProtection="0"/>
    <xf numFmtId="0" fontId="54" fillId="43" borderId="24" applyNumberFormat="0" applyBorder="0" applyAlignment="0" applyProtection="0"/>
    <xf numFmtId="0" fontId="54" fillId="47" borderId="24" applyNumberFormat="0" applyBorder="0" applyAlignment="0" applyProtection="0"/>
    <xf numFmtId="0" fontId="54" fillId="24" borderId="24" applyNumberFormat="0" applyBorder="0" applyAlignment="0" applyProtection="0"/>
    <xf numFmtId="0" fontId="54" fillId="28" borderId="24" applyNumberFormat="0" applyBorder="0" applyAlignment="0" applyProtection="0"/>
    <xf numFmtId="0" fontId="54" fillId="32" borderId="24" applyNumberFormat="0" applyBorder="0" applyAlignment="0" applyProtection="0"/>
    <xf numFmtId="0" fontId="54" fillId="36" borderId="24" applyNumberFormat="0" applyBorder="0" applyAlignment="0" applyProtection="0"/>
    <xf numFmtId="0" fontId="54" fillId="40" borderId="24" applyNumberFormat="0" applyBorder="0" applyAlignment="0" applyProtection="0"/>
    <xf numFmtId="0" fontId="54" fillId="44" borderId="24" applyNumberFormat="0" applyBorder="0" applyAlignment="0" applyProtection="0"/>
    <xf numFmtId="0" fontId="44" fillId="18" borderId="24" applyNumberFormat="0" applyBorder="0" applyAlignment="0" applyProtection="0"/>
    <xf numFmtId="0" fontId="52" fillId="0" borderId="24" applyNumberFormat="0" applyFill="0" applyBorder="0" applyAlignment="0" applyProtection="0"/>
    <xf numFmtId="0" fontId="43" fillId="17" borderId="24" applyNumberFormat="0" applyBorder="0" applyAlignment="0" applyProtection="0"/>
    <xf numFmtId="0" fontId="42" fillId="0" borderId="24" applyNumberFormat="0" applyFill="0" applyBorder="0" applyAlignment="0" applyProtection="0"/>
    <xf numFmtId="0" fontId="55" fillId="0" borderId="24" applyNumberFormat="0" applyFill="0" applyBorder="0" applyAlignment="0" applyProtection="0">
      <alignment vertical="top"/>
      <protection locked="0"/>
    </xf>
    <xf numFmtId="0" fontId="56" fillId="19" borderId="24" applyNumberFormat="0" applyBorder="0" applyAlignment="0" applyProtection="0"/>
    <xf numFmtId="0" fontId="2" fillId="0" borderId="24"/>
    <xf numFmtId="0" fontId="2" fillId="0" borderId="24"/>
    <xf numFmtId="0" fontId="1" fillId="23" borderId="42" applyNumberFormat="0" applyFont="0" applyAlignment="0" applyProtection="0"/>
    <xf numFmtId="9" fontId="1" fillId="0" borderId="24" applyFont="0" applyFill="0" applyBorder="0" applyAlignment="0" applyProtection="0"/>
    <xf numFmtId="0" fontId="57" fillId="0" borderId="24" applyNumberFormat="0" applyFill="0" applyBorder="0" applyAlignment="0" applyProtection="0"/>
    <xf numFmtId="0" fontId="51" fillId="0" borderId="24" applyNumberFormat="0" applyFill="0" applyBorder="0" applyAlignment="0" applyProtection="0"/>
    <xf numFmtId="0" fontId="2" fillId="0" borderId="24"/>
    <xf numFmtId="0" fontId="2" fillId="0" borderId="24"/>
    <xf numFmtId="0" fontId="2" fillId="0" borderId="24"/>
    <xf numFmtId="43" fontId="1" fillId="0" borderId="24" applyFont="0" applyFill="0" applyBorder="0" applyAlignment="0" applyProtection="0"/>
    <xf numFmtId="0" fontId="1" fillId="23" borderId="42" applyNumberFormat="0" applyFont="0" applyAlignment="0" applyProtection="0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39" fillId="0" borderId="24" applyNumberFormat="0" applyFill="0" applyBorder="0" applyAlignment="0" applyProtection="0"/>
    <xf numFmtId="0" fontId="45" fillId="19" borderId="24" applyNumberFormat="0" applyBorder="0" applyAlignment="0" applyProtection="0"/>
    <xf numFmtId="0" fontId="1" fillId="27" borderId="24" applyNumberFormat="0" applyBorder="0" applyAlignment="0" applyProtection="0"/>
    <xf numFmtId="0" fontId="1" fillId="31" borderId="24" applyNumberFormat="0" applyBorder="0" applyAlignment="0" applyProtection="0"/>
    <xf numFmtId="0" fontId="1" fillId="35" borderId="24" applyNumberFormat="0" applyBorder="0" applyAlignment="0" applyProtection="0"/>
    <xf numFmtId="0" fontId="1" fillId="39" borderId="24" applyNumberFormat="0" applyBorder="0" applyAlignment="0" applyProtection="0"/>
    <xf numFmtId="0" fontId="1" fillId="43" borderId="24" applyNumberFormat="0" applyBorder="0" applyAlignment="0" applyProtection="0"/>
    <xf numFmtId="0" fontId="1" fillId="47" borderId="24" applyNumberFormat="0" applyBorder="0" applyAlignment="0" applyProtection="0"/>
    <xf numFmtId="43" fontId="1" fillId="0" borderId="24" applyFont="0" applyFill="0" applyBorder="0" applyAlignment="0" applyProtection="0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43" fontId="1" fillId="0" borderId="24" applyFont="0" applyFill="0" applyBorder="0" applyAlignment="0" applyProtection="0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58" fillId="0" borderId="24"/>
  </cellStyleXfs>
  <cellXfs count="372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15" fontId="5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0" borderId="2" xfId="0" applyFont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9" fillId="0" borderId="7" xfId="0" applyFont="1" applyBorder="1"/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2" xfId="0" applyFont="1" applyFill="1" applyBorder="1"/>
    <xf numFmtId="10" fontId="2" fillId="2" borderId="1" xfId="0" applyNumberFormat="1" applyFont="1" applyFill="1" applyBorder="1"/>
    <xf numFmtId="0" fontId="2" fillId="3" borderId="1" xfId="0" applyFont="1" applyFill="1" applyBorder="1"/>
    <xf numFmtId="0" fontId="10" fillId="5" borderId="1" xfId="0" applyFont="1" applyFill="1" applyBorder="1" applyAlignment="1">
      <alignment wrapText="1"/>
    </xf>
    <xf numFmtId="0" fontId="5" fillId="2" borderId="1" xfId="0" applyFont="1" applyFill="1" applyBorder="1"/>
    <xf numFmtId="0" fontId="11" fillId="2" borderId="1" xfId="0" applyFont="1" applyFill="1" applyBorder="1"/>
    <xf numFmtId="0" fontId="5" fillId="4" borderId="1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20" xfId="0" applyFont="1" applyBorder="1"/>
    <xf numFmtId="2" fontId="5" fillId="0" borderId="2" xfId="0" applyNumberFormat="1" applyFont="1" applyBorder="1"/>
    <xf numFmtId="0" fontId="5" fillId="0" borderId="2" xfId="0" applyFont="1" applyBorder="1"/>
    <xf numFmtId="2" fontId="2" fillId="0" borderId="2" xfId="0" applyNumberFormat="1" applyFont="1" applyBorder="1"/>
    <xf numFmtId="0" fontId="2" fillId="0" borderId="21" xfId="0" applyFont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2" fillId="2" borderId="1" xfId="0" applyNumberFormat="1" applyFont="1" applyFill="1" applyBorder="1"/>
    <xf numFmtId="2" fontId="2" fillId="3" borderId="1" xfId="0" applyNumberFormat="1" applyFont="1" applyFill="1" applyBorder="1"/>
    <xf numFmtId="2" fontId="5" fillId="4" borderId="15" xfId="0" applyNumberFormat="1" applyFont="1" applyFill="1" applyBorder="1" applyAlignment="1">
      <alignment horizontal="center" vertical="center" wrapText="1"/>
    </xf>
    <xf numFmtId="2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14" fillId="0" borderId="2" xfId="0" applyFont="1" applyBorder="1"/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5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5" fillId="4" borderId="2" xfId="0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15" fontId="5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0" fontId="36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2" fontId="36" fillId="0" borderId="17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43" fontId="2" fillId="0" borderId="0" xfId="0" applyNumberFormat="1" applyFont="1"/>
    <xf numFmtId="0" fontId="5" fillId="2" borderId="1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top"/>
    </xf>
    <xf numFmtId="0" fontId="2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30" fillId="0" borderId="28" xfId="0" applyFont="1" applyBorder="1"/>
    <xf numFmtId="0" fontId="5" fillId="4" borderId="3" xfId="0" applyFont="1" applyFill="1" applyBorder="1" applyAlignment="1">
      <alignment horizontal="center" wrapText="1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0" fontId="35" fillId="0" borderId="2" xfId="0" applyFont="1" applyBorder="1"/>
    <xf numFmtId="16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1" fontId="2" fillId="9" borderId="2" xfId="0" applyNumberFormat="1" applyFont="1" applyFill="1" applyBorder="1" applyAlignment="1">
      <alignment horizontal="center" vertical="center"/>
    </xf>
    <xf numFmtId="167" fontId="2" fillId="9" borderId="2" xfId="0" applyNumberFormat="1" applyFont="1" applyFill="1" applyBorder="1" applyAlignment="1">
      <alignment horizontal="center" vertical="center"/>
    </xf>
    <xf numFmtId="167" fontId="2" fillId="9" borderId="2" xfId="0" applyNumberFormat="1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 vertical="center" wrapText="1"/>
    </xf>
    <xf numFmtId="10" fontId="2" fillId="9" borderId="2" xfId="0" applyNumberFormat="1" applyFont="1" applyFill="1" applyBorder="1" applyAlignment="1">
      <alignment horizontal="center" vertical="center" wrapText="1"/>
    </xf>
    <xf numFmtId="167" fontId="2" fillId="9" borderId="2" xfId="0" applyNumberFormat="1" applyFont="1" applyFill="1" applyBorder="1" applyAlignment="1">
      <alignment horizontal="center" vertical="center" wrapText="1"/>
    </xf>
    <xf numFmtId="1" fontId="2" fillId="10" borderId="2" xfId="0" applyNumberFormat="1" applyFont="1" applyFill="1" applyBorder="1" applyAlignment="1">
      <alignment horizontal="center" vertical="center" wrapText="1"/>
    </xf>
    <xf numFmtId="167" fontId="2" fillId="10" borderId="2" xfId="0" applyNumberFormat="1" applyFont="1" applyFill="1" applyBorder="1" applyAlignment="1">
      <alignment horizontal="center" vertical="center" wrapText="1"/>
    </xf>
    <xf numFmtId="167" fontId="2" fillId="10" borderId="2" xfId="0" applyNumberFormat="1" applyFont="1" applyFill="1" applyBorder="1" applyAlignment="1">
      <alignment horizontal="left"/>
    </xf>
    <xf numFmtId="1" fontId="2" fillId="10" borderId="2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2" fontId="2" fillId="10" borderId="2" xfId="0" applyNumberFormat="1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2" fontId="2" fillId="10" borderId="2" xfId="0" applyNumberFormat="1" applyFont="1" applyFill="1" applyBorder="1" applyAlignment="1">
      <alignment horizontal="center" vertical="center" wrapText="1"/>
    </xf>
    <xf numFmtId="10" fontId="2" fillId="10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/>
    <xf numFmtId="9" fontId="2" fillId="10" borderId="2" xfId="0" applyNumberFormat="1" applyFont="1" applyFill="1" applyBorder="1" applyAlignment="1">
      <alignment horizontal="center"/>
    </xf>
    <xf numFmtId="168" fontId="2" fillId="10" borderId="2" xfId="0" applyNumberFormat="1" applyFont="1" applyFill="1" applyBorder="1" applyAlignment="1">
      <alignment horizontal="center" vertical="center" wrapText="1"/>
    </xf>
    <xf numFmtId="15" fontId="2" fillId="10" borderId="2" xfId="0" applyNumberFormat="1" applyFont="1" applyFill="1" applyBorder="1"/>
    <xf numFmtId="1" fontId="2" fillId="8" borderId="2" xfId="0" applyNumberFormat="1" applyFont="1" applyFill="1" applyBorder="1" applyAlignment="1">
      <alignment horizontal="center" vertical="center" wrapText="1"/>
    </xf>
    <xf numFmtId="167" fontId="2" fillId="8" borderId="2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/>
    <xf numFmtId="0" fontId="2" fillId="8" borderId="2" xfId="0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 vertical="center" wrapText="1"/>
    </xf>
    <xf numFmtId="9" fontId="2" fillId="8" borderId="2" xfId="0" applyNumberFormat="1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 vertical="center"/>
    </xf>
    <xf numFmtId="167" fontId="2" fillId="9" borderId="3" xfId="0" applyNumberFormat="1" applyFont="1" applyFill="1" applyBorder="1" applyAlignment="1">
      <alignment horizontal="center" vertical="center"/>
    </xf>
    <xf numFmtId="167" fontId="2" fillId="9" borderId="3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2" fontId="2" fillId="9" borderId="3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10" fontId="2" fillId="9" borderId="3" xfId="0" applyNumberFormat="1" applyFont="1" applyFill="1" applyBorder="1" applyAlignment="1">
      <alignment horizontal="center" vertical="center" wrapText="1"/>
    </xf>
    <xf numFmtId="167" fontId="2" fillId="9" borderId="3" xfId="0" applyNumberFormat="1" applyFont="1" applyFill="1" applyBorder="1" applyAlignment="1">
      <alignment horizontal="center" vertical="center" wrapText="1"/>
    </xf>
    <xf numFmtId="1" fontId="2" fillId="10" borderId="2" xfId="0" applyNumberFormat="1" applyFont="1" applyFill="1" applyBorder="1" applyAlignment="1">
      <alignment horizontal="center" vertical="center"/>
    </xf>
    <xf numFmtId="167" fontId="2" fillId="10" borderId="2" xfId="0" applyNumberFormat="1" applyFont="1" applyFill="1" applyBorder="1" applyAlignment="1">
      <alignment horizontal="center" vertical="center"/>
    </xf>
    <xf numFmtId="2" fontId="2" fillId="10" borderId="2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 vertical="center" wrapText="1"/>
    </xf>
    <xf numFmtId="1" fontId="2" fillId="10" borderId="3" xfId="0" applyNumberFormat="1" applyFont="1" applyFill="1" applyBorder="1" applyAlignment="1">
      <alignment horizontal="center" vertical="center"/>
    </xf>
    <xf numFmtId="167" fontId="2" fillId="10" borderId="3" xfId="0" applyNumberFormat="1" applyFont="1" applyFill="1" applyBorder="1" applyAlignment="1">
      <alignment horizontal="center" vertical="center"/>
    </xf>
    <xf numFmtId="0" fontId="2" fillId="10" borderId="3" xfId="0" applyFont="1" applyFill="1" applyBorder="1"/>
    <xf numFmtId="0" fontId="2" fillId="10" borderId="3" xfId="0" applyFont="1" applyFill="1" applyBorder="1" applyAlignment="1">
      <alignment horizontal="center"/>
    </xf>
    <xf numFmtId="2" fontId="2" fillId="10" borderId="3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 vertical="center" wrapText="1"/>
    </xf>
    <xf numFmtId="167" fontId="2" fillId="2" borderId="3" xfId="0" applyNumberFormat="1" applyFont="1" applyFill="1" applyBorder="1" applyAlignment="1">
      <alignment horizontal="center" vertical="center"/>
    </xf>
    <xf numFmtId="167" fontId="2" fillId="2" borderId="3" xfId="0" applyNumberFormat="1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2" fontId="2" fillId="0" borderId="29" xfId="0" applyNumberFormat="1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>
      <alignment horizontal="left"/>
    </xf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2" fontId="2" fillId="2" borderId="30" xfId="0" applyNumberFormat="1" applyFont="1" applyFill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165" fontId="35" fillId="0" borderId="31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" fontId="36" fillId="0" borderId="27" xfId="0" applyNumberFormat="1" applyFont="1" applyBorder="1" applyAlignment="1">
      <alignment horizontal="center" vertical="center"/>
    </xf>
    <xf numFmtId="0" fontId="35" fillId="11" borderId="31" xfId="0" applyFont="1" applyFill="1" applyBorder="1" applyAlignment="1">
      <alignment horizontal="center" vertical="center"/>
    </xf>
    <xf numFmtId="165" fontId="35" fillId="11" borderId="31" xfId="0" applyNumberFormat="1" applyFont="1" applyFill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16" fontId="36" fillId="6" borderId="31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5" fontId="2" fillId="0" borderId="31" xfId="0" applyNumberFormat="1" applyFont="1" applyBorder="1" applyAlignment="1">
      <alignment horizontal="center" vertical="center"/>
    </xf>
    <xf numFmtId="0" fontId="38" fillId="0" borderId="31" xfId="0" applyFont="1" applyBorder="1" applyAlignment="1">
      <alignment horizontal="left"/>
    </xf>
    <xf numFmtId="43" fontId="35" fillId="0" borderId="31" xfId="0" applyNumberFormat="1" applyFont="1" applyBorder="1" applyAlignment="1">
      <alignment horizontal="center" vertical="top"/>
    </xf>
    <xf numFmtId="10" fontId="36" fillId="0" borderId="31" xfId="0" applyNumberFormat="1" applyFont="1" applyBorder="1" applyAlignment="1">
      <alignment horizontal="center" vertical="center" wrapText="1"/>
    </xf>
    <xf numFmtId="16" fontId="36" fillId="0" borderId="31" xfId="0" applyNumberFormat="1" applyFont="1" applyBorder="1" applyAlignment="1">
      <alignment horizontal="center" vertical="center"/>
    </xf>
    <xf numFmtId="0" fontId="35" fillId="0" borderId="31" xfId="0" applyFont="1" applyBorder="1" applyAlignment="1">
      <alignment horizontal="left"/>
    </xf>
    <xf numFmtId="2" fontId="35" fillId="0" borderId="31" xfId="0" applyNumberFormat="1" applyFont="1" applyBorder="1" applyAlignment="1">
      <alignment horizontal="center" vertical="center"/>
    </xf>
    <xf numFmtId="166" fontId="35" fillId="0" borderId="31" xfId="0" applyNumberFormat="1" applyFont="1" applyBorder="1" applyAlignment="1">
      <alignment horizontal="center" vertical="center"/>
    </xf>
    <xf numFmtId="15" fontId="2" fillId="11" borderId="31" xfId="0" applyNumberFormat="1" applyFont="1" applyFill="1" applyBorder="1" applyAlignment="1">
      <alignment horizontal="center" vertical="center"/>
    </xf>
    <xf numFmtId="43" fontId="35" fillId="11" borderId="31" xfId="0" applyNumberFormat="1" applyFont="1" applyFill="1" applyBorder="1" applyAlignment="1">
      <alignment horizontal="center" vertical="top"/>
    </xf>
    <xf numFmtId="0" fontId="5" fillId="4" borderId="25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wrapText="1"/>
    </xf>
    <xf numFmtId="0" fontId="5" fillId="4" borderId="31" xfId="0" applyFont="1" applyFill="1" applyBorder="1" applyAlignment="1">
      <alignment horizontal="center" vertical="center" wrapText="1"/>
    </xf>
    <xf numFmtId="0" fontId="35" fillId="12" borderId="31" xfId="0" applyFont="1" applyFill="1" applyBorder="1" applyAlignment="1">
      <alignment horizontal="center" vertical="center"/>
    </xf>
    <xf numFmtId="165" fontId="35" fillId="12" borderId="31" xfId="0" applyNumberFormat="1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left" vertical="center"/>
    </xf>
    <xf numFmtId="49" fontId="36" fillId="12" borderId="31" xfId="0" applyNumberFormat="1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2" fontId="35" fillId="12" borderId="2" xfId="0" applyNumberFormat="1" applyFont="1" applyFill="1" applyBorder="1" applyAlignment="1">
      <alignment horizontal="center" vertical="center"/>
    </xf>
    <xf numFmtId="166" fontId="35" fillId="12" borderId="2" xfId="0" applyNumberFormat="1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165" fontId="35" fillId="12" borderId="7" xfId="0" applyNumberFormat="1" applyFont="1" applyFill="1" applyBorder="1" applyAlignment="1">
      <alignment horizontal="center" vertical="center"/>
    </xf>
    <xf numFmtId="165" fontId="35" fillId="11" borderId="2" xfId="0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15" fontId="2" fillId="11" borderId="2" xfId="0" applyNumberFormat="1" applyFont="1" applyFill="1" applyBorder="1" applyAlignment="1">
      <alignment horizontal="center" vertical="center"/>
    </xf>
    <xf numFmtId="0" fontId="35" fillId="11" borderId="31" xfId="0" applyFont="1" applyFill="1" applyBorder="1" applyAlignment="1">
      <alignment horizontal="left"/>
    </xf>
    <xf numFmtId="0" fontId="35" fillId="11" borderId="2" xfId="0" applyFont="1" applyFill="1" applyBorder="1" applyAlignment="1">
      <alignment horizontal="left"/>
    </xf>
    <xf numFmtId="0" fontId="36" fillId="6" borderId="27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166" fontId="35" fillId="6" borderId="2" xfId="0" applyNumberFormat="1" applyFont="1" applyFill="1" applyBorder="1" applyAlignment="1">
      <alignment horizontal="center" vertical="center"/>
    </xf>
    <xf numFmtId="165" fontId="35" fillId="6" borderId="2" xfId="0" applyNumberFormat="1" applyFont="1" applyFill="1" applyBorder="1" applyAlignment="1">
      <alignment horizontal="center" vertical="center"/>
    </xf>
    <xf numFmtId="16" fontId="35" fillId="11" borderId="2" xfId="0" applyNumberFormat="1" applyFont="1" applyFill="1" applyBorder="1" applyAlignment="1">
      <alignment horizontal="center" vertical="center"/>
    </xf>
    <xf numFmtId="0" fontId="35" fillId="11" borderId="2" xfId="0" applyFont="1" applyFill="1" applyBorder="1"/>
    <xf numFmtId="0" fontId="2" fillId="11" borderId="31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 vertical="center"/>
    </xf>
    <xf numFmtId="49" fontId="36" fillId="11" borderId="31" xfId="0" applyNumberFormat="1" applyFont="1" applyFill="1" applyBorder="1" applyAlignment="1">
      <alignment horizontal="center" vertical="center"/>
    </xf>
    <xf numFmtId="0" fontId="35" fillId="12" borderId="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right" vertical="top"/>
    </xf>
    <xf numFmtId="2" fontId="28" fillId="2" borderId="24" xfId="0" applyNumberFormat="1" applyFont="1" applyFill="1" applyBorder="1" applyAlignment="1">
      <alignment horizontal="center" vertical="center" wrapText="1"/>
    </xf>
    <xf numFmtId="164" fontId="28" fillId="2" borderId="24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/>
    <xf numFmtId="2" fontId="35" fillId="11" borderId="2" xfId="0" applyNumberFormat="1" applyFont="1" applyFill="1" applyBorder="1" applyAlignment="1">
      <alignment horizontal="center" vertical="center"/>
    </xf>
    <xf numFmtId="0" fontId="35" fillId="14" borderId="31" xfId="0" applyFont="1" applyFill="1" applyBorder="1" applyAlignment="1">
      <alignment horizontal="center" vertical="center"/>
    </xf>
    <xf numFmtId="165" fontId="35" fillId="14" borderId="31" xfId="0" applyNumberFormat="1" applyFont="1" applyFill="1" applyBorder="1" applyAlignment="1">
      <alignment horizontal="center" vertical="center"/>
    </xf>
    <xf numFmtId="0" fontId="36" fillId="14" borderId="31" xfId="0" applyFont="1" applyFill="1" applyBorder="1" applyAlignment="1">
      <alignment horizontal="center" vertical="center"/>
    </xf>
    <xf numFmtId="0" fontId="36" fillId="14" borderId="31" xfId="0" applyFont="1" applyFill="1" applyBorder="1" applyAlignment="1">
      <alignment horizontal="left" vertical="center"/>
    </xf>
    <xf numFmtId="49" fontId="36" fillId="14" borderId="31" xfId="0" applyNumberFormat="1" applyFont="1" applyFill="1" applyBorder="1" applyAlignment="1">
      <alignment horizontal="center" vertical="center"/>
    </xf>
    <xf numFmtId="0" fontId="35" fillId="14" borderId="5" xfId="0" applyFont="1" applyFill="1" applyBorder="1" applyAlignment="1">
      <alignment horizontal="center" vertical="center"/>
    </xf>
    <xf numFmtId="2" fontId="35" fillId="14" borderId="2" xfId="0" applyNumberFormat="1" applyFont="1" applyFill="1" applyBorder="1" applyAlignment="1">
      <alignment horizontal="center" vertical="center"/>
    </xf>
    <xf numFmtId="166" fontId="35" fillId="14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0" fontId="36" fillId="15" borderId="7" xfId="0" applyFont="1" applyFill="1" applyBorder="1" applyAlignment="1">
      <alignment horizontal="center" vertical="center"/>
    </xf>
    <xf numFmtId="165" fontId="35" fillId="14" borderId="7" xfId="0" applyNumberFormat="1" applyFont="1" applyFill="1" applyBorder="1" applyAlignment="1">
      <alignment horizontal="center" vertical="center"/>
    </xf>
    <xf numFmtId="16" fontId="35" fillId="14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/>
    <xf numFmtId="0" fontId="36" fillId="14" borderId="2" xfId="0" applyFont="1" applyFill="1" applyBorder="1" applyAlignment="1">
      <alignment horizontal="center" vertical="center"/>
    </xf>
    <xf numFmtId="0" fontId="36" fillId="16" borderId="27" xfId="0" applyFont="1" applyFill="1" applyBorder="1" applyAlignment="1">
      <alignment horizontal="center" vertical="center"/>
    </xf>
    <xf numFmtId="0" fontId="35" fillId="16" borderId="2" xfId="0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166" fontId="35" fillId="16" borderId="2" xfId="0" applyNumberFormat="1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5" fontId="35" fillId="16" borderId="2" xfId="0" applyNumberFormat="1" applyFont="1" applyFill="1" applyBorder="1" applyAlignment="1">
      <alignment horizontal="center" vertical="center"/>
    </xf>
    <xf numFmtId="0" fontId="36" fillId="12" borderId="27" xfId="0" applyFont="1" applyFill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16" fontId="35" fillId="0" borderId="7" xfId="0" applyNumberFormat="1" applyFont="1" applyBorder="1" applyAlignment="1">
      <alignment horizontal="center" vertical="center"/>
    </xf>
    <xf numFmtId="0" fontId="35" fillId="0" borderId="7" xfId="0" applyFont="1" applyBorder="1"/>
    <xf numFmtId="0" fontId="36" fillId="0" borderId="7" xfId="0" applyFont="1" applyBorder="1" applyAlignment="1">
      <alignment horizontal="center" vertical="center"/>
    </xf>
    <xf numFmtId="2" fontId="36" fillId="0" borderId="7" xfId="0" applyNumberFormat="1" applyFont="1" applyBorder="1" applyAlignment="1">
      <alignment horizontal="center" vertical="center"/>
    </xf>
    <xf numFmtId="166" fontId="35" fillId="0" borderId="7" xfId="0" applyNumberFormat="1" applyFont="1" applyBorder="1" applyAlignment="1">
      <alignment horizontal="center" vertical="center"/>
    </xf>
    <xf numFmtId="165" fontId="35" fillId="0" borderId="7" xfId="0" applyNumberFormat="1" applyFont="1" applyBorder="1" applyAlignment="1">
      <alignment horizontal="center" vertical="center"/>
    </xf>
    <xf numFmtId="16" fontId="35" fillId="0" borderId="31" xfId="0" applyNumberFormat="1" applyFont="1" applyBorder="1" applyAlignment="1">
      <alignment horizontal="center" vertical="center"/>
    </xf>
    <xf numFmtId="0" fontId="35" fillId="0" borderId="31" xfId="0" applyFont="1" applyBorder="1"/>
    <xf numFmtId="0" fontId="35" fillId="11" borderId="7" xfId="0" applyFont="1" applyFill="1" applyBorder="1" applyAlignment="1">
      <alignment horizontal="center" vertical="center"/>
    </xf>
    <xf numFmtId="16" fontId="35" fillId="11" borderId="7" xfId="0" applyNumberFormat="1" applyFont="1" applyFill="1" applyBorder="1" applyAlignment="1">
      <alignment horizontal="center" vertical="center"/>
    </xf>
    <xf numFmtId="0" fontId="35" fillId="11" borderId="7" xfId="0" applyFont="1" applyFill="1" applyBorder="1"/>
    <xf numFmtId="0" fontId="36" fillId="11" borderId="7" xfId="0" applyFont="1" applyFill="1" applyBorder="1" applyAlignment="1">
      <alignment horizontal="center" vertical="center"/>
    </xf>
    <xf numFmtId="2" fontId="35" fillId="11" borderId="7" xfId="0" applyNumberFormat="1" applyFont="1" applyFill="1" applyBorder="1" applyAlignment="1">
      <alignment horizontal="center" vertical="center"/>
    </xf>
    <xf numFmtId="166" fontId="35" fillId="11" borderId="7" xfId="0" applyNumberFormat="1" applyFont="1" applyFill="1" applyBorder="1" applyAlignment="1">
      <alignment horizontal="center" vertical="center"/>
    </xf>
    <xf numFmtId="165" fontId="35" fillId="11" borderId="7" xfId="0" applyNumberFormat="1" applyFont="1" applyFill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6" fillId="6" borderId="30" xfId="0" applyFont="1" applyFill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2" fillId="0" borderId="25" xfId="0" applyFont="1" applyBorder="1"/>
    <xf numFmtId="0" fontId="14" fillId="0" borderId="7" xfId="0" applyFont="1" applyBorder="1"/>
    <xf numFmtId="2" fontId="2" fillId="0" borderId="7" xfId="0" applyNumberFormat="1" applyFont="1" applyBorder="1"/>
    <xf numFmtId="0" fontId="2" fillId="0" borderId="7" xfId="0" applyFont="1" applyBorder="1"/>
    <xf numFmtId="0" fontId="36" fillId="11" borderId="25" xfId="0" applyFont="1" applyFill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0" fontId="36" fillId="11" borderId="20" xfId="0" applyFont="1" applyFill="1" applyBorder="1" applyAlignment="1">
      <alignment horizontal="center" vertical="center"/>
    </xf>
    <xf numFmtId="49" fontId="36" fillId="12" borderId="33" xfId="0" applyNumberFormat="1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center" vertical="center"/>
    </xf>
    <xf numFmtId="0" fontId="36" fillId="6" borderId="31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left"/>
    </xf>
    <xf numFmtId="0" fontId="1" fillId="0" borderId="24" xfId="12"/>
    <xf numFmtId="0" fontId="1" fillId="0" borderId="31" xfId="12" applyBorder="1"/>
    <xf numFmtId="0" fontId="1" fillId="0" borderId="24" xfId="12" applyAlignment="1">
      <alignment horizontal="left"/>
    </xf>
    <xf numFmtId="0" fontId="2" fillId="0" borderId="31" xfId="1" applyBorder="1"/>
    <xf numFmtId="2" fontId="2" fillId="0" borderId="31" xfId="1" applyNumberFormat="1" applyBorder="1" applyAlignment="1">
      <alignment horizontal="right"/>
    </xf>
    <xf numFmtId="2" fontId="2" fillId="0" borderId="31" xfId="1" applyNumberFormat="1" applyBorder="1"/>
    <xf numFmtId="0" fontId="5" fillId="0" borderId="31" xfId="1" applyFont="1" applyBorder="1"/>
    <xf numFmtId="2" fontId="5" fillId="0" borderId="31" xfId="1" applyNumberFormat="1" applyFont="1" applyBorder="1" applyAlignment="1">
      <alignment horizontal="right"/>
    </xf>
    <xf numFmtId="2" fontId="5" fillId="0" borderId="31" xfId="1" applyNumberFormat="1" applyFont="1" applyBorder="1"/>
    <xf numFmtId="10" fontId="5" fillId="0" borderId="31" xfId="46" applyNumberFormat="1" applyFont="1" applyBorder="1"/>
    <xf numFmtId="15" fontId="1" fillId="0" borderId="24" xfId="12" applyNumberFormat="1"/>
    <xf numFmtId="2" fontId="2" fillId="0" borderId="24" xfId="1" applyNumberFormat="1"/>
    <xf numFmtId="2" fontId="2" fillId="0" borderId="44" xfId="1" applyNumberFormat="1" applyBorder="1"/>
    <xf numFmtId="0" fontId="1" fillId="0" borderId="31" xfId="12" applyBorder="1" applyAlignment="1">
      <alignment horizontal="left"/>
    </xf>
    <xf numFmtId="49" fontId="1" fillId="0" borderId="24" xfId="12" applyNumberFormat="1"/>
    <xf numFmtId="49" fontId="1" fillId="0" borderId="31" xfId="12" applyNumberFormat="1" applyBorder="1"/>
    <xf numFmtId="0" fontId="5" fillId="4" borderId="12" xfId="0" applyFont="1" applyFill="1" applyBorder="1" applyAlignment="1">
      <alignment horizontal="center" vertical="center" wrapText="1"/>
    </xf>
    <xf numFmtId="0" fontId="12" fillId="0" borderId="13" xfId="0" applyFont="1" applyBorder="1"/>
    <xf numFmtId="0" fontId="12" fillId="0" borderId="14" xfId="0" applyFont="1" applyBorder="1"/>
    <xf numFmtId="0" fontId="5" fillId="4" borderId="9" xfId="0" applyFont="1" applyFill="1" applyBorder="1" applyAlignment="1">
      <alignment horizontal="center" vertical="center" wrapText="1"/>
    </xf>
    <xf numFmtId="0" fontId="12" fillId="0" borderId="16" xfId="0" applyFont="1" applyBorder="1"/>
    <xf numFmtId="0" fontId="5" fillId="4" borderId="10" xfId="0" applyFont="1" applyFill="1" applyBorder="1" applyAlignment="1">
      <alignment horizontal="left" vertical="center" wrapText="1"/>
    </xf>
    <xf numFmtId="0" fontId="12" fillId="0" borderId="17" xfId="0" applyFont="1" applyBorder="1"/>
    <xf numFmtId="0" fontId="12" fillId="0" borderId="22" xfId="0" applyFont="1" applyBorder="1"/>
    <xf numFmtId="0" fontId="12" fillId="0" borderId="21" xfId="0" applyFont="1" applyBorder="1"/>
    <xf numFmtId="0" fontId="5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2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2" fillId="0" borderId="20" xfId="0" applyFont="1" applyBorder="1" applyAlignment="1">
      <alignment horizontal="left"/>
    </xf>
    <xf numFmtId="0" fontId="12" fillId="0" borderId="30" xfId="0" applyFont="1" applyBorder="1"/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G6" sqref="G6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45187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25" sqref="C25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45187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0" t="s">
        <v>16</v>
      </c>
      <c r="B9" s="362" t="s">
        <v>17</v>
      </c>
      <c r="C9" s="362" t="s">
        <v>18</v>
      </c>
      <c r="D9" s="362" t="s">
        <v>19</v>
      </c>
      <c r="E9" s="26" t="s">
        <v>20</v>
      </c>
      <c r="F9" s="26" t="s">
        <v>21</v>
      </c>
      <c r="G9" s="357" t="s">
        <v>22</v>
      </c>
      <c r="H9" s="358"/>
      <c r="I9" s="359"/>
      <c r="J9" s="357" t="s">
        <v>23</v>
      </c>
      <c r="K9" s="358"/>
      <c r="L9" s="359"/>
      <c r="M9" s="26"/>
      <c r="N9" s="27"/>
      <c r="O9" s="27"/>
      <c r="P9" s="27"/>
    </row>
    <row r="10" spans="1:16" ht="38.25">
      <c r="A10" s="361"/>
      <c r="B10" s="363"/>
      <c r="C10" s="371"/>
      <c r="D10" s="363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31">
        <v>1</v>
      </c>
      <c r="B11" s="370" t="s">
        <v>34</v>
      </c>
      <c r="C11" s="349" t="s">
        <v>35</v>
      </c>
      <c r="D11" s="351">
        <v>45197</v>
      </c>
      <c r="E11" s="349">
        <v>20249.599999999999</v>
      </c>
      <c r="F11" s="349">
        <v>20236.866666666665</v>
      </c>
      <c r="G11" s="348">
        <v>20203.73333333333</v>
      </c>
      <c r="H11" s="348">
        <v>20157.866666666665</v>
      </c>
      <c r="I11" s="348">
        <v>20124.73333333333</v>
      </c>
      <c r="J11" s="348">
        <v>20282.73333333333</v>
      </c>
      <c r="K11" s="348">
        <v>20315.866666666669</v>
      </c>
      <c r="L11" s="348">
        <v>20361.73333333333</v>
      </c>
      <c r="M11" s="347">
        <v>20270</v>
      </c>
      <c r="N11" s="347">
        <v>20191</v>
      </c>
      <c r="O11" s="347">
        <v>12517050</v>
      </c>
      <c r="P11" s="350">
        <v>2.018020367661142E-2</v>
      </c>
    </row>
    <row r="12" spans="1:16" ht="12.75" customHeight="1">
      <c r="A12" s="31">
        <v>2</v>
      </c>
      <c r="B12" s="370" t="s">
        <v>34</v>
      </c>
      <c r="C12" s="349" t="s">
        <v>36</v>
      </c>
      <c r="D12" s="351">
        <v>45197</v>
      </c>
      <c r="E12" s="349">
        <v>46288.05</v>
      </c>
      <c r="F12" s="346">
        <v>46259.5</v>
      </c>
      <c r="G12" s="345">
        <v>46143.1</v>
      </c>
      <c r="H12" s="345">
        <v>45998.15</v>
      </c>
      <c r="I12" s="345">
        <v>45881.75</v>
      </c>
      <c r="J12" s="345">
        <v>46404.45</v>
      </c>
      <c r="K12" s="345">
        <v>46520.849999999991</v>
      </c>
      <c r="L12" s="345">
        <v>46665.799999999996</v>
      </c>
      <c r="M12" s="347">
        <v>46375.9</v>
      </c>
      <c r="N12" s="347">
        <v>46114.55</v>
      </c>
      <c r="O12" s="347">
        <v>2026725</v>
      </c>
      <c r="P12" s="350">
        <v>2.1655790882488601E-2</v>
      </c>
    </row>
    <row r="13" spans="1:16" ht="12.75" customHeight="1">
      <c r="A13" s="31">
        <v>3</v>
      </c>
      <c r="B13" s="370" t="s">
        <v>34</v>
      </c>
      <c r="C13" s="342" t="s">
        <v>37</v>
      </c>
      <c r="D13" s="351">
        <v>45195</v>
      </c>
      <c r="E13" s="349">
        <v>20534.95</v>
      </c>
      <c r="F13" s="346">
        <v>20535.133333333331</v>
      </c>
      <c r="G13" s="345">
        <v>20449.766666666663</v>
      </c>
      <c r="H13" s="345">
        <v>20364.583333333332</v>
      </c>
      <c r="I13" s="345">
        <v>20279.216666666664</v>
      </c>
      <c r="J13" s="345">
        <v>20620.316666666662</v>
      </c>
      <c r="K13" s="345">
        <v>20705.683333333331</v>
      </c>
      <c r="L13" s="345">
        <v>20790.866666666661</v>
      </c>
      <c r="M13" s="347">
        <v>20620.5</v>
      </c>
      <c r="N13" s="347">
        <v>20449.95</v>
      </c>
      <c r="O13" s="347">
        <v>69360</v>
      </c>
      <c r="P13" s="350">
        <v>0.11870967741935484</v>
      </c>
    </row>
    <row r="14" spans="1:16" ht="12.75" customHeight="1">
      <c r="A14" s="31">
        <v>4</v>
      </c>
      <c r="B14" s="370" t="s">
        <v>34</v>
      </c>
      <c r="C14" s="342" t="s">
        <v>38</v>
      </c>
      <c r="D14" s="351">
        <v>45194</v>
      </c>
      <c r="E14" s="349">
        <v>9178.75</v>
      </c>
      <c r="F14" s="346">
        <v>9160.85</v>
      </c>
      <c r="G14" s="345">
        <v>9133.25</v>
      </c>
      <c r="H14" s="345">
        <v>9087.75</v>
      </c>
      <c r="I14" s="345">
        <v>9060.15</v>
      </c>
      <c r="J14" s="345">
        <v>9206.35</v>
      </c>
      <c r="K14" s="345">
        <v>9233.9500000000025</v>
      </c>
      <c r="L14" s="345">
        <v>9279.4500000000007</v>
      </c>
      <c r="M14" s="347">
        <v>9188.4500000000007</v>
      </c>
      <c r="N14" s="347">
        <v>9115.35</v>
      </c>
      <c r="O14" s="347">
        <v>229050</v>
      </c>
      <c r="P14" s="350">
        <v>0.18326230143355288</v>
      </c>
    </row>
    <row r="15" spans="1:16" ht="12.75" customHeight="1">
      <c r="A15" s="31">
        <v>5</v>
      </c>
      <c r="B15" s="370" t="s">
        <v>39</v>
      </c>
      <c r="C15" s="346" t="s">
        <v>40</v>
      </c>
      <c r="D15" s="351">
        <v>45197</v>
      </c>
      <c r="E15" s="349">
        <v>514.6</v>
      </c>
      <c r="F15" s="346">
        <v>518.11666666666667</v>
      </c>
      <c r="G15" s="345">
        <v>509.33333333333337</v>
      </c>
      <c r="H15" s="345">
        <v>504.06666666666672</v>
      </c>
      <c r="I15" s="345">
        <v>495.28333333333342</v>
      </c>
      <c r="J15" s="345">
        <v>523.38333333333333</v>
      </c>
      <c r="K15" s="345">
        <v>532.16666666666663</v>
      </c>
      <c r="L15" s="345">
        <v>537.43333333333328</v>
      </c>
      <c r="M15" s="347">
        <v>526.9</v>
      </c>
      <c r="N15" s="347">
        <v>512.85</v>
      </c>
      <c r="O15" s="347">
        <v>14809000</v>
      </c>
      <c r="P15" s="350">
        <v>4.9241887487600965E-2</v>
      </c>
    </row>
    <row r="16" spans="1:16" ht="12.75" customHeight="1">
      <c r="A16" s="31">
        <v>6</v>
      </c>
      <c r="B16" s="370" t="s">
        <v>41</v>
      </c>
      <c r="C16" s="354" t="s">
        <v>42</v>
      </c>
      <c r="D16" s="351">
        <v>45197</v>
      </c>
      <c r="E16" s="349">
        <v>4381.3</v>
      </c>
      <c r="F16" s="346">
        <v>4372.916666666667</v>
      </c>
      <c r="G16" s="345">
        <v>4350.5333333333338</v>
      </c>
      <c r="H16" s="345">
        <v>4319.7666666666664</v>
      </c>
      <c r="I16" s="345">
        <v>4297.3833333333332</v>
      </c>
      <c r="J16" s="345">
        <v>4403.6833333333343</v>
      </c>
      <c r="K16" s="345">
        <v>4426.0666666666675</v>
      </c>
      <c r="L16" s="345">
        <v>4456.8333333333348</v>
      </c>
      <c r="M16" s="347">
        <v>4395.3</v>
      </c>
      <c r="N16" s="347">
        <v>4342.1499999999996</v>
      </c>
      <c r="O16" s="347">
        <v>1345000</v>
      </c>
      <c r="P16" s="350">
        <v>-8.1120943952802359E-3</v>
      </c>
    </row>
    <row r="17" spans="1:16" ht="12.75" customHeight="1">
      <c r="A17" s="31">
        <v>7</v>
      </c>
      <c r="B17" s="370" t="s">
        <v>43</v>
      </c>
      <c r="C17" s="354" t="s">
        <v>44</v>
      </c>
      <c r="D17" s="351">
        <v>45197</v>
      </c>
      <c r="E17" s="349">
        <v>23425.8</v>
      </c>
      <c r="F17" s="346">
        <v>23348.600000000002</v>
      </c>
      <c r="G17" s="345">
        <v>23007.200000000004</v>
      </c>
      <c r="H17" s="345">
        <v>22588.600000000002</v>
      </c>
      <c r="I17" s="345">
        <v>22247.200000000004</v>
      </c>
      <c r="J17" s="345">
        <v>23767.200000000004</v>
      </c>
      <c r="K17" s="345">
        <v>24108.600000000006</v>
      </c>
      <c r="L17" s="345">
        <v>24527.200000000004</v>
      </c>
      <c r="M17" s="347">
        <v>23690</v>
      </c>
      <c r="N17" s="347">
        <v>22930</v>
      </c>
      <c r="O17" s="347">
        <v>85440</v>
      </c>
      <c r="P17" s="350">
        <v>1.3763644992880873E-2</v>
      </c>
    </row>
    <row r="18" spans="1:16" ht="12.75" customHeight="1">
      <c r="A18" s="31">
        <v>8</v>
      </c>
      <c r="B18" s="370" t="s">
        <v>45</v>
      </c>
      <c r="C18" s="356" t="s">
        <v>46</v>
      </c>
      <c r="D18" s="351">
        <v>45197</v>
      </c>
      <c r="E18" s="349">
        <v>185.1</v>
      </c>
      <c r="F18" s="346">
        <v>184.5</v>
      </c>
      <c r="G18" s="345">
        <v>183.1</v>
      </c>
      <c r="H18" s="345">
        <v>181.1</v>
      </c>
      <c r="I18" s="345">
        <v>179.7</v>
      </c>
      <c r="J18" s="345">
        <v>186.5</v>
      </c>
      <c r="K18" s="345">
        <v>187.89999999999998</v>
      </c>
      <c r="L18" s="345">
        <v>189.9</v>
      </c>
      <c r="M18" s="347">
        <v>185.9</v>
      </c>
      <c r="N18" s="347">
        <v>182.5</v>
      </c>
      <c r="O18" s="347">
        <v>37265400</v>
      </c>
      <c r="P18" s="350">
        <v>-1.7791061770566469E-2</v>
      </c>
    </row>
    <row r="19" spans="1:16" ht="12.75" customHeight="1">
      <c r="A19" s="31">
        <v>9</v>
      </c>
      <c r="B19" s="370" t="s">
        <v>47</v>
      </c>
      <c r="C19" s="344" t="s">
        <v>48</v>
      </c>
      <c r="D19" s="351">
        <v>45197</v>
      </c>
      <c r="E19" s="349">
        <v>226.15</v>
      </c>
      <c r="F19" s="346">
        <v>226.58333333333334</v>
      </c>
      <c r="G19" s="345">
        <v>224.31666666666669</v>
      </c>
      <c r="H19" s="345">
        <v>222.48333333333335</v>
      </c>
      <c r="I19" s="345">
        <v>220.2166666666667</v>
      </c>
      <c r="J19" s="345">
        <v>228.41666666666669</v>
      </c>
      <c r="K19" s="345">
        <v>230.68333333333334</v>
      </c>
      <c r="L19" s="345">
        <v>232.51666666666668</v>
      </c>
      <c r="M19" s="347">
        <v>228.85</v>
      </c>
      <c r="N19" s="347">
        <v>224.75</v>
      </c>
      <c r="O19" s="347">
        <v>29993600</v>
      </c>
      <c r="P19" s="350">
        <v>-3.466204506065858E-4</v>
      </c>
    </row>
    <row r="20" spans="1:16" ht="12.75" customHeight="1">
      <c r="A20" s="31">
        <v>10</v>
      </c>
      <c r="B20" s="32" t="s">
        <v>49</v>
      </c>
      <c r="C20" s="346" t="s">
        <v>50</v>
      </c>
      <c r="D20" s="351">
        <v>45197</v>
      </c>
      <c r="E20" s="349">
        <v>2034.35</v>
      </c>
      <c r="F20" s="346">
        <v>2041.05</v>
      </c>
      <c r="G20" s="345">
        <v>2023.5499999999997</v>
      </c>
      <c r="H20" s="345">
        <v>2012.7499999999998</v>
      </c>
      <c r="I20" s="345">
        <v>1995.2499999999995</v>
      </c>
      <c r="J20" s="345">
        <v>2051.85</v>
      </c>
      <c r="K20" s="345">
        <v>2069.3500000000004</v>
      </c>
      <c r="L20" s="345">
        <v>2080.15</v>
      </c>
      <c r="M20" s="347">
        <v>2058.5500000000002</v>
      </c>
      <c r="N20" s="347">
        <v>2030.25</v>
      </c>
      <c r="O20" s="347">
        <v>5888100</v>
      </c>
      <c r="P20" s="350">
        <v>7.4427676829894257E-3</v>
      </c>
    </row>
    <row r="21" spans="1:16" ht="12.75" customHeight="1">
      <c r="A21" s="31">
        <v>11</v>
      </c>
      <c r="B21" s="32" t="s">
        <v>45</v>
      </c>
      <c r="C21" s="346" t="s">
        <v>51</v>
      </c>
      <c r="D21" s="351">
        <v>45197</v>
      </c>
      <c r="E21" s="349">
        <v>2549.9</v>
      </c>
      <c r="F21" s="346">
        <v>2544.5166666666664</v>
      </c>
      <c r="G21" s="345">
        <v>2523.0333333333328</v>
      </c>
      <c r="H21" s="345">
        <v>2496.1666666666665</v>
      </c>
      <c r="I21" s="345">
        <v>2474.6833333333329</v>
      </c>
      <c r="J21" s="345">
        <v>2571.3833333333328</v>
      </c>
      <c r="K21" s="345">
        <v>2592.8666666666663</v>
      </c>
      <c r="L21" s="345">
        <v>2619.7333333333327</v>
      </c>
      <c r="M21" s="347">
        <v>2566</v>
      </c>
      <c r="N21" s="347">
        <v>2517.65</v>
      </c>
      <c r="O21" s="347">
        <v>10051500</v>
      </c>
      <c r="P21" s="350">
        <v>-9.4311731315042582E-3</v>
      </c>
    </row>
    <row r="22" spans="1:16" ht="12.75" customHeight="1">
      <c r="A22" s="31">
        <v>12</v>
      </c>
      <c r="B22" s="32" t="s">
        <v>45</v>
      </c>
      <c r="C22" s="346" t="s">
        <v>52</v>
      </c>
      <c r="D22" s="351">
        <v>45197</v>
      </c>
      <c r="E22" s="349">
        <v>848.75</v>
      </c>
      <c r="F22" s="346">
        <v>850.19999999999993</v>
      </c>
      <c r="G22" s="345">
        <v>843.19999999999982</v>
      </c>
      <c r="H22" s="345">
        <v>837.64999999999986</v>
      </c>
      <c r="I22" s="345">
        <v>830.64999999999975</v>
      </c>
      <c r="J22" s="345">
        <v>855.74999999999989</v>
      </c>
      <c r="K22" s="345">
        <v>862.75000000000011</v>
      </c>
      <c r="L22" s="345">
        <v>868.3</v>
      </c>
      <c r="M22" s="347">
        <v>857.2</v>
      </c>
      <c r="N22" s="347">
        <v>844.65</v>
      </c>
      <c r="O22" s="347">
        <v>50415200</v>
      </c>
      <c r="P22" s="350">
        <v>1.2711319663174134E-2</v>
      </c>
    </row>
    <row r="23" spans="1:16" ht="12.75" customHeight="1">
      <c r="A23" s="31">
        <v>13</v>
      </c>
      <c r="B23" s="32" t="s">
        <v>43</v>
      </c>
      <c r="C23" s="346" t="s">
        <v>53</v>
      </c>
      <c r="D23" s="351">
        <v>45197</v>
      </c>
      <c r="E23" s="349">
        <v>3690.85</v>
      </c>
      <c r="F23" s="346">
        <v>3707.1</v>
      </c>
      <c r="G23" s="345">
        <v>3651.7</v>
      </c>
      <c r="H23" s="345">
        <v>3612.5499999999997</v>
      </c>
      <c r="I23" s="345">
        <v>3557.1499999999996</v>
      </c>
      <c r="J23" s="345">
        <v>3746.25</v>
      </c>
      <c r="K23" s="345">
        <v>3801.6500000000005</v>
      </c>
      <c r="L23" s="345">
        <v>3840.8</v>
      </c>
      <c r="M23" s="347">
        <v>3762.5</v>
      </c>
      <c r="N23" s="347">
        <v>3667.95</v>
      </c>
      <c r="O23" s="347">
        <v>848800</v>
      </c>
      <c r="P23" s="350">
        <v>2.8100775193798451E-2</v>
      </c>
    </row>
    <row r="24" spans="1:16" ht="12.75" customHeight="1">
      <c r="A24" s="31">
        <v>14</v>
      </c>
      <c r="B24" s="32" t="s">
        <v>49</v>
      </c>
      <c r="C24" s="346" t="s">
        <v>54</v>
      </c>
      <c r="D24" s="351">
        <v>45197</v>
      </c>
      <c r="E24" s="349">
        <v>445.8</v>
      </c>
      <c r="F24" s="346">
        <v>446.08333333333331</v>
      </c>
      <c r="G24" s="345">
        <v>443.36666666666662</v>
      </c>
      <c r="H24" s="345">
        <v>440.93333333333328</v>
      </c>
      <c r="I24" s="345">
        <v>438.21666666666658</v>
      </c>
      <c r="J24" s="345">
        <v>448.51666666666665</v>
      </c>
      <c r="K24" s="345">
        <v>451.23333333333335</v>
      </c>
      <c r="L24" s="345">
        <v>453.66666666666669</v>
      </c>
      <c r="M24" s="347">
        <v>448.8</v>
      </c>
      <c r="N24" s="347">
        <v>443.65</v>
      </c>
      <c r="O24" s="347">
        <v>68346000</v>
      </c>
      <c r="P24" s="350">
        <v>-1.603954668559859E-3</v>
      </c>
    </row>
    <row r="25" spans="1:16" ht="12.75" customHeight="1">
      <c r="A25" s="31">
        <v>15</v>
      </c>
      <c r="B25" s="37" t="s">
        <v>45</v>
      </c>
      <c r="C25" s="346" t="s">
        <v>55</v>
      </c>
      <c r="D25" s="351">
        <v>45197</v>
      </c>
      <c r="E25" s="349">
        <v>5113.6000000000004</v>
      </c>
      <c r="F25" s="346">
        <v>5119.55</v>
      </c>
      <c r="G25" s="345">
        <v>5074.1000000000004</v>
      </c>
      <c r="H25" s="345">
        <v>5034.6000000000004</v>
      </c>
      <c r="I25" s="345">
        <v>4989.1500000000005</v>
      </c>
      <c r="J25" s="345">
        <v>5159.05</v>
      </c>
      <c r="K25" s="345">
        <v>5204.4999999999991</v>
      </c>
      <c r="L25" s="345">
        <v>5244</v>
      </c>
      <c r="M25" s="347">
        <v>5165</v>
      </c>
      <c r="N25" s="347">
        <v>5080.05</v>
      </c>
      <c r="O25" s="347">
        <v>2373625</v>
      </c>
      <c r="P25" s="350">
        <v>-3.6205268128869767E-3</v>
      </c>
    </row>
    <row r="26" spans="1:16" ht="12.75" customHeight="1">
      <c r="A26" s="31">
        <v>16</v>
      </c>
      <c r="B26" s="32" t="s">
        <v>56</v>
      </c>
      <c r="C26" s="346" t="s">
        <v>57</v>
      </c>
      <c r="D26" s="351">
        <v>45197</v>
      </c>
      <c r="E26" s="349">
        <v>376.1</v>
      </c>
      <c r="F26" s="346">
        <v>381.23333333333335</v>
      </c>
      <c r="G26" s="345">
        <v>369.9666666666667</v>
      </c>
      <c r="H26" s="345">
        <v>363.83333333333337</v>
      </c>
      <c r="I26" s="345">
        <v>352.56666666666672</v>
      </c>
      <c r="J26" s="345">
        <v>387.36666666666667</v>
      </c>
      <c r="K26" s="345">
        <v>398.63333333333333</v>
      </c>
      <c r="L26" s="345">
        <v>404.76666666666665</v>
      </c>
      <c r="M26" s="347">
        <v>392.5</v>
      </c>
      <c r="N26" s="347">
        <v>375.1</v>
      </c>
      <c r="O26" s="347">
        <v>13192000</v>
      </c>
      <c r="P26" s="350">
        <v>0.29247168554297137</v>
      </c>
    </row>
    <row r="27" spans="1:16" ht="12.75" customHeight="1">
      <c r="A27" s="31">
        <v>17</v>
      </c>
      <c r="B27" s="32" t="s">
        <v>56</v>
      </c>
      <c r="C27" s="346" t="s">
        <v>58</v>
      </c>
      <c r="D27" s="351">
        <v>45197</v>
      </c>
      <c r="E27" s="349">
        <v>183.55</v>
      </c>
      <c r="F27" s="346">
        <v>182.81666666666669</v>
      </c>
      <c r="G27" s="345">
        <v>181.48333333333338</v>
      </c>
      <c r="H27" s="345">
        <v>179.41666666666669</v>
      </c>
      <c r="I27" s="345">
        <v>178.08333333333337</v>
      </c>
      <c r="J27" s="345">
        <v>184.88333333333338</v>
      </c>
      <c r="K27" s="345">
        <v>186.2166666666667</v>
      </c>
      <c r="L27" s="345">
        <v>188.28333333333339</v>
      </c>
      <c r="M27" s="347">
        <v>184.15</v>
      </c>
      <c r="N27" s="347">
        <v>180.75</v>
      </c>
      <c r="O27" s="347">
        <v>87740000</v>
      </c>
      <c r="P27" s="350">
        <v>-1.702890432444544E-2</v>
      </c>
    </row>
    <row r="28" spans="1:16" ht="12.75" customHeight="1">
      <c r="A28" s="31">
        <v>18</v>
      </c>
      <c r="B28" s="32" t="s">
        <v>59</v>
      </c>
      <c r="C28" s="346" t="s">
        <v>60</v>
      </c>
      <c r="D28" s="351">
        <v>45197</v>
      </c>
      <c r="E28" s="349">
        <v>3205</v>
      </c>
      <c r="F28" s="346">
        <v>3209.6166666666668</v>
      </c>
      <c r="G28" s="345">
        <v>3178.1833333333334</v>
      </c>
      <c r="H28" s="345">
        <v>3151.3666666666668</v>
      </c>
      <c r="I28" s="345">
        <v>3119.9333333333334</v>
      </c>
      <c r="J28" s="345">
        <v>3236.4333333333334</v>
      </c>
      <c r="K28" s="345">
        <v>3267.8666666666668</v>
      </c>
      <c r="L28" s="345">
        <v>3294.6833333333334</v>
      </c>
      <c r="M28" s="347">
        <v>3241.05</v>
      </c>
      <c r="N28" s="347">
        <v>3182.8</v>
      </c>
      <c r="O28" s="347">
        <v>5679600</v>
      </c>
      <c r="P28" s="350">
        <v>5.0688175225691877E-2</v>
      </c>
    </row>
    <row r="29" spans="1:16" ht="12.75" customHeight="1">
      <c r="A29" s="31">
        <v>19</v>
      </c>
      <c r="B29" s="32" t="s">
        <v>45</v>
      </c>
      <c r="C29" s="346" t="s">
        <v>61</v>
      </c>
      <c r="D29" s="351">
        <v>45197</v>
      </c>
      <c r="E29" s="349">
        <v>1928.75</v>
      </c>
      <c r="F29" s="346">
        <v>1923.5166666666667</v>
      </c>
      <c r="G29" s="345">
        <v>1912.5333333333333</v>
      </c>
      <c r="H29" s="345">
        <v>1896.3166666666666</v>
      </c>
      <c r="I29" s="345">
        <v>1885.3333333333333</v>
      </c>
      <c r="J29" s="345">
        <v>1939.7333333333333</v>
      </c>
      <c r="K29" s="345">
        <v>1950.7166666666665</v>
      </c>
      <c r="L29" s="345">
        <v>1966.9333333333334</v>
      </c>
      <c r="M29" s="347">
        <v>1934.5</v>
      </c>
      <c r="N29" s="347">
        <v>1907.3</v>
      </c>
      <c r="O29" s="347">
        <v>3938277</v>
      </c>
      <c r="P29" s="350">
        <v>-1.1150018429782528E-2</v>
      </c>
    </row>
    <row r="30" spans="1:16" ht="12.75" customHeight="1">
      <c r="A30" s="31">
        <v>20</v>
      </c>
      <c r="B30" s="32" t="s">
        <v>45</v>
      </c>
      <c r="C30" s="354" t="s">
        <v>62</v>
      </c>
      <c r="D30" s="351">
        <v>45197</v>
      </c>
      <c r="E30" s="349">
        <v>7305.95</v>
      </c>
      <c r="F30" s="346">
        <v>7333.916666666667</v>
      </c>
      <c r="G30" s="345">
        <v>7255.2833333333338</v>
      </c>
      <c r="H30" s="345">
        <v>7204.6166666666668</v>
      </c>
      <c r="I30" s="345">
        <v>7125.9833333333336</v>
      </c>
      <c r="J30" s="345">
        <v>7384.5833333333339</v>
      </c>
      <c r="K30" s="345">
        <v>7463.2166666666672</v>
      </c>
      <c r="L30" s="345">
        <v>7513.8833333333341</v>
      </c>
      <c r="M30" s="347">
        <v>7412.55</v>
      </c>
      <c r="N30" s="347">
        <v>7283.25</v>
      </c>
      <c r="O30" s="347">
        <v>360300</v>
      </c>
      <c r="P30" s="350">
        <v>1.2434141201264489E-2</v>
      </c>
    </row>
    <row r="31" spans="1:16" ht="12.75" customHeight="1">
      <c r="A31" s="31">
        <v>21</v>
      </c>
      <c r="B31" s="32" t="s">
        <v>63</v>
      </c>
      <c r="C31" s="346" t="s">
        <v>64</v>
      </c>
      <c r="D31" s="351">
        <v>45197</v>
      </c>
      <c r="E31" s="349">
        <v>733.1</v>
      </c>
      <c r="F31" s="346">
        <v>735.58333333333337</v>
      </c>
      <c r="G31" s="345">
        <v>725.76666666666677</v>
      </c>
      <c r="H31" s="345">
        <v>718.43333333333339</v>
      </c>
      <c r="I31" s="345">
        <v>708.61666666666679</v>
      </c>
      <c r="J31" s="345">
        <v>742.91666666666674</v>
      </c>
      <c r="K31" s="345">
        <v>752.73333333333335</v>
      </c>
      <c r="L31" s="345">
        <v>760.06666666666672</v>
      </c>
      <c r="M31" s="347">
        <v>745.4</v>
      </c>
      <c r="N31" s="347">
        <v>728.25</v>
      </c>
      <c r="O31" s="347">
        <v>12958000</v>
      </c>
      <c r="P31" s="350">
        <v>1.3531482205709816E-2</v>
      </c>
    </row>
    <row r="32" spans="1:16" ht="12.75" customHeight="1">
      <c r="A32" s="31">
        <v>22</v>
      </c>
      <c r="B32" s="32" t="s">
        <v>43</v>
      </c>
      <c r="C32" s="346" t="s">
        <v>65</v>
      </c>
      <c r="D32" s="351">
        <v>45197</v>
      </c>
      <c r="E32" s="349">
        <v>901.95</v>
      </c>
      <c r="F32" s="346">
        <v>901.75</v>
      </c>
      <c r="G32" s="345">
        <v>895.5</v>
      </c>
      <c r="H32" s="345">
        <v>889.05</v>
      </c>
      <c r="I32" s="345">
        <v>882.8</v>
      </c>
      <c r="J32" s="345">
        <v>908.2</v>
      </c>
      <c r="K32" s="345">
        <v>914.45</v>
      </c>
      <c r="L32" s="345">
        <v>920.90000000000009</v>
      </c>
      <c r="M32" s="347">
        <v>908</v>
      </c>
      <c r="N32" s="347">
        <v>895.3</v>
      </c>
      <c r="O32" s="347">
        <v>13971100</v>
      </c>
      <c r="P32" s="350">
        <v>-1.0594375632936043E-2</v>
      </c>
    </row>
    <row r="33" spans="1:16" ht="12.75" customHeight="1">
      <c r="A33" s="31">
        <v>23</v>
      </c>
      <c r="B33" s="32" t="s">
        <v>63</v>
      </c>
      <c r="C33" s="346" t="s">
        <v>66</v>
      </c>
      <c r="D33" s="351">
        <v>45197</v>
      </c>
      <c r="E33" s="349">
        <v>1028.7</v>
      </c>
      <c r="F33" s="346">
        <v>1026.2833333333335</v>
      </c>
      <c r="G33" s="345">
        <v>1020.116666666667</v>
      </c>
      <c r="H33" s="345">
        <v>1011.5333333333335</v>
      </c>
      <c r="I33" s="345">
        <v>1005.366666666667</v>
      </c>
      <c r="J33" s="345">
        <v>1034.866666666667</v>
      </c>
      <c r="K33" s="345">
        <v>1041.0333333333335</v>
      </c>
      <c r="L33" s="345">
        <v>1049.616666666667</v>
      </c>
      <c r="M33" s="347">
        <v>1032.45</v>
      </c>
      <c r="N33" s="347">
        <v>1017.7</v>
      </c>
      <c r="O33" s="347">
        <v>38885000</v>
      </c>
      <c r="P33" s="350">
        <v>-3.1732939070889428E-2</v>
      </c>
    </row>
    <row r="34" spans="1:16" ht="12.75" customHeight="1">
      <c r="A34" s="31">
        <v>24</v>
      </c>
      <c r="B34" s="32" t="s">
        <v>56</v>
      </c>
      <c r="C34" s="346" t="s">
        <v>67</v>
      </c>
      <c r="D34" s="351">
        <v>45197</v>
      </c>
      <c r="E34" s="349">
        <v>5137.1499999999996</v>
      </c>
      <c r="F34" s="346">
        <v>5048.333333333333</v>
      </c>
      <c r="G34" s="345">
        <v>4946.6666666666661</v>
      </c>
      <c r="H34" s="345">
        <v>4756.1833333333334</v>
      </c>
      <c r="I34" s="345">
        <v>4654.5166666666664</v>
      </c>
      <c r="J34" s="345">
        <v>5238.8166666666657</v>
      </c>
      <c r="K34" s="345">
        <v>5340.4833333333318</v>
      </c>
      <c r="L34" s="345">
        <v>5530.9666666666653</v>
      </c>
      <c r="M34" s="347">
        <v>5150</v>
      </c>
      <c r="N34" s="347">
        <v>4857.8500000000004</v>
      </c>
      <c r="O34" s="347">
        <v>2598750</v>
      </c>
      <c r="P34" s="350">
        <v>0.14823815309842042</v>
      </c>
    </row>
    <row r="35" spans="1:16" ht="12.75" customHeight="1">
      <c r="A35" s="31">
        <v>25</v>
      </c>
      <c r="B35" s="32" t="s">
        <v>68</v>
      </c>
      <c r="C35" s="346" t="s">
        <v>69</v>
      </c>
      <c r="D35" s="351">
        <v>45197</v>
      </c>
      <c r="E35" s="349">
        <v>1543.9</v>
      </c>
      <c r="F35" s="346">
        <v>1551.3500000000001</v>
      </c>
      <c r="G35" s="345">
        <v>1529.8500000000004</v>
      </c>
      <c r="H35" s="345">
        <v>1515.8000000000002</v>
      </c>
      <c r="I35" s="345">
        <v>1494.3000000000004</v>
      </c>
      <c r="J35" s="345">
        <v>1565.4000000000003</v>
      </c>
      <c r="K35" s="345">
        <v>1586.8999999999999</v>
      </c>
      <c r="L35" s="345">
        <v>1600.9500000000003</v>
      </c>
      <c r="M35" s="347">
        <v>1572.85</v>
      </c>
      <c r="N35" s="347">
        <v>1537.3</v>
      </c>
      <c r="O35" s="347">
        <v>11469500</v>
      </c>
      <c r="P35" s="350">
        <v>5.6317922269294531E-2</v>
      </c>
    </row>
    <row r="36" spans="1:16" ht="12.75" customHeight="1">
      <c r="A36" s="31">
        <v>26</v>
      </c>
      <c r="B36" s="32" t="s">
        <v>68</v>
      </c>
      <c r="C36" s="346" t="s">
        <v>70</v>
      </c>
      <c r="D36" s="351">
        <v>45197</v>
      </c>
      <c r="E36" s="349">
        <v>7518.9</v>
      </c>
      <c r="F36" s="346">
        <v>7525.6333333333341</v>
      </c>
      <c r="G36" s="345">
        <v>7460.2666666666682</v>
      </c>
      <c r="H36" s="345">
        <v>7401.6333333333341</v>
      </c>
      <c r="I36" s="345">
        <v>7336.2666666666682</v>
      </c>
      <c r="J36" s="345">
        <v>7584.2666666666682</v>
      </c>
      <c r="K36" s="345">
        <v>7649.633333333335</v>
      </c>
      <c r="L36" s="345">
        <v>7708.2666666666682</v>
      </c>
      <c r="M36" s="347">
        <v>7591</v>
      </c>
      <c r="N36" s="347">
        <v>7467</v>
      </c>
      <c r="O36" s="347">
        <v>4178125</v>
      </c>
      <c r="P36" s="350">
        <v>-1.5463917525773196E-2</v>
      </c>
    </row>
    <row r="37" spans="1:16" ht="12.75" customHeight="1">
      <c r="A37" s="31">
        <v>27</v>
      </c>
      <c r="B37" s="32" t="s">
        <v>56</v>
      </c>
      <c r="C37" s="346" t="s">
        <v>71</v>
      </c>
      <c r="D37" s="351">
        <v>45197</v>
      </c>
      <c r="E37" s="349">
        <v>2535.15</v>
      </c>
      <c r="F37" s="346">
        <v>2525.3333333333335</v>
      </c>
      <c r="G37" s="345">
        <v>2510.8166666666671</v>
      </c>
      <c r="H37" s="345">
        <v>2486.4833333333336</v>
      </c>
      <c r="I37" s="345">
        <v>2471.9666666666672</v>
      </c>
      <c r="J37" s="345">
        <v>2549.666666666667</v>
      </c>
      <c r="K37" s="345">
        <v>2564.1833333333334</v>
      </c>
      <c r="L37" s="345">
        <v>2588.5166666666669</v>
      </c>
      <c r="M37" s="347">
        <v>2539.85</v>
      </c>
      <c r="N37" s="347">
        <v>2501</v>
      </c>
      <c r="O37" s="347">
        <v>1853100</v>
      </c>
      <c r="P37" s="350">
        <v>-6.4714447500404467E-4</v>
      </c>
    </row>
    <row r="38" spans="1:16" ht="12.75" customHeight="1">
      <c r="A38" s="31">
        <v>28</v>
      </c>
      <c r="B38" s="32" t="s">
        <v>45</v>
      </c>
      <c r="C38" s="356" t="s">
        <v>72</v>
      </c>
      <c r="D38" s="351">
        <v>45197</v>
      </c>
      <c r="E38" s="349">
        <v>442.45</v>
      </c>
      <c r="F38" s="346">
        <v>438.04999999999995</v>
      </c>
      <c r="G38" s="345">
        <v>431.19999999999993</v>
      </c>
      <c r="H38" s="345">
        <v>419.95</v>
      </c>
      <c r="I38" s="345">
        <v>413.09999999999997</v>
      </c>
      <c r="J38" s="345">
        <v>449.2999999999999</v>
      </c>
      <c r="K38" s="345">
        <v>456.14999999999992</v>
      </c>
      <c r="L38" s="345">
        <v>467.39999999999986</v>
      </c>
      <c r="M38" s="347">
        <v>444.9</v>
      </c>
      <c r="N38" s="347">
        <v>426.8</v>
      </c>
      <c r="O38" s="347">
        <v>13358400</v>
      </c>
      <c r="P38" s="350">
        <v>-8.6542669584245072E-2</v>
      </c>
    </row>
    <row r="39" spans="1:16" ht="12.75" customHeight="1">
      <c r="A39" s="31">
        <v>29</v>
      </c>
      <c r="B39" s="32" t="s">
        <v>63</v>
      </c>
      <c r="C39" s="346" t="s">
        <v>73</v>
      </c>
      <c r="D39" s="351">
        <v>45197</v>
      </c>
      <c r="E39" s="349">
        <v>249.65</v>
      </c>
      <c r="F39" s="346">
        <v>246.86666666666667</v>
      </c>
      <c r="G39" s="345">
        <v>243.28333333333336</v>
      </c>
      <c r="H39" s="345">
        <v>236.91666666666669</v>
      </c>
      <c r="I39" s="345">
        <v>233.33333333333337</v>
      </c>
      <c r="J39" s="345">
        <v>253.23333333333335</v>
      </c>
      <c r="K39" s="345">
        <v>256.81666666666666</v>
      </c>
      <c r="L39" s="345">
        <v>263.18333333333334</v>
      </c>
      <c r="M39" s="347">
        <v>250.45</v>
      </c>
      <c r="N39" s="347">
        <v>240.5</v>
      </c>
      <c r="O39" s="347">
        <v>79145000</v>
      </c>
      <c r="P39" s="350">
        <v>-2.6117451625803673E-2</v>
      </c>
    </row>
    <row r="40" spans="1:16" ht="12.75" customHeight="1">
      <c r="A40" s="31">
        <v>30</v>
      </c>
      <c r="B40" s="32" t="s">
        <v>63</v>
      </c>
      <c r="C40" s="346" t="s">
        <v>74</v>
      </c>
      <c r="D40" s="351">
        <v>45197</v>
      </c>
      <c r="E40" s="349">
        <v>211.1</v>
      </c>
      <c r="F40" s="346">
        <v>211.29999999999998</v>
      </c>
      <c r="G40" s="345">
        <v>209.39999999999998</v>
      </c>
      <c r="H40" s="345">
        <v>207.7</v>
      </c>
      <c r="I40" s="345">
        <v>205.79999999999998</v>
      </c>
      <c r="J40" s="345">
        <v>212.99999999999997</v>
      </c>
      <c r="K40" s="345">
        <v>214.9</v>
      </c>
      <c r="L40" s="345">
        <v>216.59999999999997</v>
      </c>
      <c r="M40" s="347">
        <v>213.2</v>
      </c>
      <c r="N40" s="347">
        <v>209.6</v>
      </c>
      <c r="O40" s="347">
        <v>109131750</v>
      </c>
      <c r="P40" s="350">
        <v>1.4575515309729701E-2</v>
      </c>
    </row>
    <row r="41" spans="1:16" ht="12.75" customHeight="1">
      <c r="A41" s="31">
        <v>31</v>
      </c>
      <c r="B41" s="32" t="s">
        <v>59</v>
      </c>
      <c r="C41" s="346" t="s">
        <v>75</v>
      </c>
      <c r="D41" s="351">
        <v>45197</v>
      </c>
      <c r="E41" s="349">
        <v>1682.65</v>
      </c>
      <c r="F41" s="346">
        <v>1677.5</v>
      </c>
      <c r="G41" s="345">
        <v>1668.9</v>
      </c>
      <c r="H41" s="345">
        <v>1655.15</v>
      </c>
      <c r="I41" s="345">
        <v>1646.5500000000002</v>
      </c>
      <c r="J41" s="345">
        <v>1691.25</v>
      </c>
      <c r="K41" s="345">
        <v>1699.85</v>
      </c>
      <c r="L41" s="345">
        <v>1713.6</v>
      </c>
      <c r="M41" s="347">
        <v>1686.1</v>
      </c>
      <c r="N41" s="347">
        <v>1663.75</v>
      </c>
      <c r="O41" s="347">
        <v>1527375</v>
      </c>
      <c r="P41" s="350">
        <v>-1.4993954050785973E-2</v>
      </c>
    </row>
    <row r="42" spans="1:16" ht="12.75" customHeight="1">
      <c r="A42" s="31">
        <v>32</v>
      </c>
      <c r="B42" s="32" t="s">
        <v>41</v>
      </c>
      <c r="C42" s="346" t="s">
        <v>76</v>
      </c>
      <c r="D42" s="351">
        <v>45197</v>
      </c>
      <c r="E42" s="349">
        <v>136.1</v>
      </c>
      <c r="F42" s="346">
        <v>136.38333333333333</v>
      </c>
      <c r="G42" s="345">
        <v>134.81666666666666</v>
      </c>
      <c r="H42" s="345">
        <v>133.53333333333333</v>
      </c>
      <c r="I42" s="345">
        <v>131.96666666666667</v>
      </c>
      <c r="J42" s="345">
        <v>137.66666666666666</v>
      </c>
      <c r="K42" s="345">
        <v>139.23333333333332</v>
      </c>
      <c r="L42" s="345">
        <v>140.51666666666665</v>
      </c>
      <c r="M42" s="347">
        <v>137.94999999999999</v>
      </c>
      <c r="N42" s="347">
        <v>135.1</v>
      </c>
      <c r="O42" s="347">
        <v>80050800</v>
      </c>
      <c r="P42" s="350">
        <v>7.3160235260364363E-3</v>
      </c>
    </row>
    <row r="43" spans="1:16" ht="12.75" customHeight="1">
      <c r="A43" s="31">
        <v>33</v>
      </c>
      <c r="B43" s="32" t="s">
        <v>59</v>
      </c>
      <c r="C43" s="346" t="s">
        <v>77</v>
      </c>
      <c r="D43" s="351">
        <v>45197</v>
      </c>
      <c r="E43" s="349">
        <v>690.4</v>
      </c>
      <c r="F43" s="346">
        <v>692.15</v>
      </c>
      <c r="G43" s="345">
        <v>686.25</v>
      </c>
      <c r="H43" s="345">
        <v>682.1</v>
      </c>
      <c r="I43" s="345">
        <v>676.2</v>
      </c>
      <c r="J43" s="345">
        <v>696.3</v>
      </c>
      <c r="K43" s="345">
        <v>702.19999999999982</v>
      </c>
      <c r="L43" s="345">
        <v>706.34999999999991</v>
      </c>
      <c r="M43" s="347">
        <v>698.05</v>
      </c>
      <c r="N43" s="347">
        <v>688</v>
      </c>
      <c r="O43" s="347">
        <v>9785600</v>
      </c>
      <c r="P43" s="350">
        <v>6.0183529972589682E-2</v>
      </c>
    </row>
    <row r="44" spans="1:16" ht="12.75" customHeight="1">
      <c r="A44" s="31">
        <v>34</v>
      </c>
      <c r="B44" s="32" t="s">
        <v>56</v>
      </c>
      <c r="C44" s="346" t="s">
        <v>78</v>
      </c>
      <c r="D44" s="351">
        <v>45197</v>
      </c>
      <c r="E44" s="349">
        <v>1137.3499999999999</v>
      </c>
      <c r="F44" s="346">
        <v>1129.4166666666665</v>
      </c>
      <c r="G44" s="345">
        <v>1119.5333333333331</v>
      </c>
      <c r="H44" s="345">
        <v>1101.7166666666665</v>
      </c>
      <c r="I44" s="345">
        <v>1091.833333333333</v>
      </c>
      <c r="J44" s="345">
        <v>1147.2333333333331</v>
      </c>
      <c r="K44" s="345">
        <v>1157.1166666666663</v>
      </c>
      <c r="L44" s="345">
        <v>1174.9333333333332</v>
      </c>
      <c r="M44" s="347">
        <v>1139.3</v>
      </c>
      <c r="N44" s="347">
        <v>1111.5999999999999</v>
      </c>
      <c r="O44" s="347">
        <v>9236000</v>
      </c>
      <c r="P44" s="350">
        <v>3.484593837535014E-2</v>
      </c>
    </row>
    <row r="45" spans="1:16" ht="12.75" customHeight="1">
      <c r="A45" s="31">
        <v>35</v>
      </c>
      <c r="B45" s="32" t="s">
        <v>79</v>
      </c>
      <c r="C45" s="346" t="s">
        <v>80</v>
      </c>
      <c r="D45" s="351">
        <v>45197</v>
      </c>
      <c r="E45" s="349">
        <v>931.05</v>
      </c>
      <c r="F45" s="346">
        <v>925.33333333333337</v>
      </c>
      <c r="G45" s="345">
        <v>916.86666666666679</v>
      </c>
      <c r="H45" s="345">
        <v>902.68333333333339</v>
      </c>
      <c r="I45" s="345">
        <v>894.21666666666681</v>
      </c>
      <c r="J45" s="345">
        <v>939.51666666666677</v>
      </c>
      <c r="K45" s="345">
        <v>947.98333333333323</v>
      </c>
      <c r="L45" s="345">
        <v>962.16666666666674</v>
      </c>
      <c r="M45" s="347">
        <v>933.8</v>
      </c>
      <c r="N45" s="347">
        <v>911.15</v>
      </c>
      <c r="O45" s="347">
        <v>46329600</v>
      </c>
      <c r="P45" s="350">
        <v>6.0611991909701832E-2</v>
      </c>
    </row>
    <row r="46" spans="1:16" ht="12.75" customHeight="1">
      <c r="A46" s="31">
        <v>36</v>
      </c>
      <c r="B46" s="32" t="s">
        <v>41</v>
      </c>
      <c r="C46" s="346" t="s">
        <v>81</v>
      </c>
      <c r="D46" s="351">
        <v>45197</v>
      </c>
      <c r="E46" s="349">
        <v>127.85</v>
      </c>
      <c r="F46" s="346">
        <v>128.93333333333334</v>
      </c>
      <c r="G46" s="345">
        <v>125.96666666666667</v>
      </c>
      <c r="H46" s="345">
        <v>124.08333333333333</v>
      </c>
      <c r="I46" s="345">
        <v>121.11666666666666</v>
      </c>
      <c r="J46" s="345">
        <v>130.81666666666666</v>
      </c>
      <c r="K46" s="345">
        <v>133.78333333333336</v>
      </c>
      <c r="L46" s="345">
        <v>135.66666666666669</v>
      </c>
      <c r="M46" s="347">
        <v>131.9</v>
      </c>
      <c r="N46" s="347">
        <v>127.05</v>
      </c>
      <c r="O46" s="347">
        <v>91024500</v>
      </c>
      <c r="P46" s="350">
        <v>-5.4737760331479667E-2</v>
      </c>
    </row>
    <row r="47" spans="1:16" ht="12.75" customHeight="1">
      <c r="A47" s="31">
        <v>37</v>
      </c>
      <c r="B47" s="32" t="s">
        <v>43</v>
      </c>
      <c r="C47" s="346" t="s">
        <v>82</v>
      </c>
      <c r="D47" s="351">
        <v>45197</v>
      </c>
      <c r="E47" s="349">
        <v>277.05</v>
      </c>
      <c r="F47" s="346">
        <v>277.14999999999998</v>
      </c>
      <c r="G47" s="345">
        <v>274.04999999999995</v>
      </c>
      <c r="H47" s="345">
        <v>271.04999999999995</v>
      </c>
      <c r="I47" s="345">
        <v>267.94999999999993</v>
      </c>
      <c r="J47" s="345">
        <v>280.14999999999998</v>
      </c>
      <c r="K47" s="345">
        <v>283.25</v>
      </c>
      <c r="L47" s="345">
        <v>286.25</v>
      </c>
      <c r="M47" s="347">
        <v>280.25</v>
      </c>
      <c r="N47" s="347">
        <v>274.14999999999998</v>
      </c>
      <c r="O47" s="347">
        <v>30850000</v>
      </c>
      <c r="P47" s="350">
        <v>-9.3923095448342295E-3</v>
      </c>
    </row>
    <row r="48" spans="1:16" ht="12.75" customHeight="1">
      <c r="A48" s="31">
        <v>38</v>
      </c>
      <c r="B48" s="32" t="s">
        <v>56</v>
      </c>
      <c r="C48" s="346" t="s">
        <v>83</v>
      </c>
      <c r="D48" s="351">
        <v>45197</v>
      </c>
      <c r="E48" s="349">
        <v>19698.95</v>
      </c>
      <c r="F48" s="346">
        <v>19649.566666666666</v>
      </c>
      <c r="G48" s="345">
        <v>19534.183333333331</v>
      </c>
      <c r="H48" s="345">
        <v>19369.416666666664</v>
      </c>
      <c r="I48" s="345">
        <v>19254.033333333329</v>
      </c>
      <c r="J48" s="345">
        <v>19814.333333333332</v>
      </c>
      <c r="K48" s="345">
        <v>19929.716666666664</v>
      </c>
      <c r="L48" s="345">
        <v>20094.483333333334</v>
      </c>
      <c r="M48" s="347">
        <v>19764.95</v>
      </c>
      <c r="N48" s="347">
        <v>19484.8</v>
      </c>
      <c r="O48" s="347">
        <v>107150</v>
      </c>
      <c r="P48" s="350">
        <v>0</v>
      </c>
    </row>
    <row r="49" spans="1:16" ht="12.75" customHeight="1">
      <c r="A49" s="31">
        <v>39</v>
      </c>
      <c r="B49" s="32" t="s">
        <v>84</v>
      </c>
      <c r="C49" s="346" t="s">
        <v>85</v>
      </c>
      <c r="D49" s="351">
        <v>45197</v>
      </c>
      <c r="E49" s="349">
        <v>353.5</v>
      </c>
      <c r="F49" s="346">
        <v>355.88333333333338</v>
      </c>
      <c r="G49" s="345">
        <v>349.96666666666675</v>
      </c>
      <c r="H49" s="345">
        <v>346.43333333333339</v>
      </c>
      <c r="I49" s="345">
        <v>340.51666666666677</v>
      </c>
      <c r="J49" s="345">
        <v>359.41666666666674</v>
      </c>
      <c r="K49" s="345">
        <v>365.33333333333337</v>
      </c>
      <c r="L49" s="345">
        <v>368.86666666666673</v>
      </c>
      <c r="M49" s="347">
        <v>361.8</v>
      </c>
      <c r="N49" s="347">
        <v>352.35</v>
      </c>
      <c r="O49" s="347">
        <v>27945000</v>
      </c>
      <c r="P49" s="350">
        <v>-1.7964450629388323E-2</v>
      </c>
    </row>
    <row r="50" spans="1:16" ht="12.75" customHeight="1">
      <c r="A50" s="31">
        <v>40</v>
      </c>
      <c r="B50" s="32" t="s">
        <v>59</v>
      </c>
      <c r="C50" s="346" t="s">
        <v>86</v>
      </c>
      <c r="D50" s="351">
        <v>45197</v>
      </c>
      <c r="E50" s="349">
        <v>4548.55</v>
      </c>
      <c r="F50" s="346">
        <v>4554.4000000000005</v>
      </c>
      <c r="G50" s="345">
        <v>4522.1000000000013</v>
      </c>
      <c r="H50" s="345">
        <v>4495.6500000000005</v>
      </c>
      <c r="I50" s="345">
        <v>4463.3500000000013</v>
      </c>
      <c r="J50" s="345">
        <v>4580.8500000000013</v>
      </c>
      <c r="K50" s="345">
        <v>4613.1500000000005</v>
      </c>
      <c r="L50" s="345">
        <v>4639.6000000000013</v>
      </c>
      <c r="M50" s="347">
        <v>4586.7</v>
      </c>
      <c r="N50" s="347">
        <v>4527.95</v>
      </c>
      <c r="O50" s="347">
        <v>2263400</v>
      </c>
      <c r="P50" s="350">
        <v>6.1532689241159365E-2</v>
      </c>
    </row>
    <row r="51" spans="1:16" ht="12.75" customHeight="1">
      <c r="A51" s="31">
        <v>41</v>
      </c>
      <c r="B51" s="32" t="s">
        <v>87</v>
      </c>
      <c r="C51" s="354" t="s">
        <v>88</v>
      </c>
      <c r="D51" s="351">
        <v>45197</v>
      </c>
      <c r="E51" s="349">
        <v>506.05</v>
      </c>
      <c r="F51" s="346">
        <v>507.5333333333333</v>
      </c>
      <c r="G51" s="345">
        <v>502.06666666666661</v>
      </c>
      <c r="H51" s="345">
        <v>498.08333333333331</v>
      </c>
      <c r="I51" s="345">
        <v>492.61666666666662</v>
      </c>
      <c r="J51" s="345">
        <v>511.51666666666659</v>
      </c>
      <c r="K51" s="345">
        <v>516.98333333333335</v>
      </c>
      <c r="L51" s="345">
        <v>520.96666666666658</v>
      </c>
      <c r="M51" s="347">
        <v>513</v>
      </c>
      <c r="N51" s="347">
        <v>503.55</v>
      </c>
      <c r="O51" s="347">
        <v>8906000</v>
      </c>
      <c r="P51" s="350">
        <v>-1.0884051532652154E-2</v>
      </c>
    </row>
    <row r="52" spans="1:16" ht="12.75" customHeight="1">
      <c r="A52" s="31">
        <v>42</v>
      </c>
      <c r="B52" s="32" t="s">
        <v>63</v>
      </c>
      <c r="C52" s="346" t="s">
        <v>89</v>
      </c>
      <c r="D52" s="351">
        <v>45197</v>
      </c>
      <c r="E52" s="349">
        <v>365.55</v>
      </c>
      <c r="F52" s="346">
        <v>365.7833333333333</v>
      </c>
      <c r="G52" s="345">
        <v>362.16666666666663</v>
      </c>
      <c r="H52" s="345">
        <v>358.7833333333333</v>
      </c>
      <c r="I52" s="345">
        <v>355.16666666666663</v>
      </c>
      <c r="J52" s="345">
        <v>369.16666666666663</v>
      </c>
      <c r="K52" s="345">
        <v>372.7833333333333</v>
      </c>
      <c r="L52" s="345">
        <v>376.16666666666663</v>
      </c>
      <c r="M52" s="347">
        <v>369.4</v>
      </c>
      <c r="N52" s="347">
        <v>362.4</v>
      </c>
      <c r="O52" s="347">
        <v>60550200</v>
      </c>
      <c r="P52" s="350">
        <v>-1.7566916370964209E-2</v>
      </c>
    </row>
    <row r="53" spans="1:16" ht="12.75" customHeight="1">
      <c r="A53" s="31">
        <v>43</v>
      </c>
      <c r="B53" s="32" t="s">
        <v>68</v>
      </c>
      <c r="C53" s="342" t="s">
        <v>90</v>
      </c>
      <c r="D53" s="351">
        <v>45197</v>
      </c>
      <c r="E53" s="349">
        <v>784.35</v>
      </c>
      <c r="F53" s="346">
        <v>786.9</v>
      </c>
      <c r="G53" s="345">
        <v>779.5</v>
      </c>
      <c r="H53" s="345">
        <v>774.65</v>
      </c>
      <c r="I53" s="345">
        <v>767.25</v>
      </c>
      <c r="J53" s="345">
        <v>791.75</v>
      </c>
      <c r="K53" s="345">
        <v>799.14999999999986</v>
      </c>
      <c r="L53" s="345">
        <v>804</v>
      </c>
      <c r="M53" s="347">
        <v>794.3</v>
      </c>
      <c r="N53" s="347">
        <v>782.05</v>
      </c>
      <c r="O53" s="347">
        <v>4406025</v>
      </c>
      <c r="P53" s="350">
        <v>6.0106856634016027E-3</v>
      </c>
    </row>
    <row r="54" spans="1:16" ht="12.75" customHeight="1">
      <c r="A54" s="31">
        <v>44</v>
      </c>
      <c r="B54" s="32" t="s">
        <v>45</v>
      </c>
      <c r="C54" s="354" t="s">
        <v>91</v>
      </c>
      <c r="D54" s="351">
        <v>45197</v>
      </c>
      <c r="E54" s="349">
        <v>286.85000000000002</v>
      </c>
      <c r="F54" s="346">
        <v>287.73333333333335</v>
      </c>
      <c r="G54" s="345">
        <v>284.36666666666667</v>
      </c>
      <c r="H54" s="345">
        <v>281.88333333333333</v>
      </c>
      <c r="I54" s="345">
        <v>278.51666666666665</v>
      </c>
      <c r="J54" s="345">
        <v>290.2166666666667</v>
      </c>
      <c r="K54" s="345">
        <v>293.58333333333337</v>
      </c>
      <c r="L54" s="345">
        <v>296.06666666666672</v>
      </c>
      <c r="M54" s="347">
        <v>291.10000000000002</v>
      </c>
      <c r="N54" s="347">
        <v>285.25</v>
      </c>
      <c r="O54" s="347">
        <v>15523000</v>
      </c>
      <c r="P54" s="350">
        <v>9.1954022988505746E-2</v>
      </c>
    </row>
    <row r="55" spans="1:16" ht="12.75" customHeight="1">
      <c r="A55" s="31">
        <v>45</v>
      </c>
      <c r="B55" s="32" t="s">
        <v>68</v>
      </c>
      <c r="C55" s="346" t="s">
        <v>92</v>
      </c>
      <c r="D55" s="351">
        <v>45197</v>
      </c>
      <c r="E55" s="349">
        <v>1222.4000000000001</v>
      </c>
      <c r="F55" s="346">
        <v>1219.3166666666666</v>
      </c>
      <c r="G55" s="345">
        <v>1203.3833333333332</v>
      </c>
      <c r="H55" s="345">
        <v>1184.3666666666666</v>
      </c>
      <c r="I55" s="345">
        <v>1168.4333333333332</v>
      </c>
      <c r="J55" s="345">
        <v>1238.3333333333333</v>
      </c>
      <c r="K55" s="345">
        <v>1254.2666666666667</v>
      </c>
      <c r="L55" s="345">
        <v>1273.2833333333333</v>
      </c>
      <c r="M55" s="347">
        <v>1235.25</v>
      </c>
      <c r="N55" s="347">
        <v>1200.3</v>
      </c>
      <c r="O55" s="347">
        <v>12895000</v>
      </c>
      <c r="P55" s="350">
        <v>-4.4106745737583393E-2</v>
      </c>
    </row>
    <row r="56" spans="1:16" ht="12.75" customHeight="1">
      <c r="A56" s="31">
        <v>46</v>
      </c>
      <c r="B56" s="32" t="s">
        <v>43</v>
      </c>
      <c r="C56" s="346" t="s">
        <v>93</v>
      </c>
      <c r="D56" s="351">
        <v>45197</v>
      </c>
      <c r="E56" s="349">
        <v>1240.4000000000001</v>
      </c>
      <c r="F56" s="346">
        <v>1239.8333333333333</v>
      </c>
      <c r="G56" s="345">
        <v>1233.6666666666665</v>
      </c>
      <c r="H56" s="345">
        <v>1226.9333333333332</v>
      </c>
      <c r="I56" s="345">
        <v>1220.7666666666664</v>
      </c>
      <c r="J56" s="345">
        <v>1246.5666666666666</v>
      </c>
      <c r="K56" s="345">
        <v>1252.7333333333331</v>
      </c>
      <c r="L56" s="345">
        <v>1259.4666666666667</v>
      </c>
      <c r="M56" s="347">
        <v>1246</v>
      </c>
      <c r="N56" s="347">
        <v>1233.0999999999999</v>
      </c>
      <c r="O56" s="347">
        <v>10782200</v>
      </c>
      <c r="P56" s="350">
        <v>2.553323029366306E-2</v>
      </c>
    </row>
    <row r="57" spans="1:16" ht="12.75" customHeight="1">
      <c r="A57" s="31">
        <v>47</v>
      </c>
      <c r="B57" s="32" t="s">
        <v>45</v>
      </c>
      <c r="C57" s="346" t="s">
        <v>94</v>
      </c>
      <c r="D57" s="351">
        <v>45197</v>
      </c>
      <c r="E57" s="349">
        <v>279.55</v>
      </c>
      <c r="F57" s="346">
        <v>280.83333333333331</v>
      </c>
      <c r="G57" s="345">
        <v>276.86666666666662</v>
      </c>
      <c r="H57" s="345">
        <v>274.18333333333328</v>
      </c>
      <c r="I57" s="345">
        <v>270.21666666666658</v>
      </c>
      <c r="J57" s="345">
        <v>283.51666666666665</v>
      </c>
      <c r="K57" s="345">
        <v>287.48333333333335</v>
      </c>
      <c r="L57" s="345">
        <v>290.16666666666669</v>
      </c>
      <c r="M57" s="347">
        <v>284.8</v>
      </c>
      <c r="N57" s="347">
        <v>278.14999999999998</v>
      </c>
      <c r="O57" s="347">
        <v>84390600</v>
      </c>
      <c r="P57" s="350">
        <v>-1.3419483101391649E-3</v>
      </c>
    </row>
    <row r="58" spans="1:16" ht="12.75" customHeight="1">
      <c r="A58" s="31">
        <v>48</v>
      </c>
      <c r="B58" s="32" t="s">
        <v>87</v>
      </c>
      <c r="C58" s="346" t="s">
        <v>95</v>
      </c>
      <c r="D58" s="351">
        <v>45197</v>
      </c>
      <c r="E58" s="349">
        <v>5593.85</v>
      </c>
      <c r="F58" s="346">
        <v>5563.3666666666659</v>
      </c>
      <c r="G58" s="345">
        <v>5524.0333333333319</v>
      </c>
      <c r="H58" s="345">
        <v>5454.2166666666662</v>
      </c>
      <c r="I58" s="345">
        <v>5414.8833333333323</v>
      </c>
      <c r="J58" s="345">
        <v>5633.1833333333316</v>
      </c>
      <c r="K58" s="345">
        <v>5672.5166666666655</v>
      </c>
      <c r="L58" s="345">
        <v>5742.3333333333312</v>
      </c>
      <c r="M58" s="347">
        <v>5602.7</v>
      </c>
      <c r="N58" s="347">
        <v>5493.55</v>
      </c>
      <c r="O58" s="347">
        <v>1501500</v>
      </c>
      <c r="P58" s="350">
        <v>-4.6733618375261014E-3</v>
      </c>
    </row>
    <row r="59" spans="1:16" ht="12.75" customHeight="1">
      <c r="A59" s="31">
        <v>49</v>
      </c>
      <c r="B59" s="32" t="s">
        <v>59</v>
      </c>
      <c r="C59" s="346" t="s">
        <v>96</v>
      </c>
      <c r="D59" s="351">
        <v>45197</v>
      </c>
      <c r="E59" s="349">
        <v>1987.95</v>
      </c>
      <c r="F59" s="346">
        <v>1975.8500000000001</v>
      </c>
      <c r="G59" s="345">
        <v>1959.4000000000003</v>
      </c>
      <c r="H59" s="345">
        <v>1930.8500000000001</v>
      </c>
      <c r="I59" s="345">
        <v>1914.4000000000003</v>
      </c>
      <c r="J59" s="345">
        <v>2004.4000000000003</v>
      </c>
      <c r="K59" s="345">
        <v>2020.8500000000001</v>
      </c>
      <c r="L59" s="345">
        <v>2049.4000000000005</v>
      </c>
      <c r="M59" s="347">
        <v>1992.3</v>
      </c>
      <c r="N59" s="347">
        <v>1947.3</v>
      </c>
      <c r="O59" s="347">
        <v>2550100</v>
      </c>
      <c r="P59" s="350">
        <v>2.016241949033884E-2</v>
      </c>
    </row>
    <row r="60" spans="1:16" ht="12.75" customHeight="1">
      <c r="A60" s="31">
        <v>50</v>
      </c>
      <c r="B60" s="32" t="s">
        <v>45</v>
      </c>
      <c r="C60" s="346" t="s">
        <v>97</v>
      </c>
      <c r="D60" s="351">
        <v>45197</v>
      </c>
      <c r="E60" s="349">
        <v>718.2</v>
      </c>
      <c r="F60" s="346">
        <v>718.9666666666667</v>
      </c>
      <c r="G60" s="345">
        <v>714.98333333333335</v>
      </c>
      <c r="H60" s="345">
        <v>711.76666666666665</v>
      </c>
      <c r="I60" s="345">
        <v>707.7833333333333</v>
      </c>
      <c r="J60" s="345">
        <v>722.18333333333339</v>
      </c>
      <c r="K60" s="345">
        <v>726.16666666666674</v>
      </c>
      <c r="L60" s="345">
        <v>729.38333333333344</v>
      </c>
      <c r="M60" s="347">
        <v>722.95</v>
      </c>
      <c r="N60" s="347">
        <v>715.75</v>
      </c>
      <c r="O60" s="347">
        <v>7415000</v>
      </c>
      <c r="P60" s="350">
        <v>-2.7158226187352402E-2</v>
      </c>
    </row>
    <row r="61" spans="1:16" ht="12.75" customHeight="1">
      <c r="A61" s="31">
        <v>51</v>
      </c>
      <c r="B61" s="32" t="s">
        <v>45</v>
      </c>
      <c r="C61" s="342" t="s">
        <v>98</v>
      </c>
      <c r="D61" s="351">
        <v>45197</v>
      </c>
      <c r="E61" s="349">
        <v>1136.95</v>
      </c>
      <c r="F61" s="346">
        <v>1133.2166666666669</v>
      </c>
      <c r="G61" s="345">
        <v>1126.5333333333338</v>
      </c>
      <c r="H61" s="345">
        <v>1116.1166666666668</v>
      </c>
      <c r="I61" s="345">
        <v>1109.4333333333336</v>
      </c>
      <c r="J61" s="345">
        <v>1143.6333333333339</v>
      </c>
      <c r="K61" s="345">
        <v>1150.3166666666668</v>
      </c>
      <c r="L61" s="345">
        <v>1160.733333333334</v>
      </c>
      <c r="M61" s="347">
        <v>1139.9000000000001</v>
      </c>
      <c r="N61" s="347">
        <v>1122.8</v>
      </c>
      <c r="O61" s="347">
        <v>1508500</v>
      </c>
      <c r="P61" s="350">
        <v>-5.1913770347558293E-2</v>
      </c>
    </row>
    <row r="62" spans="1:16" ht="12.75" customHeight="1">
      <c r="A62" s="31">
        <v>52</v>
      </c>
      <c r="B62" s="32" t="s">
        <v>41</v>
      </c>
      <c r="C62" s="354" t="s">
        <v>99</v>
      </c>
      <c r="D62" s="351">
        <v>45197</v>
      </c>
      <c r="E62" s="349">
        <v>307.25</v>
      </c>
      <c r="F62" s="346">
        <v>306.31666666666666</v>
      </c>
      <c r="G62" s="345">
        <v>304.2833333333333</v>
      </c>
      <c r="H62" s="345">
        <v>301.31666666666666</v>
      </c>
      <c r="I62" s="345">
        <v>299.2833333333333</v>
      </c>
      <c r="J62" s="345">
        <v>309.2833333333333</v>
      </c>
      <c r="K62" s="345">
        <v>311.31666666666672</v>
      </c>
      <c r="L62" s="345">
        <v>314.2833333333333</v>
      </c>
      <c r="M62" s="347">
        <v>308.35000000000002</v>
      </c>
      <c r="N62" s="347">
        <v>303.35000000000002</v>
      </c>
      <c r="O62" s="347">
        <v>12288600</v>
      </c>
      <c r="P62" s="350">
        <v>-1.0579710144927536E-2</v>
      </c>
    </row>
    <row r="63" spans="1:16" ht="12.75" customHeight="1">
      <c r="A63" s="31">
        <v>53</v>
      </c>
      <c r="B63" s="32" t="s">
        <v>63</v>
      </c>
      <c r="C63" s="346" t="s">
        <v>100</v>
      </c>
      <c r="D63" s="351">
        <v>45197</v>
      </c>
      <c r="E63" s="349">
        <v>132.94999999999999</v>
      </c>
      <c r="F63" s="346">
        <v>132.93333333333331</v>
      </c>
      <c r="G63" s="345">
        <v>132.16666666666663</v>
      </c>
      <c r="H63" s="345">
        <v>131.38333333333333</v>
      </c>
      <c r="I63" s="345">
        <v>130.61666666666665</v>
      </c>
      <c r="J63" s="345">
        <v>133.71666666666661</v>
      </c>
      <c r="K63" s="345">
        <v>134.48333333333332</v>
      </c>
      <c r="L63" s="345">
        <v>135.26666666666659</v>
      </c>
      <c r="M63" s="347">
        <v>133.69999999999999</v>
      </c>
      <c r="N63" s="347">
        <v>132.15</v>
      </c>
      <c r="O63" s="347">
        <v>41215000</v>
      </c>
      <c r="P63" s="350">
        <v>-1.2341241313203931E-2</v>
      </c>
    </row>
    <row r="64" spans="1:16" ht="12.75" customHeight="1">
      <c r="A64" s="31">
        <v>54</v>
      </c>
      <c r="B64" s="32" t="s">
        <v>41</v>
      </c>
      <c r="C64" s="346" t="s">
        <v>101</v>
      </c>
      <c r="D64" s="351">
        <v>45197</v>
      </c>
      <c r="E64" s="349">
        <v>1747.85</v>
      </c>
      <c r="F64" s="346">
        <v>1740.8500000000001</v>
      </c>
      <c r="G64" s="345">
        <v>1730.0500000000002</v>
      </c>
      <c r="H64" s="345">
        <v>1712.25</v>
      </c>
      <c r="I64" s="345">
        <v>1701.45</v>
      </c>
      <c r="J64" s="345">
        <v>1758.6500000000003</v>
      </c>
      <c r="K64" s="345">
        <v>1769.45</v>
      </c>
      <c r="L64" s="345">
        <v>1787.2500000000005</v>
      </c>
      <c r="M64" s="347">
        <v>1751.65</v>
      </c>
      <c r="N64" s="347">
        <v>1723.05</v>
      </c>
      <c r="O64" s="347">
        <v>6006000</v>
      </c>
      <c r="P64" s="350">
        <v>-4.5029574508681551E-2</v>
      </c>
    </row>
    <row r="65" spans="1:16" ht="12.75" customHeight="1">
      <c r="A65" s="31">
        <v>55</v>
      </c>
      <c r="B65" s="32" t="s">
        <v>59</v>
      </c>
      <c r="C65" s="346" t="s">
        <v>102</v>
      </c>
      <c r="D65" s="351">
        <v>45197</v>
      </c>
      <c r="E65" s="349">
        <v>567.15</v>
      </c>
      <c r="F65" s="346">
        <v>566.85</v>
      </c>
      <c r="G65" s="345">
        <v>562.6</v>
      </c>
      <c r="H65" s="345">
        <v>558.04999999999995</v>
      </c>
      <c r="I65" s="345">
        <v>553.79999999999995</v>
      </c>
      <c r="J65" s="345">
        <v>571.40000000000009</v>
      </c>
      <c r="K65" s="345">
        <v>575.65000000000009</v>
      </c>
      <c r="L65" s="345">
        <v>580.20000000000016</v>
      </c>
      <c r="M65" s="347">
        <v>571.1</v>
      </c>
      <c r="N65" s="347">
        <v>562.29999999999995</v>
      </c>
      <c r="O65" s="347">
        <v>18102500</v>
      </c>
      <c r="P65" s="350">
        <v>3.6204922724670865E-2</v>
      </c>
    </row>
    <row r="66" spans="1:16" ht="12.75" customHeight="1">
      <c r="A66" s="31">
        <v>56</v>
      </c>
      <c r="B66" s="32" t="s">
        <v>49</v>
      </c>
      <c r="C66" s="354" t="s">
        <v>103</v>
      </c>
      <c r="D66" s="351">
        <v>45197</v>
      </c>
      <c r="E66" s="349">
        <v>2396.85</v>
      </c>
      <c r="F66" s="346">
        <v>2403.4166666666665</v>
      </c>
      <c r="G66" s="345">
        <v>2380.833333333333</v>
      </c>
      <c r="H66" s="345">
        <v>2364.8166666666666</v>
      </c>
      <c r="I66" s="345">
        <v>2342.2333333333331</v>
      </c>
      <c r="J66" s="345">
        <v>2419.4333333333329</v>
      </c>
      <c r="K66" s="345">
        <v>2442.016666666666</v>
      </c>
      <c r="L66" s="345">
        <v>2458.0333333333328</v>
      </c>
      <c r="M66" s="347">
        <v>2426</v>
      </c>
      <c r="N66" s="347">
        <v>2387.4</v>
      </c>
      <c r="O66" s="347">
        <v>1377500</v>
      </c>
      <c r="P66" s="350">
        <v>4.0087463556851312E-3</v>
      </c>
    </row>
    <row r="67" spans="1:16" ht="12.75" customHeight="1">
      <c r="A67" s="31">
        <v>57</v>
      </c>
      <c r="B67" s="32" t="s">
        <v>39</v>
      </c>
      <c r="C67" s="346" t="s">
        <v>104</v>
      </c>
      <c r="D67" s="351">
        <v>45197</v>
      </c>
      <c r="E67" s="349">
        <v>2251.1999999999998</v>
      </c>
      <c r="F67" s="346">
        <v>2261.2666666666664</v>
      </c>
      <c r="G67" s="345">
        <v>2231.5333333333328</v>
      </c>
      <c r="H67" s="345">
        <v>2211.8666666666663</v>
      </c>
      <c r="I67" s="345">
        <v>2182.1333333333328</v>
      </c>
      <c r="J67" s="345">
        <v>2280.9333333333329</v>
      </c>
      <c r="K67" s="345">
        <v>2310.6666666666665</v>
      </c>
      <c r="L67" s="345">
        <v>2330.333333333333</v>
      </c>
      <c r="M67" s="347">
        <v>2291</v>
      </c>
      <c r="N67" s="347">
        <v>2241.6</v>
      </c>
      <c r="O67" s="347">
        <v>2526300</v>
      </c>
      <c r="P67" s="350">
        <v>5.0786124282505618E-2</v>
      </c>
    </row>
    <row r="68" spans="1:16" ht="12.75" customHeight="1">
      <c r="A68" s="31">
        <v>58</v>
      </c>
      <c r="B68" s="32" t="s">
        <v>45</v>
      </c>
      <c r="C68" s="354" t="s">
        <v>105</v>
      </c>
      <c r="D68" s="351">
        <v>45197</v>
      </c>
      <c r="E68" s="349">
        <v>181.45</v>
      </c>
      <c r="F68" s="346">
        <v>181.33333333333334</v>
      </c>
      <c r="G68" s="345">
        <v>180.61666666666667</v>
      </c>
      <c r="H68" s="345">
        <v>179.78333333333333</v>
      </c>
      <c r="I68" s="345">
        <v>179.06666666666666</v>
      </c>
      <c r="J68" s="345">
        <v>182.16666666666669</v>
      </c>
      <c r="K68" s="345">
        <v>182.88333333333333</v>
      </c>
      <c r="L68" s="345">
        <v>183.7166666666667</v>
      </c>
      <c r="M68" s="347">
        <v>182.05</v>
      </c>
      <c r="N68" s="347">
        <v>180.5</v>
      </c>
      <c r="O68" s="347">
        <v>15019200</v>
      </c>
      <c r="P68" s="350">
        <v>-9.6011816838995571E-3</v>
      </c>
    </row>
    <row r="69" spans="1:16" ht="12.75" customHeight="1">
      <c r="A69" s="31">
        <v>59</v>
      </c>
      <c r="B69" s="32" t="s">
        <v>43</v>
      </c>
      <c r="C69" s="346" t="s">
        <v>106</v>
      </c>
      <c r="D69" s="351">
        <v>45197</v>
      </c>
      <c r="E69" s="349">
        <v>3830.35</v>
      </c>
      <c r="F69" s="346">
        <v>3834.2666666666664</v>
      </c>
      <c r="G69" s="345">
        <v>3813.6833333333329</v>
      </c>
      <c r="H69" s="345">
        <v>3797.0166666666664</v>
      </c>
      <c r="I69" s="345">
        <v>3776.4333333333329</v>
      </c>
      <c r="J69" s="345">
        <v>3850.9333333333329</v>
      </c>
      <c r="K69" s="345">
        <v>3871.5166666666669</v>
      </c>
      <c r="L69" s="345">
        <v>3888.1833333333329</v>
      </c>
      <c r="M69" s="347">
        <v>3854.85</v>
      </c>
      <c r="N69" s="347">
        <v>3817.6</v>
      </c>
      <c r="O69" s="347">
        <v>2365000</v>
      </c>
      <c r="P69" s="350">
        <v>-7.136859781696054E-3</v>
      </c>
    </row>
    <row r="70" spans="1:16" ht="12.75" customHeight="1">
      <c r="A70" s="31">
        <v>60</v>
      </c>
      <c r="B70" s="32" t="s">
        <v>45</v>
      </c>
      <c r="C70" s="342" t="s">
        <v>107</v>
      </c>
      <c r="D70" s="351">
        <v>45197</v>
      </c>
      <c r="E70" s="349">
        <v>5077.5</v>
      </c>
      <c r="F70" s="346">
        <v>5096.7333333333336</v>
      </c>
      <c r="G70" s="345">
        <v>5021.7666666666673</v>
      </c>
      <c r="H70" s="345">
        <v>4966.0333333333338</v>
      </c>
      <c r="I70" s="345">
        <v>4891.0666666666675</v>
      </c>
      <c r="J70" s="345">
        <v>5152.4666666666672</v>
      </c>
      <c r="K70" s="345">
        <v>5227.4333333333343</v>
      </c>
      <c r="L70" s="345">
        <v>5283.166666666667</v>
      </c>
      <c r="M70" s="347">
        <v>5171.7</v>
      </c>
      <c r="N70" s="347">
        <v>5041</v>
      </c>
      <c r="O70" s="347">
        <v>1289600</v>
      </c>
      <c r="P70" s="350">
        <v>2.1546261089987327E-2</v>
      </c>
    </row>
    <row r="71" spans="1:16" ht="12.75" customHeight="1">
      <c r="A71" s="31">
        <v>61</v>
      </c>
      <c r="B71" s="32" t="s">
        <v>108</v>
      </c>
      <c r="C71" s="346" t="s">
        <v>109</v>
      </c>
      <c r="D71" s="351">
        <v>45197</v>
      </c>
      <c r="E71" s="349">
        <v>533.29999999999995</v>
      </c>
      <c r="F71" s="346">
        <v>534.11666666666667</v>
      </c>
      <c r="G71" s="345">
        <v>528.2833333333333</v>
      </c>
      <c r="H71" s="345">
        <v>523.26666666666665</v>
      </c>
      <c r="I71" s="345">
        <v>517.43333333333328</v>
      </c>
      <c r="J71" s="345">
        <v>539.13333333333333</v>
      </c>
      <c r="K71" s="345">
        <v>544.96666666666658</v>
      </c>
      <c r="L71" s="345">
        <v>549.98333333333335</v>
      </c>
      <c r="M71" s="347">
        <v>539.95000000000005</v>
      </c>
      <c r="N71" s="347">
        <v>529.1</v>
      </c>
      <c r="O71" s="347">
        <v>32960400</v>
      </c>
      <c r="P71" s="350">
        <v>-8.093748448284423E-3</v>
      </c>
    </row>
    <row r="72" spans="1:16" ht="12.75" customHeight="1">
      <c r="A72" s="31">
        <v>62</v>
      </c>
      <c r="B72" s="32" t="s">
        <v>43</v>
      </c>
      <c r="C72" s="346" t="s">
        <v>110</v>
      </c>
      <c r="D72" s="351">
        <v>45197</v>
      </c>
      <c r="E72" s="349">
        <v>5827.45</v>
      </c>
      <c r="F72" s="346">
        <v>5804.6833333333334</v>
      </c>
      <c r="G72" s="345">
        <v>5766.8166666666666</v>
      </c>
      <c r="H72" s="345">
        <v>5706.1833333333334</v>
      </c>
      <c r="I72" s="345">
        <v>5668.3166666666666</v>
      </c>
      <c r="J72" s="345">
        <v>5865.3166666666666</v>
      </c>
      <c r="K72" s="345">
        <v>5903.1833333333334</v>
      </c>
      <c r="L72" s="345">
        <v>5963.8166666666666</v>
      </c>
      <c r="M72" s="347">
        <v>5842.55</v>
      </c>
      <c r="N72" s="347">
        <v>5744.05</v>
      </c>
      <c r="O72" s="347">
        <v>2730125</v>
      </c>
      <c r="P72" s="350">
        <v>-1.2166440524649481E-2</v>
      </c>
    </row>
    <row r="73" spans="1:16" ht="12.75" customHeight="1">
      <c r="A73" s="31">
        <v>63</v>
      </c>
      <c r="B73" s="32" t="s">
        <v>56</v>
      </c>
      <c r="C73" s="346" t="s">
        <v>111</v>
      </c>
      <c r="D73" s="351">
        <v>45197</v>
      </c>
      <c r="E73" s="349">
        <v>3440.1</v>
      </c>
      <c r="F73" s="346">
        <v>3429.9500000000003</v>
      </c>
      <c r="G73" s="345">
        <v>3397.4000000000005</v>
      </c>
      <c r="H73" s="345">
        <v>3354.7000000000003</v>
      </c>
      <c r="I73" s="345">
        <v>3322.1500000000005</v>
      </c>
      <c r="J73" s="345">
        <v>3472.6500000000005</v>
      </c>
      <c r="K73" s="345">
        <v>3505.2000000000007</v>
      </c>
      <c r="L73" s="345">
        <v>3547.9000000000005</v>
      </c>
      <c r="M73" s="347">
        <v>3462.5</v>
      </c>
      <c r="N73" s="347">
        <v>3387.25</v>
      </c>
      <c r="O73" s="347">
        <v>4006100</v>
      </c>
      <c r="P73" s="350">
        <v>3.3872278926926201E-2</v>
      </c>
    </row>
    <row r="74" spans="1:16" ht="12.75" customHeight="1">
      <c r="A74" s="31">
        <v>64</v>
      </c>
      <c r="B74" s="32" t="s">
        <v>56</v>
      </c>
      <c r="C74" s="346" t="s">
        <v>112</v>
      </c>
      <c r="D74" s="351">
        <v>45197</v>
      </c>
      <c r="E74" s="349">
        <v>3163.05</v>
      </c>
      <c r="F74" s="346">
        <v>3159.4166666666665</v>
      </c>
      <c r="G74" s="345">
        <v>3128.8833333333332</v>
      </c>
      <c r="H74" s="345">
        <v>3094.7166666666667</v>
      </c>
      <c r="I74" s="345">
        <v>3064.1833333333334</v>
      </c>
      <c r="J74" s="345">
        <v>3193.583333333333</v>
      </c>
      <c r="K74" s="345">
        <v>3224.1166666666668</v>
      </c>
      <c r="L74" s="345">
        <v>3258.2833333333328</v>
      </c>
      <c r="M74" s="347">
        <v>3189.95</v>
      </c>
      <c r="N74" s="347">
        <v>3125.25</v>
      </c>
      <c r="O74" s="347">
        <v>1595550</v>
      </c>
      <c r="P74" s="350">
        <v>1.2388762868609317E-2</v>
      </c>
    </row>
    <row r="75" spans="1:16" ht="12.75" customHeight="1">
      <c r="A75" s="31">
        <v>65</v>
      </c>
      <c r="B75" s="32" t="s">
        <v>56</v>
      </c>
      <c r="C75" s="346" t="s">
        <v>113</v>
      </c>
      <c r="D75" s="351">
        <v>45197</v>
      </c>
      <c r="E75" s="349">
        <v>269.55</v>
      </c>
      <c r="F75" s="346">
        <v>268.51666666666671</v>
      </c>
      <c r="G75" s="345">
        <v>266.13333333333344</v>
      </c>
      <c r="H75" s="345">
        <v>262.71666666666675</v>
      </c>
      <c r="I75" s="345">
        <v>260.33333333333348</v>
      </c>
      <c r="J75" s="345">
        <v>271.93333333333339</v>
      </c>
      <c r="K75" s="345">
        <v>274.31666666666672</v>
      </c>
      <c r="L75" s="345">
        <v>277.73333333333335</v>
      </c>
      <c r="M75" s="347">
        <v>270.89999999999998</v>
      </c>
      <c r="N75" s="347">
        <v>265.10000000000002</v>
      </c>
      <c r="O75" s="347">
        <v>17344800</v>
      </c>
      <c r="P75" s="350">
        <v>-4.9516669954626162E-2</v>
      </c>
    </row>
    <row r="76" spans="1:16" ht="12.75" customHeight="1">
      <c r="A76" s="31">
        <v>66</v>
      </c>
      <c r="B76" s="32" t="s">
        <v>63</v>
      </c>
      <c r="C76" s="346" t="s">
        <v>114</v>
      </c>
      <c r="D76" s="351">
        <v>45197</v>
      </c>
      <c r="E76" s="349">
        <v>148.44999999999999</v>
      </c>
      <c r="F76" s="346">
        <v>148.06666666666666</v>
      </c>
      <c r="G76" s="345">
        <v>147.18333333333334</v>
      </c>
      <c r="H76" s="345">
        <v>145.91666666666669</v>
      </c>
      <c r="I76" s="345">
        <v>145.03333333333336</v>
      </c>
      <c r="J76" s="345">
        <v>149.33333333333331</v>
      </c>
      <c r="K76" s="345">
        <v>150.21666666666664</v>
      </c>
      <c r="L76" s="345">
        <v>151.48333333333329</v>
      </c>
      <c r="M76" s="347">
        <v>148.94999999999999</v>
      </c>
      <c r="N76" s="347">
        <v>146.80000000000001</v>
      </c>
      <c r="O76" s="347">
        <v>119160000</v>
      </c>
      <c r="P76" s="350">
        <v>-1.3698630136986301E-2</v>
      </c>
    </row>
    <row r="77" spans="1:16" ht="12.75" customHeight="1">
      <c r="A77" s="31">
        <v>67</v>
      </c>
      <c r="B77" s="32" t="s">
        <v>84</v>
      </c>
      <c r="C77" s="346" t="s">
        <v>115</v>
      </c>
      <c r="D77" s="351">
        <v>45197</v>
      </c>
      <c r="E77" s="349">
        <v>124.35</v>
      </c>
      <c r="F77" s="346">
        <v>125.13333333333333</v>
      </c>
      <c r="G77" s="345">
        <v>123.16666666666666</v>
      </c>
      <c r="H77" s="345">
        <v>121.98333333333333</v>
      </c>
      <c r="I77" s="345">
        <v>120.01666666666667</v>
      </c>
      <c r="J77" s="345">
        <v>126.31666666666665</v>
      </c>
      <c r="K77" s="345">
        <v>128.2833333333333</v>
      </c>
      <c r="L77" s="345">
        <v>129.46666666666664</v>
      </c>
      <c r="M77" s="347">
        <v>127.1</v>
      </c>
      <c r="N77" s="347">
        <v>123.95</v>
      </c>
      <c r="O77" s="347">
        <v>139455150</v>
      </c>
      <c r="P77" s="350">
        <v>5.2337222951046057E-2</v>
      </c>
    </row>
    <row r="78" spans="1:16" ht="12.75" customHeight="1">
      <c r="A78" s="31">
        <v>68</v>
      </c>
      <c r="B78" s="32" t="s">
        <v>43</v>
      </c>
      <c r="C78" s="346" t="s">
        <v>116</v>
      </c>
      <c r="D78" s="351">
        <v>45197</v>
      </c>
      <c r="E78" s="349">
        <v>857.65</v>
      </c>
      <c r="F78" s="346">
        <v>861.2166666666667</v>
      </c>
      <c r="G78" s="345">
        <v>849.03333333333342</v>
      </c>
      <c r="H78" s="345">
        <v>840.41666666666674</v>
      </c>
      <c r="I78" s="345">
        <v>828.23333333333346</v>
      </c>
      <c r="J78" s="345">
        <v>869.83333333333337</v>
      </c>
      <c r="K78" s="345">
        <v>882.01666666666677</v>
      </c>
      <c r="L78" s="345">
        <v>890.63333333333333</v>
      </c>
      <c r="M78" s="347">
        <v>873.4</v>
      </c>
      <c r="N78" s="347">
        <v>852.6</v>
      </c>
      <c r="O78" s="347">
        <v>8478150</v>
      </c>
      <c r="P78" s="350">
        <v>2.0240795672657477E-2</v>
      </c>
    </row>
    <row r="79" spans="1:16" ht="12.75" customHeight="1">
      <c r="A79" s="31">
        <v>69</v>
      </c>
      <c r="B79" s="32" t="s">
        <v>117</v>
      </c>
      <c r="C79" s="346" t="s">
        <v>118</v>
      </c>
      <c r="D79" s="351">
        <v>45197</v>
      </c>
      <c r="E79" s="349">
        <v>60.8</v>
      </c>
      <c r="F79" s="346">
        <v>60.916666666666664</v>
      </c>
      <c r="G79" s="345">
        <v>60.18333333333333</v>
      </c>
      <c r="H79" s="345">
        <v>59.566666666666663</v>
      </c>
      <c r="I79" s="345">
        <v>58.833333333333329</v>
      </c>
      <c r="J79" s="345">
        <v>61.533333333333331</v>
      </c>
      <c r="K79" s="345">
        <v>62.266666666666666</v>
      </c>
      <c r="L79" s="345">
        <v>62.883333333333333</v>
      </c>
      <c r="M79" s="347">
        <v>61.65</v>
      </c>
      <c r="N79" s="347">
        <v>60.3</v>
      </c>
      <c r="O79" s="347">
        <v>127080000</v>
      </c>
      <c r="P79" s="350">
        <v>-5.1083318654218781E-3</v>
      </c>
    </row>
    <row r="80" spans="1:16" ht="12.75" customHeight="1">
      <c r="A80" s="31">
        <v>70</v>
      </c>
      <c r="B80" s="32" t="s">
        <v>45</v>
      </c>
      <c r="C80" s="356" t="s">
        <v>119</v>
      </c>
      <c r="D80" s="351">
        <v>45197</v>
      </c>
      <c r="E80" s="349">
        <v>651.35</v>
      </c>
      <c r="F80" s="346">
        <v>651.63333333333333</v>
      </c>
      <c r="G80" s="345">
        <v>645.66666666666663</v>
      </c>
      <c r="H80" s="345">
        <v>639.98333333333335</v>
      </c>
      <c r="I80" s="345">
        <v>634.01666666666665</v>
      </c>
      <c r="J80" s="345">
        <v>657.31666666666661</v>
      </c>
      <c r="K80" s="345">
        <v>663.2833333333333</v>
      </c>
      <c r="L80" s="345">
        <v>668.96666666666658</v>
      </c>
      <c r="M80" s="347">
        <v>657.6</v>
      </c>
      <c r="N80" s="347">
        <v>645.95000000000005</v>
      </c>
      <c r="O80" s="347">
        <v>8594300</v>
      </c>
      <c r="P80" s="350">
        <v>4.4059556365846249E-3</v>
      </c>
    </row>
    <row r="81" spans="1:16" ht="12.75" customHeight="1">
      <c r="A81" s="31">
        <v>71</v>
      </c>
      <c r="B81" s="32" t="s">
        <v>59</v>
      </c>
      <c r="C81" s="346" t="s">
        <v>120</v>
      </c>
      <c r="D81" s="351">
        <v>45197</v>
      </c>
      <c r="E81" s="349">
        <v>1005.35</v>
      </c>
      <c r="F81" s="346">
        <v>1003.5666666666666</v>
      </c>
      <c r="G81" s="345">
        <v>995.63333333333321</v>
      </c>
      <c r="H81" s="345">
        <v>985.91666666666663</v>
      </c>
      <c r="I81" s="345">
        <v>977.98333333333323</v>
      </c>
      <c r="J81" s="345">
        <v>1013.2833333333332</v>
      </c>
      <c r="K81" s="345">
        <v>1021.2166666666666</v>
      </c>
      <c r="L81" s="345">
        <v>1030.9333333333332</v>
      </c>
      <c r="M81" s="347">
        <v>1011.5</v>
      </c>
      <c r="N81" s="347">
        <v>993.85</v>
      </c>
      <c r="O81" s="347">
        <v>8411000</v>
      </c>
      <c r="P81" s="350">
        <v>2.9498164014687883E-2</v>
      </c>
    </row>
    <row r="82" spans="1:16" ht="12.75" customHeight="1">
      <c r="A82" s="31">
        <v>72</v>
      </c>
      <c r="B82" s="32" t="s">
        <v>108</v>
      </c>
      <c r="C82" s="346" t="s">
        <v>121</v>
      </c>
      <c r="D82" s="351">
        <v>45197</v>
      </c>
      <c r="E82" s="349">
        <v>1662.35</v>
      </c>
      <c r="F82" s="346">
        <v>1664.6833333333334</v>
      </c>
      <c r="G82" s="345">
        <v>1647.3666666666668</v>
      </c>
      <c r="H82" s="345">
        <v>1632.3833333333334</v>
      </c>
      <c r="I82" s="345">
        <v>1615.0666666666668</v>
      </c>
      <c r="J82" s="345">
        <v>1679.6666666666667</v>
      </c>
      <c r="K82" s="345">
        <v>1696.9833333333333</v>
      </c>
      <c r="L82" s="345">
        <v>1711.9666666666667</v>
      </c>
      <c r="M82" s="347">
        <v>1682</v>
      </c>
      <c r="N82" s="347">
        <v>1649.7</v>
      </c>
      <c r="O82" s="347">
        <v>3304100</v>
      </c>
      <c r="P82" s="350">
        <v>-2.0005635390250773E-2</v>
      </c>
    </row>
    <row r="83" spans="1:16" ht="12.75" customHeight="1">
      <c r="A83" s="31">
        <v>73</v>
      </c>
      <c r="B83" s="32" t="s">
        <v>43</v>
      </c>
      <c r="C83" s="346" t="s">
        <v>122</v>
      </c>
      <c r="D83" s="351">
        <v>45197</v>
      </c>
      <c r="E83" s="349">
        <v>332.2</v>
      </c>
      <c r="F83" s="346">
        <v>334.11666666666662</v>
      </c>
      <c r="G83" s="345">
        <v>329.28333333333325</v>
      </c>
      <c r="H83" s="345">
        <v>326.36666666666662</v>
      </c>
      <c r="I83" s="345">
        <v>321.53333333333325</v>
      </c>
      <c r="J83" s="345">
        <v>337.03333333333325</v>
      </c>
      <c r="K83" s="345">
        <v>341.86666666666662</v>
      </c>
      <c r="L83" s="345">
        <v>344.78333333333325</v>
      </c>
      <c r="M83" s="347">
        <v>338.95</v>
      </c>
      <c r="N83" s="347">
        <v>331.2</v>
      </c>
      <c r="O83" s="347">
        <v>11712000</v>
      </c>
      <c r="P83" s="350">
        <v>1.2448132780082987E-2</v>
      </c>
    </row>
    <row r="84" spans="1:16" ht="12.75" customHeight="1">
      <c r="A84" s="31">
        <v>74</v>
      </c>
      <c r="B84" s="32" t="s">
        <v>49</v>
      </c>
      <c r="C84" s="346" t="s">
        <v>123</v>
      </c>
      <c r="D84" s="351">
        <v>45197</v>
      </c>
      <c r="E84" s="349">
        <v>1976.05</v>
      </c>
      <c r="F84" s="346">
        <v>1966.75</v>
      </c>
      <c r="G84" s="345">
        <v>1944.15</v>
      </c>
      <c r="H84" s="345">
        <v>1912.25</v>
      </c>
      <c r="I84" s="345">
        <v>1889.65</v>
      </c>
      <c r="J84" s="345">
        <v>1998.65</v>
      </c>
      <c r="K84" s="345">
        <v>2021.25</v>
      </c>
      <c r="L84" s="345">
        <v>2053.15</v>
      </c>
      <c r="M84" s="347">
        <v>1989.35</v>
      </c>
      <c r="N84" s="347">
        <v>1934.85</v>
      </c>
      <c r="O84" s="347">
        <v>13491425</v>
      </c>
      <c r="P84" s="350">
        <v>-2.028215653133731E-2</v>
      </c>
    </row>
    <row r="85" spans="1:16" ht="12.75" customHeight="1">
      <c r="A85" s="31">
        <v>75</v>
      </c>
      <c r="B85" s="32" t="s">
        <v>84</v>
      </c>
      <c r="C85" s="346" t="s">
        <v>124</v>
      </c>
      <c r="D85" s="351">
        <v>45197</v>
      </c>
      <c r="E85" s="349">
        <v>452.9</v>
      </c>
      <c r="F85" s="346">
        <v>454.3</v>
      </c>
      <c r="G85" s="345">
        <v>451.1</v>
      </c>
      <c r="H85" s="345">
        <v>449.3</v>
      </c>
      <c r="I85" s="345">
        <v>446.1</v>
      </c>
      <c r="J85" s="345">
        <v>456.1</v>
      </c>
      <c r="K85" s="345">
        <v>459.29999999999995</v>
      </c>
      <c r="L85" s="345">
        <v>461.1</v>
      </c>
      <c r="M85" s="347">
        <v>457.5</v>
      </c>
      <c r="N85" s="347">
        <v>452.5</v>
      </c>
      <c r="O85" s="347">
        <v>9565000</v>
      </c>
      <c r="P85" s="350">
        <v>1.3509933774834438E-2</v>
      </c>
    </row>
    <row r="86" spans="1:16" ht="12.75" customHeight="1">
      <c r="A86" s="31">
        <v>76</v>
      </c>
      <c r="B86" s="32" t="s">
        <v>45</v>
      </c>
      <c r="C86" s="342" t="s">
        <v>125</v>
      </c>
      <c r="D86" s="351">
        <v>45197</v>
      </c>
      <c r="E86" s="349">
        <v>3962.5</v>
      </c>
      <c r="F86" s="346">
        <v>3967.1666666666665</v>
      </c>
      <c r="G86" s="345">
        <v>3950.333333333333</v>
      </c>
      <c r="H86" s="345">
        <v>3938.1666666666665</v>
      </c>
      <c r="I86" s="345">
        <v>3921.333333333333</v>
      </c>
      <c r="J86" s="345">
        <v>3979.333333333333</v>
      </c>
      <c r="K86" s="345">
        <v>3996.1666666666661</v>
      </c>
      <c r="L86" s="345">
        <v>4008.333333333333</v>
      </c>
      <c r="M86" s="347">
        <v>3984</v>
      </c>
      <c r="N86" s="347">
        <v>3955</v>
      </c>
      <c r="O86" s="347">
        <v>4823700</v>
      </c>
      <c r="P86" s="350">
        <v>5.8175903915926438E-3</v>
      </c>
    </row>
    <row r="87" spans="1:16" ht="12.75" customHeight="1">
      <c r="A87" s="31">
        <v>77</v>
      </c>
      <c r="B87" s="32" t="s">
        <v>41</v>
      </c>
      <c r="C87" s="346" t="s">
        <v>126</v>
      </c>
      <c r="D87" s="351">
        <v>45197</v>
      </c>
      <c r="E87" s="349">
        <v>1433.6</v>
      </c>
      <c r="F87" s="346">
        <v>1421.55</v>
      </c>
      <c r="G87" s="345">
        <v>1402.1</v>
      </c>
      <c r="H87" s="345">
        <v>1370.6</v>
      </c>
      <c r="I87" s="345">
        <v>1351.1499999999999</v>
      </c>
      <c r="J87" s="345">
        <v>1453.05</v>
      </c>
      <c r="K87" s="345">
        <v>1472.5000000000002</v>
      </c>
      <c r="L87" s="345">
        <v>1504</v>
      </c>
      <c r="M87" s="347">
        <v>1441</v>
      </c>
      <c r="N87" s="347">
        <v>1390.05</v>
      </c>
      <c r="O87" s="347">
        <v>5714000</v>
      </c>
      <c r="P87" s="350">
        <v>-3.8370918882531135E-2</v>
      </c>
    </row>
    <row r="88" spans="1:16" ht="12.75" customHeight="1">
      <c r="A88" s="31">
        <v>78</v>
      </c>
      <c r="B88" s="32" t="s">
        <v>87</v>
      </c>
      <c r="C88" s="346" t="s">
        <v>127</v>
      </c>
      <c r="D88" s="351">
        <v>45197</v>
      </c>
      <c r="E88" s="349">
        <v>1303.75</v>
      </c>
      <c r="F88" s="346">
        <v>1301.55</v>
      </c>
      <c r="G88" s="345">
        <v>1294.8</v>
      </c>
      <c r="H88" s="345">
        <v>1285.8499999999999</v>
      </c>
      <c r="I88" s="345">
        <v>1279.0999999999999</v>
      </c>
      <c r="J88" s="345">
        <v>1310.5</v>
      </c>
      <c r="K88" s="345">
        <v>1317.25</v>
      </c>
      <c r="L88" s="345">
        <v>1326.2</v>
      </c>
      <c r="M88" s="347">
        <v>1308.3</v>
      </c>
      <c r="N88" s="347">
        <v>1292.5999999999999</v>
      </c>
      <c r="O88" s="347">
        <v>11644500</v>
      </c>
      <c r="P88" s="350">
        <v>2.0114061446004784E-2</v>
      </c>
    </row>
    <row r="89" spans="1:16" ht="12.75" customHeight="1">
      <c r="A89" s="31">
        <v>79</v>
      </c>
      <c r="B89" s="32" t="s">
        <v>68</v>
      </c>
      <c r="C89" s="346" t="s">
        <v>128</v>
      </c>
      <c r="D89" s="351">
        <v>45197</v>
      </c>
      <c r="E89" s="349">
        <v>2671.8</v>
      </c>
      <c r="F89" s="346">
        <v>2666.7000000000003</v>
      </c>
      <c r="G89" s="345">
        <v>2641.2000000000007</v>
      </c>
      <c r="H89" s="345">
        <v>2610.6000000000004</v>
      </c>
      <c r="I89" s="345">
        <v>2585.1000000000008</v>
      </c>
      <c r="J89" s="345">
        <v>2697.3000000000006</v>
      </c>
      <c r="K89" s="345">
        <v>2722.7999999999997</v>
      </c>
      <c r="L89" s="345">
        <v>2753.4000000000005</v>
      </c>
      <c r="M89" s="347">
        <v>2692.2</v>
      </c>
      <c r="N89" s="347">
        <v>2636.1</v>
      </c>
      <c r="O89" s="347">
        <v>5274600</v>
      </c>
      <c r="P89" s="350">
        <v>1.3196565435371406E-2</v>
      </c>
    </row>
    <row r="90" spans="1:16" ht="12.75" customHeight="1">
      <c r="A90" s="31">
        <v>80</v>
      </c>
      <c r="B90" s="32" t="s">
        <v>63</v>
      </c>
      <c r="C90" s="346" t="s">
        <v>129</v>
      </c>
      <c r="D90" s="351">
        <v>45197</v>
      </c>
      <c r="E90" s="349">
        <v>1662.4</v>
      </c>
      <c r="F90" s="346">
        <v>1661.0666666666666</v>
      </c>
      <c r="G90" s="345">
        <v>1652.6333333333332</v>
      </c>
      <c r="H90" s="345">
        <v>1642.8666666666666</v>
      </c>
      <c r="I90" s="345">
        <v>1634.4333333333332</v>
      </c>
      <c r="J90" s="345">
        <v>1670.8333333333333</v>
      </c>
      <c r="K90" s="345">
        <v>1679.2666666666667</v>
      </c>
      <c r="L90" s="345">
        <v>1689.0333333333333</v>
      </c>
      <c r="M90" s="347">
        <v>1669.5</v>
      </c>
      <c r="N90" s="347">
        <v>1651.3</v>
      </c>
      <c r="O90" s="347">
        <v>108086550</v>
      </c>
      <c r="P90" s="350">
        <v>-8.0254973814638531E-2</v>
      </c>
    </row>
    <row r="91" spans="1:16" ht="12.75" customHeight="1">
      <c r="A91" s="31">
        <v>81</v>
      </c>
      <c r="B91" s="32" t="s">
        <v>68</v>
      </c>
      <c r="C91" s="346" t="s">
        <v>130</v>
      </c>
      <c r="D91" s="351">
        <v>45197</v>
      </c>
      <c r="E91" s="349">
        <v>647.54999999999995</v>
      </c>
      <c r="F91" s="346">
        <v>646.56666666666672</v>
      </c>
      <c r="G91" s="345">
        <v>643.68333333333339</v>
      </c>
      <c r="H91" s="345">
        <v>639.81666666666672</v>
      </c>
      <c r="I91" s="345">
        <v>636.93333333333339</v>
      </c>
      <c r="J91" s="345">
        <v>650.43333333333339</v>
      </c>
      <c r="K91" s="345">
        <v>653.31666666666683</v>
      </c>
      <c r="L91" s="345">
        <v>657.18333333333339</v>
      </c>
      <c r="M91" s="347">
        <v>649.45000000000005</v>
      </c>
      <c r="N91" s="347">
        <v>642.70000000000005</v>
      </c>
      <c r="O91" s="347">
        <v>18958500</v>
      </c>
      <c r="P91" s="350">
        <v>0.14184444149993375</v>
      </c>
    </row>
    <row r="92" spans="1:16" ht="12.75" customHeight="1">
      <c r="A92" s="31">
        <v>82</v>
      </c>
      <c r="B92" s="32" t="s">
        <v>56</v>
      </c>
      <c r="C92" s="346" t="s">
        <v>131</v>
      </c>
      <c r="D92" s="351">
        <v>45197</v>
      </c>
      <c r="E92" s="349">
        <v>3075.8</v>
      </c>
      <c r="F92" s="346">
        <v>3061.1666666666665</v>
      </c>
      <c r="G92" s="345">
        <v>3015.6333333333332</v>
      </c>
      <c r="H92" s="345">
        <v>2955.4666666666667</v>
      </c>
      <c r="I92" s="345">
        <v>2909.9333333333334</v>
      </c>
      <c r="J92" s="345">
        <v>3121.333333333333</v>
      </c>
      <c r="K92" s="345">
        <v>3166.8666666666668</v>
      </c>
      <c r="L92" s="345">
        <v>3227.0333333333328</v>
      </c>
      <c r="M92" s="347">
        <v>3106.7</v>
      </c>
      <c r="N92" s="347">
        <v>3001</v>
      </c>
      <c r="O92" s="347">
        <v>3849300</v>
      </c>
      <c r="P92" s="350">
        <v>6.5897858319604614E-3</v>
      </c>
    </row>
    <row r="93" spans="1:16" ht="12.75" customHeight="1">
      <c r="A93" s="31">
        <v>83</v>
      </c>
      <c r="B93" s="32" t="s">
        <v>132</v>
      </c>
      <c r="C93" s="346" t="s">
        <v>133</v>
      </c>
      <c r="D93" s="351">
        <v>45197</v>
      </c>
      <c r="E93" s="349">
        <v>497.9</v>
      </c>
      <c r="F93" s="346">
        <v>500.90000000000003</v>
      </c>
      <c r="G93" s="345">
        <v>493.25000000000006</v>
      </c>
      <c r="H93" s="345">
        <v>488.6</v>
      </c>
      <c r="I93" s="345">
        <v>480.95000000000005</v>
      </c>
      <c r="J93" s="345">
        <v>505.55000000000007</v>
      </c>
      <c r="K93" s="345">
        <v>513.20000000000005</v>
      </c>
      <c r="L93" s="345">
        <v>517.85000000000014</v>
      </c>
      <c r="M93" s="347">
        <v>508.55</v>
      </c>
      <c r="N93" s="347">
        <v>496.25</v>
      </c>
      <c r="O93" s="347">
        <v>27475000</v>
      </c>
      <c r="P93" s="350">
        <v>-1.5007026701465569E-2</v>
      </c>
    </row>
    <row r="94" spans="1:16" ht="12.75" customHeight="1">
      <c r="A94" s="31">
        <v>84</v>
      </c>
      <c r="B94" s="32" t="s">
        <v>132</v>
      </c>
      <c r="C94" s="356" t="s">
        <v>134</v>
      </c>
      <c r="D94" s="351">
        <v>45197</v>
      </c>
      <c r="E94" s="349">
        <v>160.69999999999999</v>
      </c>
      <c r="F94" s="346">
        <v>161.51666666666665</v>
      </c>
      <c r="G94" s="345">
        <v>159.5333333333333</v>
      </c>
      <c r="H94" s="345">
        <v>158.36666666666665</v>
      </c>
      <c r="I94" s="345">
        <v>156.3833333333333</v>
      </c>
      <c r="J94" s="345">
        <v>162.68333333333331</v>
      </c>
      <c r="K94" s="345">
        <v>164.66666666666666</v>
      </c>
      <c r="L94" s="345">
        <v>165.83333333333331</v>
      </c>
      <c r="M94" s="347">
        <v>163.5</v>
      </c>
      <c r="N94" s="347">
        <v>160.35</v>
      </c>
      <c r="O94" s="347">
        <v>32870600</v>
      </c>
      <c r="P94" s="350">
        <v>-1.0529674537332482E-2</v>
      </c>
    </row>
    <row r="95" spans="1:16" ht="12.75" customHeight="1">
      <c r="A95" s="31">
        <v>85</v>
      </c>
      <c r="B95" s="32" t="s">
        <v>84</v>
      </c>
      <c r="C95" s="346" t="s">
        <v>135</v>
      </c>
      <c r="D95" s="351">
        <v>45197</v>
      </c>
      <c r="E95" s="349">
        <v>253.35</v>
      </c>
      <c r="F95" s="346">
        <v>254.46666666666667</v>
      </c>
      <c r="G95" s="345">
        <v>250.38333333333333</v>
      </c>
      <c r="H95" s="345">
        <v>247.41666666666666</v>
      </c>
      <c r="I95" s="345">
        <v>243.33333333333331</v>
      </c>
      <c r="J95" s="345">
        <v>257.43333333333334</v>
      </c>
      <c r="K95" s="345">
        <v>261.51666666666665</v>
      </c>
      <c r="L95" s="345">
        <v>264.48333333333335</v>
      </c>
      <c r="M95" s="347">
        <v>258.55</v>
      </c>
      <c r="N95" s="347">
        <v>251.5</v>
      </c>
      <c r="O95" s="347">
        <v>51813000</v>
      </c>
      <c r="P95" s="350">
        <v>1.9659936238044632E-2</v>
      </c>
    </row>
    <row r="96" spans="1:16" ht="12.75" customHeight="1">
      <c r="A96" s="31">
        <v>86</v>
      </c>
      <c r="B96" s="32" t="s">
        <v>59</v>
      </c>
      <c r="C96" s="346" t="s">
        <v>136</v>
      </c>
      <c r="D96" s="351">
        <v>45197</v>
      </c>
      <c r="E96" s="349">
        <v>2478.85</v>
      </c>
      <c r="F96" s="346">
        <v>2484.4500000000003</v>
      </c>
      <c r="G96" s="345">
        <v>2470.0000000000005</v>
      </c>
      <c r="H96" s="345">
        <v>2461.15</v>
      </c>
      <c r="I96" s="345">
        <v>2446.7000000000003</v>
      </c>
      <c r="J96" s="345">
        <v>2493.3000000000006</v>
      </c>
      <c r="K96" s="345">
        <v>2507.7500000000005</v>
      </c>
      <c r="L96" s="345">
        <v>2516.6000000000008</v>
      </c>
      <c r="M96" s="347">
        <v>2498.9</v>
      </c>
      <c r="N96" s="347">
        <v>2475.6</v>
      </c>
      <c r="O96" s="347">
        <v>10997100</v>
      </c>
      <c r="P96" s="350">
        <v>6.0984081041968161E-2</v>
      </c>
    </row>
    <row r="97" spans="1:16" ht="12.75" customHeight="1">
      <c r="A97" s="31">
        <v>87</v>
      </c>
      <c r="B97" s="32" t="s">
        <v>68</v>
      </c>
      <c r="C97" s="346" t="s">
        <v>137</v>
      </c>
      <c r="D97" s="351">
        <v>45197</v>
      </c>
      <c r="E97" s="349">
        <v>191.9</v>
      </c>
      <c r="F97" s="346">
        <v>193.96666666666667</v>
      </c>
      <c r="G97" s="345">
        <v>188.43333333333334</v>
      </c>
      <c r="H97" s="345">
        <v>184.96666666666667</v>
      </c>
      <c r="I97" s="345">
        <v>179.43333333333334</v>
      </c>
      <c r="J97" s="345">
        <v>197.43333333333334</v>
      </c>
      <c r="K97" s="345">
        <v>202.9666666666667</v>
      </c>
      <c r="L97" s="345">
        <v>206.43333333333334</v>
      </c>
      <c r="M97" s="347">
        <v>199.5</v>
      </c>
      <c r="N97" s="347">
        <v>190.5</v>
      </c>
      <c r="O97" s="347">
        <v>57915600</v>
      </c>
      <c r="P97" s="350">
        <v>-9.4207955338450802E-3</v>
      </c>
    </row>
    <row r="98" spans="1:16" ht="12.75" customHeight="1">
      <c r="A98" s="31">
        <v>88</v>
      </c>
      <c r="B98" s="32" t="s">
        <v>63</v>
      </c>
      <c r="C98" s="346" t="s">
        <v>138</v>
      </c>
      <c r="D98" s="351">
        <v>45197</v>
      </c>
      <c r="E98" s="349">
        <v>995.65</v>
      </c>
      <c r="F98" s="346">
        <v>995.9666666666667</v>
      </c>
      <c r="G98" s="345">
        <v>991.18333333333339</v>
      </c>
      <c r="H98" s="345">
        <v>986.7166666666667</v>
      </c>
      <c r="I98" s="345">
        <v>981.93333333333339</v>
      </c>
      <c r="J98" s="345">
        <v>1000.4333333333334</v>
      </c>
      <c r="K98" s="345">
        <v>1005.2166666666667</v>
      </c>
      <c r="L98" s="345">
        <v>1009.6833333333334</v>
      </c>
      <c r="M98" s="347">
        <v>1000.75</v>
      </c>
      <c r="N98" s="347">
        <v>991.5</v>
      </c>
      <c r="O98" s="347">
        <v>87545500</v>
      </c>
      <c r="P98" s="350">
        <v>1.2811480122769937E-2</v>
      </c>
    </row>
    <row r="99" spans="1:16" ht="12.75" customHeight="1">
      <c r="A99" s="31">
        <v>89</v>
      </c>
      <c r="B99" s="32" t="s">
        <v>68</v>
      </c>
      <c r="C99" s="346" t="s">
        <v>139</v>
      </c>
      <c r="D99" s="351">
        <v>45197</v>
      </c>
      <c r="E99" s="349">
        <v>1381.65</v>
      </c>
      <c r="F99" s="346">
        <v>1378.5333333333335</v>
      </c>
      <c r="G99" s="345">
        <v>1369.866666666667</v>
      </c>
      <c r="H99" s="345">
        <v>1358.0833333333335</v>
      </c>
      <c r="I99" s="345">
        <v>1349.416666666667</v>
      </c>
      <c r="J99" s="345">
        <v>1390.3166666666671</v>
      </c>
      <c r="K99" s="345">
        <v>1398.9833333333336</v>
      </c>
      <c r="L99" s="345">
        <v>1410.7666666666671</v>
      </c>
      <c r="M99" s="347">
        <v>1387.2</v>
      </c>
      <c r="N99" s="347">
        <v>1366.75</v>
      </c>
      <c r="O99" s="347">
        <v>3205000</v>
      </c>
      <c r="P99" s="350">
        <v>5.0475254015077027E-2</v>
      </c>
    </row>
    <row r="100" spans="1:16" ht="12.75" customHeight="1">
      <c r="A100" s="31">
        <v>90</v>
      </c>
      <c r="B100" s="32" t="s">
        <v>68</v>
      </c>
      <c r="C100" s="346" t="s">
        <v>140</v>
      </c>
      <c r="D100" s="351">
        <v>45197</v>
      </c>
      <c r="E100" s="349">
        <v>595.1</v>
      </c>
      <c r="F100" s="346">
        <v>587.1</v>
      </c>
      <c r="G100" s="345">
        <v>577.40000000000009</v>
      </c>
      <c r="H100" s="345">
        <v>559.70000000000005</v>
      </c>
      <c r="I100" s="345">
        <v>550.00000000000011</v>
      </c>
      <c r="J100" s="345">
        <v>604.80000000000007</v>
      </c>
      <c r="K100" s="345">
        <v>614.50000000000011</v>
      </c>
      <c r="L100" s="345">
        <v>632.20000000000005</v>
      </c>
      <c r="M100" s="347">
        <v>596.79999999999995</v>
      </c>
      <c r="N100" s="347">
        <v>569.4</v>
      </c>
      <c r="O100" s="347">
        <v>6924000</v>
      </c>
      <c r="P100" s="350">
        <v>5.5809698078682524E-2</v>
      </c>
    </row>
    <row r="101" spans="1:16" ht="12.75" customHeight="1">
      <c r="A101" s="31">
        <v>91</v>
      </c>
      <c r="B101" s="32" t="s">
        <v>79</v>
      </c>
      <c r="C101" s="346" t="s">
        <v>141</v>
      </c>
      <c r="D101" s="351">
        <v>45197</v>
      </c>
      <c r="E101" s="349">
        <v>11.8</v>
      </c>
      <c r="F101" s="346">
        <v>11.583333333333334</v>
      </c>
      <c r="G101" s="345">
        <v>11.166666666666668</v>
      </c>
      <c r="H101" s="345">
        <v>10.533333333333333</v>
      </c>
      <c r="I101" s="345">
        <v>10.116666666666667</v>
      </c>
      <c r="J101" s="345">
        <v>12.216666666666669</v>
      </c>
      <c r="K101" s="345">
        <v>12.633333333333336</v>
      </c>
      <c r="L101" s="345">
        <v>13.266666666666669</v>
      </c>
      <c r="M101" s="347">
        <v>12</v>
      </c>
      <c r="N101" s="347">
        <v>10.95</v>
      </c>
      <c r="O101" s="347">
        <v>1246320000</v>
      </c>
      <c r="P101" s="350">
        <v>-9.7254004576659038E-3</v>
      </c>
    </row>
    <row r="102" spans="1:16" ht="12.75" customHeight="1">
      <c r="A102" s="31">
        <v>92</v>
      </c>
      <c r="B102" s="32" t="s">
        <v>68</v>
      </c>
      <c r="C102" s="356" t="s">
        <v>142</v>
      </c>
      <c r="D102" s="351">
        <v>45197</v>
      </c>
      <c r="E102" s="349">
        <v>126.4</v>
      </c>
      <c r="F102" s="346">
        <v>125.78333333333335</v>
      </c>
      <c r="G102" s="345">
        <v>124.81666666666669</v>
      </c>
      <c r="H102" s="345">
        <v>123.23333333333335</v>
      </c>
      <c r="I102" s="345">
        <v>122.26666666666669</v>
      </c>
      <c r="J102" s="345">
        <v>127.36666666666669</v>
      </c>
      <c r="K102" s="345">
        <v>128.33333333333337</v>
      </c>
      <c r="L102" s="345">
        <v>129.91666666666669</v>
      </c>
      <c r="M102" s="347">
        <v>126.75</v>
      </c>
      <c r="N102" s="347">
        <v>124.2</v>
      </c>
      <c r="O102" s="347">
        <v>99840000</v>
      </c>
      <c r="P102" s="350">
        <v>-3.4989367871641211E-2</v>
      </c>
    </row>
    <row r="103" spans="1:16" ht="12.75" customHeight="1">
      <c r="A103" s="31">
        <v>93</v>
      </c>
      <c r="B103" s="32" t="s">
        <v>63</v>
      </c>
      <c r="C103" s="346" t="s">
        <v>143</v>
      </c>
      <c r="D103" s="351">
        <v>45197</v>
      </c>
      <c r="E103" s="349">
        <v>93.65</v>
      </c>
      <c r="F103" s="346">
        <v>93.25</v>
      </c>
      <c r="G103" s="345">
        <v>92.7</v>
      </c>
      <c r="H103" s="345">
        <v>91.75</v>
      </c>
      <c r="I103" s="345">
        <v>91.2</v>
      </c>
      <c r="J103" s="345">
        <v>94.2</v>
      </c>
      <c r="K103" s="345">
        <v>94.750000000000014</v>
      </c>
      <c r="L103" s="345">
        <v>95.7</v>
      </c>
      <c r="M103" s="347">
        <v>93.8</v>
      </c>
      <c r="N103" s="347">
        <v>92.3</v>
      </c>
      <c r="O103" s="347">
        <v>300660000</v>
      </c>
      <c r="P103" s="350">
        <v>5.0644336358622076E-3</v>
      </c>
    </row>
    <row r="104" spans="1:16" ht="12.75" customHeight="1">
      <c r="A104" s="31">
        <v>94</v>
      </c>
      <c r="B104" s="32" t="s">
        <v>45</v>
      </c>
      <c r="C104" s="342" t="s">
        <v>144</v>
      </c>
      <c r="D104" s="351">
        <v>45197</v>
      </c>
      <c r="E104" s="349">
        <v>134.65</v>
      </c>
      <c r="F104" s="346">
        <v>135.01666666666668</v>
      </c>
      <c r="G104" s="345">
        <v>133.23333333333335</v>
      </c>
      <c r="H104" s="345">
        <v>131.81666666666666</v>
      </c>
      <c r="I104" s="345">
        <v>130.03333333333333</v>
      </c>
      <c r="J104" s="345">
        <v>136.43333333333337</v>
      </c>
      <c r="K104" s="345">
        <v>138.21666666666673</v>
      </c>
      <c r="L104" s="345">
        <v>139.63333333333338</v>
      </c>
      <c r="M104" s="347">
        <v>136.80000000000001</v>
      </c>
      <c r="N104" s="347">
        <v>133.6</v>
      </c>
      <c r="O104" s="347">
        <v>70522500</v>
      </c>
      <c r="P104" s="350">
        <v>-2.0469816136257098E-2</v>
      </c>
    </row>
    <row r="105" spans="1:16" ht="12.75" customHeight="1">
      <c r="A105" s="31">
        <v>95</v>
      </c>
      <c r="B105" s="32" t="s">
        <v>84</v>
      </c>
      <c r="C105" s="346" t="s">
        <v>145</v>
      </c>
      <c r="D105" s="351">
        <v>45197</v>
      </c>
      <c r="E105" s="349">
        <v>474.55</v>
      </c>
      <c r="F105" s="346">
        <v>474.25</v>
      </c>
      <c r="G105" s="345">
        <v>470.6</v>
      </c>
      <c r="H105" s="345">
        <v>466.65000000000003</v>
      </c>
      <c r="I105" s="345">
        <v>463.00000000000006</v>
      </c>
      <c r="J105" s="345">
        <v>478.2</v>
      </c>
      <c r="K105" s="345">
        <v>481.84999999999997</v>
      </c>
      <c r="L105" s="345">
        <v>485.79999999999995</v>
      </c>
      <c r="M105" s="347">
        <v>477.9</v>
      </c>
      <c r="N105" s="347">
        <v>470.3</v>
      </c>
      <c r="O105" s="347">
        <v>13073500</v>
      </c>
      <c r="P105" s="350">
        <v>-1.4612913255259612E-2</v>
      </c>
    </row>
    <row r="106" spans="1:16" ht="12.75" customHeight="1">
      <c r="A106" s="31">
        <v>96</v>
      </c>
      <c r="B106" s="32" t="s">
        <v>117</v>
      </c>
      <c r="C106" s="342" t="s">
        <v>146</v>
      </c>
      <c r="D106" s="351">
        <v>45197</v>
      </c>
      <c r="E106" s="349">
        <v>418.25</v>
      </c>
      <c r="F106" s="346">
        <v>422.4666666666667</v>
      </c>
      <c r="G106" s="345">
        <v>412.83333333333337</v>
      </c>
      <c r="H106" s="345">
        <v>407.41666666666669</v>
      </c>
      <c r="I106" s="345">
        <v>397.78333333333336</v>
      </c>
      <c r="J106" s="345">
        <v>427.88333333333338</v>
      </c>
      <c r="K106" s="345">
        <v>437.51666666666671</v>
      </c>
      <c r="L106" s="345">
        <v>442.93333333333339</v>
      </c>
      <c r="M106" s="347">
        <v>432.1</v>
      </c>
      <c r="N106" s="347">
        <v>417.05</v>
      </c>
      <c r="O106" s="347">
        <v>20160000</v>
      </c>
      <c r="P106" s="350">
        <v>5.241177698893297E-2</v>
      </c>
    </row>
    <row r="107" spans="1:16" ht="12.75" customHeight="1">
      <c r="A107" s="31">
        <v>97</v>
      </c>
      <c r="B107" s="32" t="s">
        <v>49</v>
      </c>
      <c r="C107" s="354" t="s">
        <v>147</v>
      </c>
      <c r="D107" s="351">
        <v>45197</v>
      </c>
      <c r="E107" s="349">
        <v>247.65</v>
      </c>
      <c r="F107" s="346">
        <v>249.51666666666665</v>
      </c>
      <c r="G107" s="345">
        <v>245.0333333333333</v>
      </c>
      <c r="H107" s="345">
        <v>242.41666666666666</v>
      </c>
      <c r="I107" s="345">
        <v>237.93333333333331</v>
      </c>
      <c r="J107" s="345">
        <v>252.1333333333333</v>
      </c>
      <c r="K107" s="345">
        <v>256.61666666666667</v>
      </c>
      <c r="L107" s="345">
        <v>259.23333333333329</v>
      </c>
      <c r="M107" s="347">
        <v>254</v>
      </c>
      <c r="N107" s="347">
        <v>246.9</v>
      </c>
      <c r="O107" s="347">
        <v>21175800</v>
      </c>
      <c r="P107" s="350">
        <v>-9.2265943012211672E-3</v>
      </c>
    </row>
    <row r="108" spans="1:16" ht="12.75" customHeight="1">
      <c r="A108" s="31">
        <v>98</v>
      </c>
      <c r="B108" s="32" t="s">
        <v>45</v>
      </c>
      <c r="C108" s="342" t="s">
        <v>148</v>
      </c>
      <c r="D108" s="351">
        <v>45197</v>
      </c>
      <c r="E108" s="349">
        <v>3084.7</v>
      </c>
      <c r="F108" s="346">
        <v>3111.3833333333332</v>
      </c>
      <c r="G108" s="345">
        <v>3023.3166666666666</v>
      </c>
      <c r="H108" s="345">
        <v>2961.9333333333334</v>
      </c>
      <c r="I108" s="345">
        <v>2873.8666666666668</v>
      </c>
      <c r="J108" s="345">
        <v>3172.7666666666664</v>
      </c>
      <c r="K108" s="345">
        <v>3260.833333333333</v>
      </c>
      <c r="L108" s="345">
        <v>3322.2166666666662</v>
      </c>
      <c r="M108" s="347">
        <v>3199.45</v>
      </c>
      <c r="N108" s="347">
        <v>3050</v>
      </c>
      <c r="O108" s="347">
        <v>652500</v>
      </c>
      <c r="P108" s="350">
        <v>0.17504051863857376</v>
      </c>
    </row>
    <row r="109" spans="1:16" ht="12.75" customHeight="1">
      <c r="A109" s="31">
        <v>99</v>
      </c>
      <c r="B109" s="32" t="s">
        <v>45</v>
      </c>
      <c r="C109" s="346" t="s">
        <v>149</v>
      </c>
      <c r="D109" s="351">
        <v>45197</v>
      </c>
      <c r="E109" s="349">
        <v>2399.5</v>
      </c>
      <c r="F109" s="346">
        <v>2417.4666666666667</v>
      </c>
      <c r="G109" s="345">
        <v>2368.1333333333332</v>
      </c>
      <c r="H109" s="345">
        <v>2336.7666666666664</v>
      </c>
      <c r="I109" s="345">
        <v>2287.4333333333329</v>
      </c>
      <c r="J109" s="345">
        <v>2448.8333333333335</v>
      </c>
      <c r="K109" s="345">
        <v>2498.1666666666665</v>
      </c>
      <c r="L109" s="345">
        <v>2529.5333333333338</v>
      </c>
      <c r="M109" s="347">
        <v>2466.8000000000002</v>
      </c>
      <c r="N109" s="347">
        <v>2386.1</v>
      </c>
      <c r="O109" s="347">
        <v>5178900</v>
      </c>
      <c r="P109" s="350">
        <v>-3.9810754673436418E-3</v>
      </c>
    </row>
    <row r="110" spans="1:16" ht="12.75" customHeight="1">
      <c r="A110" s="31">
        <v>100</v>
      </c>
      <c r="B110" s="32" t="s">
        <v>63</v>
      </c>
      <c r="C110" s="346" t="s">
        <v>150</v>
      </c>
      <c r="D110" s="351">
        <v>45197</v>
      </c>
      <c r="E110" s="349">
        <v>1455</v>
      </c>
      <c r="F110" s="346">
        <v>1455.8666666666668</v>
      </c>
      <c r="G110" s="345">
        <v>1449.1333333333337</v>
      </c>
      <c r="H110" s="345">
        <v>1443.2666666666669</v>
      </c>
      <c r="I110" s="345">
        <v>1436.5333333333338</v>
      </c>
      <c r="J110" s="345">
        <v>1461.7333333333336</v>
      </c>
      <c r="K110" s="345">
        <v>1468.4666666666667</v>
      </c>
      <c r="L110" s="345">
        <v>1474.3333333333335</v>
      </c>
      <c r="M110" s="347">
        <v>1462.6</v>
      </c>
      <c r="N110" s="347">
        <v>1450</v>
      </c>
      <c r="O110" s="347">
        <v>21121000</v>
      </c>
      <c r="P110" s="350">
        <v>1.5648710166919575E-3</v>
      </c>
    </row>
    <row r="111" spans="1:16" ht="12.75" customHeight="1">
      <c r="A111" s="31">
        <v>101</v>
      </c>
      <c r="B111" s="32" t="s">
        <v>79</v>
      </c>
      <c r="C111" s="346" t="s">
        <v>151</v>
      </c>
      <c r="D111" s="351">
        <v>45197</v>
      </c>
      <c r="E111" s="349">
        <v>188.95</v>
      </c>
      <c r="F111" s="346">
        <v>188.81666666666669</v>
      </c>
      <c r="G111" s="345">
        <v>184.43333333333339</v>
      </c>
      <c r="H111" s="345">
        <v>179.91666666666671</v>
      </c>
      <c r="I111" s="345">
        <v>175.53333333333342</v>
      </c>
      <c r="J111" s="345">
        <v>193.33333333333337</v>
      </c>
      <c r="K111" s="345">
        <v>197.71666666666664</v>
      </c>
      <c r="L111" s="345">
        <v>202.23333333333335</v>
      </c>
      <c r="M111" s="347">
        <v>193.2</v>
      </c>
      <c r="N111" s="347">
        <v>184.3</v>
      </c>
      <c r="O111" s="347">
        <v>100194600</v>
      </c>
      <c r="P111" s="350">
        <v>4.4999999999999998E-2</v>
      </c>
    </row>
    <row r="112" spans="1:16" ht="12.75" customHeight="1">
      <c r="A112" s="31">
        <v>102</v>
      </c>
      <c r="B112" s="32" t="s">
        <v>87</v>
      </c>
      <c r="C112" s="346" t="s">
        <v>152</v>
      </c>
      <c r="D112" s="351">
        <v>45197</v>
      </c>
      <c r="E112" s="349">
        <v>1515.15</v>
      </c>
      <c r="F112" s="346">
        <v>1517.2166666666665</v>
      </c>
      <c r="G112" s="345">
        <v>1509.4333333333329</v>
      </c>
      <c r="H112" s="345">
        <v>1503.7166666666665</v>
      </c>
      <c r="I112" s="345">
        <v>1495.9333333333329</v>
      </c>
      <c r="J112" s="345">
        <v>1522.9333333333329</v>
      </c>
      <c r="K112" s="345">
        <v>1530.7166666666662</v>
      </c>
      <c r="L112" s="345">
        <v>1536.4333333333329</v>
      </c>
      <c r="M112" s="347">
        <v>1525</v>
      </c>
      <c r="N112" s="347">
        <v>1511.5</v>
      </c>
      <c r="O112" s="347">
        <v>24510400</v>
      </c>
      <c r="P112" s="350">
        <v>1.0904891528499546E-2</v>
      </c>
    </row>
    <row r="113" spans="1:16" ht="12.75" customHeight="1">
      <c r="A113" s="31">
        <v>103</v>
      </c>
      <c r="B113" s="32" t="s">
        <v>84</v>
      </c>
      <c r="C113" s="346" t="s">
        <v>154</v>
      </c>
      <c r="D113" s="351">
        <v>45197</v>
      </c>
      <c r="E113" s="349">
        <v>92.3</v>
      </c>
      <c r="F113" s="346">
        <v>92.983333333333334</v>
      </c>
      <c r="G113" s="345">
        <v>91.116666666666674</v>
      </c>
      <c r="H113" s="345">
        <v>89.933333333333337</v>
      </c>
      <c r="I113" s="345">
        <v>88.066666666666677</v>
      </c>
      <c r="J113" s="345">
        <v>94.166666666666671</v>
      </c>
      <c r="K113" s="345">
        <v>96.033333333333317</v>
      </c>
      <c r="L113" s="345">
        <v>97.216666666666669</v>
      </c>
      <c r="M113" s="347">
        <v>94.85</v>
      </c>
      <c r="N113" s="347">
        <v>91.8</v>
      </c>
      <c r="O113" s="347">
        <v>121290000</v>
      </c>
      <c r="P113" s="350">
        <v>-4.3220745958059865E-3</v>
      </c>
    </row>
    <row r="114" spans="1:16" ht="12.75" customHeight="1">
      <c r="A114" s="31">
        <v>104</v>
      </c>
      <c r="B114" s="32" t="s">
        <v>43</v>
      </c>
      <c r="C114" s="342" t="s">
        <v>155</v>
      </c>
      <c r="D114" s="351">
        <v>45197</v>
      </c>
      <c r="E114" s="349">
        <v>932.3</v>
      </c>
      <c r="F114" s="346">
        <v>925.04999999999984</v>
      </c>
      <c r="G114" s="345">
        <v>912.1999999999997</v>
      </c>
      <c r="H114" s="345">
        <v>892.09999999999991</v>
      </c>
      <c r="I114" s="345">
        <v>879.24999999999977</v>
      </c>
      <c r="J114" s="345">
        <v>945.14999999999964</v>
      </c>
      <c r="K114" s="345">
        <v>957.99999999999977</v>
      </c>
      <c r="L114" s="345">
        <v>978.09999999999957</v>
      </c>
      <c r="M114" s="347">
        <v>937.9</v>
      </c>
      <c r="N114" s="347">
        <v>904.95</v>
      </c>
      <c r="O114" s="347">
        <v>1797900</v>
      </c>
      <c r="P114" s="350">
        <v>0.26013667425968107</v>
      </c>
    </row>
    <row r="115" spans="1:16" ht="12.75" customHeight="1">
      <c r="A115" s="31">
        <v>105</v>
      </c>
      <c r="B115" s="32" t="s">
        <v>45</v>
      </c>
      <c r="C115" s="346" t="s">
        <v>156</v>
      </c>
      <c r="D115" s="351">
        <v>45197</v>
      </c>
      <c r="E115" s="349">
        <v>697.7</v>
      </c>
      <c r="F115" s="346">
        <v>698.53333333333342</v>
      </c>
      <c r="G115" s="345">
        <v>693.86666666666679</v>
      </c>
      <c r="H115" s="345">
        <v>690.03333333333342</v>
      </c>
      <c r="I115" s="345">
        <v>685.36666666666679</v>
      </c>
      <c r="J115" s="345">
        <v>702.36666666666679</v>
      </c>
      <c r="K115" s="345">
        <v>707.03333333333353</v>
      </c>
      <c r="L115" s="345">
        <v>710.86666666666679</v>
      </c>
      <c r="M115" s="347">
        <v>703.2</v>
      </c>
      <c r="N115" s="347">
        <v>694.7</v>
      </c>
      <c r="O115" s="347">
        <v>18081875</v>
      </c>
      <c r="P115" s="350">
        <v>-1.6795127985536208E-2</v>
      </c>
    </row>
    <row r="116" spans="1:16" ht="12.75" customHeight="1">
      <c r="A116" s="31">
        <v>106</v>
      </c>
      <c r="B116" s="32" t="s">
        <v>59</v>
      </c>
      <c r="C116" s="346" t="s">
        <v>157</v>
      </c>
      <c r="D116" s="351">
        <v>45197</v>
      </c>
      <c r="E116" s="349">
        <v>450.05</v>
      </c>
      <c r="F116" s="346">
        <v>450.95</v>
      </c>
      <c r="G116" s="345">
        <v>448.25</v>
      </c>
      <c r="H116" s="345">
        <v>446.45</v>
      </c>
      <c r="I116" s="345">
        <v>443.75</v>
      </c>
      <c r="J116" s="345">
        <v>452.75</v>
      </c>
      <c r="K116" s="345">
        <v>455.44999999999993</v>
      </c>
      <c r="L116" s="345">
        <v>457.25</v>
      </c>
      <c r="M116" s="347">
        <v>453.65</v>
      </c>
      <c r="N116" s="347">
        <v>449.15</v>
      </c>
      <c r="O116" s="347">
        <v>77616000</v>
      </c>
      <c r="P116" s="350">
        <v>5.0409250357282061E-2</v>
      </c>
    </row>
    <row r="117" spans="1:16" ht="12.75" customHeight="1">
      <c r="A117" s="31">
        <v>107</v>
      </c>
      <c r="B117" s="32" t="s">
        <v>132</v>
      </c>
      <c r="C117" s="346" t="s">
        <v>158</v>
      </c>
      <c r="D117" s="351">
        <v>45197</v>
      </c>
      <c r="E117" s="349">
        <v>714.25</v>
      </c>
      <c r="F117" s="346">
        <v>716.11666666666667</v>
      </c>
      <c r="G117" s="345">
        <v>707.48333333333335</v>
      </c>
      <c r="H117" s="345">
        <v>700.7166666666667</v>
      </c>
      <c r="I117" s="345">
        <v>692.08333333333337</v>
      </c>
      <c r="J117" s="345">
        <v>722.88333333333333</v>
      </c>
      <c r="K117" s="345">
        <v>731.51666666666677</v>
      </c>
      <c r="L117" s="345">
        <v>738.2833333333333</v>
      </c>
      <c r="M117" s="347">
        <v>724.75</v>
      </c>
      <c r="N117" s="347">
        <v>709.35</v>
      </c>
      <c r="O117" s="347">
        <v>23461250</v>
      </c>
      <c r="P117" s="350">
        <v>-7.4563722897937603E-3</v>
      </c>
    </row>
    <row r="118" spans="1:16" ht="12.75" customHeight="1">
      <c r="A118" s="31">
        <v>108</v>
      </c>
      <c r="B118" s="32" t="s">
        <v>49</v>
      </c>
      <c r="C118" s="354" t="s">
        <v>159</v>
      </c>
      <c r="D118" s="351">
        <v>45197</v>
      </c>
      <c r="E118" s="349">
        <v>3291.25</v>
      </c>
      <c r="F118" s="346">
        <v>3304.4833333333336</v>
      </c>
      <c r="G118" s="345">
        <v>3267.9666666666672</v>
      </c>
      <c r="H118" s="345">
        <v>3244.6833333333334</v>
      </c>
      <c r="I118" s="345">
        <v>3208.166666666667</v>
      </c>
      <c r="J118" s="345">
        <v>3327.7666666666673</v>
      </c>
      <c r="K118" s="345">
        <v>3364.2833333333338</v>
      </c>
      <c r="L118" s="345">
        <v>3387.5666666666675</v>
      </c>
      <c r="M118" s="347">
        <v>3341</v>
      </c>
      <c r="N118" s="347">
        <v>3281.2</v>
      </c>
      <c r="O118" s="347">
        <v>669750</v>
      </c>
      <c r="P118" s="350">
        <v>1.6698292220113851E-2</v>
      </c>
    </row>
    <row r="119" spans="1:16" ht="12.75" customHeight="1">
      <c r="A119" s="31">
        <v>109</v>
      </c>
      <c r="B119" s="32" t="s">
        <v>132</v>
      </c>
      <c r="C119" s="346" t="s">
        <v>160</v>
      </c>
      <c r="D119" s="351">
        <v>45197</v>
      </c>
      <c r="E119" s="349">
        <v>815.9</v>
      </c>
      <c r="F119" s="346">
        <v>815.13333333333321</v>
      </c>
      <c r="G119" s="345">
        <v>808.56666666666638</v>
      </c>
      <c r="H119" s="345">
        <v>801.23333333333312</v>
      </c>
      <c r="I119" s="345">
        <v>794.66666666666629</v>
      </c>
      <c r="J119" s="345">
        <v>822.46666666666647</v>
      </c>
      <c r="K119" s="345">
        <v>829.0333333333333</v>
      </c>
      <c r="L119" s="345">
        <v>836.36666666666656</v>
      </c>
      <c r="M119" s="347">
        <v>821.7</v>
      </c>
      <c r="N119" s="347">
        <v>807.8</v>
      </c>
      <c r="O119" s="347">
        <v>18962100</v>
      </c>
      <c r="P119" s="350">
        <v>1.0576300453270019E-2</v>
      </c>
    </row>
    <row r="120" spans="1:16" ht="12.75" customHeight="1">
      <c r="A120" s="31">
        <v>110</v>
      </c>
      <c r="B120" s="32" t="s">
        <v>45</v>
      </c>
      <c r="C120" s="346" t="s">
        <v>161</v>
      </c>
      <c r="D120" s="351">
        <v>45197</v>
      </c>
      <c r="E120" s="349">
        <v>531.5</v>
      </c>
      <c r="F120" s="346">
        <v>527.9</v>
      </c>
      <c r="G120" s="345">
        <v>520.79999999999995</v>
      </c>
      <c r="H120" s="345">
        <v>510.1</v>
      </c>
      <c r="I120" s="345">
        <v>503</v>
      </c>
      <c r="J120" s="345">
        <v>538.59999999999991</v>
      </c>
      <c r="K120" s="345">
        <v>545.70000000000005</v>
      </c>
      <c r="L120" s="345">
        <v>556.39999999999986</v>
      </c>
      <c r="M120" s="347">
        <v>535</v>
      </c>
      <c r="N120" s="347">
        <v>517.20000000000005</v>
      </c>
      <c r="O120" s="347">
        <v>19308750</v>
      </c>
      <c r="P120" s="350">
        <v>-1.2285012285012285E-3</v>
      </c>
    </row>
    <row r="121" spans="1:16" ht="12.75" customHeight="1">
      <c r="A121" s="31">
        <v>111</v>
      </c>
      <c r="B121" s="32" t="s">
        <v>63</v>
      </c>
      <c r="C121" s="346" t="s">
        <v>162</v>
      </c>
      <c r="D121" s="351">
        <v>45197</v>
      </c>
      <c r="E121" s="349">
        <v>1820.35</v>
      </c>
      <c r="F121" s="346">
        <v>1822.2166666666665</v>
      </c>
      <c r="G121" s="345">
        <v>1815.7833333333328</v>
      </c>
      <c r="H121" s="345">
        <v>1811.2166666666665</v>
      </c>
      <c r="I121" s="345">
        <v>1804.7833333333328</v>
      </c>
      <c r="J121" s="345">
        <v>1826.7833333333328</v>
      </c>
      <c r="K121" s="345">
        <v>1833.2166666666667</v>
      </c>
      <c r="L121" s="345">
        <v>1837.7833333333328</v>
      </c>
      <c r="M121" s="347">
        <v>1828.65</v>
      </c>
      <c r="N121" s="347">
        <v>1817.65</v>
      </c>
      <c r="O121" s="347">
        <v>26708400</v>
      </c>
      <c r="P121" s="350">
        <v>1.8735791770288206E-2</v>
      </c>
    </row>
    <row r="122" spans="1:16" ht="12.75" customHeight="1">
      <c r="A122" s="31">
        <v>112</v>
      </c>
      <c r="B122" s="32" t="s">
        <v>68</v>
      </c>
      <c r="C122" s="346" t="s">
        <v>163</v>
      </c>
      <c r="D122" s="351">
        <v>45197</v>
      </c>
      <c r="E122" s="349">
        <v>129</v>
      </c>
      <c r="F122" s="346">
        <v>129.48333333333332</v>
      </c>
      <c r="G122" s="345">
        <v>127.51666666666665</v>
      </c>
      <c r="H122" s="345">
        <v>126.03333333333333</v>
      </c>
      <c r="I122" s="345">
        <v>124.06666666666666</v>
      </c>
      <c r="J122" s="345">
        <v>130.96666666666664</v>
      </c>
      <c r="K122" s="345">
        <v>132.93333333333328</v>
      </c>
      <c r="L122" s="345">
        <v>134.41666666666663</v>
      </c>
      <c r="M122" s="347">
        <v>131.44999999999999</v>
      </c>
      <c r="N122" s="347">
        <v>128</v>
      </c>
      <c r="O122" s="347">
        <v>70633460</v>
      </c>
      <c r="P122" s="350">
        <v>1.2407265285239192E-2</v>
      </c>
    </row>
    <row r="123" spans="1:16" ht="12.75" customHeight="1">
      <c r="A123" s="31">
        <v>113</v>
      </c>
      <c r="B123" s="32" t="s">
        <v>45</v>
      </c>
      <c r="C123" s="346" t="s">
        <v>164</v>
      </c>
      <c r="D123" s="351">
        <v>45197</v>
      </c>
      <c r="E123" s="349">
        <v>2346.15</v>
      </c>
      <c r="F123" s="346">
        <v>2346.7000000000003</v>
      </c>
      <c r="G123" s="345">
        <v>2320.8500000000004</v>
      </c>
      <c r="H123" s="345">
        <v>2295.5500000000002</v>
      </c>
      <c r="I123" s="345">
        <v>2269.7000000000003</v>
      </c>
      <c r="J123" s="345">
        <v>2372.0000000000005</v>
      </c>
      <c r="K123" s="345">
        <v>2397.85</v>
      </c>
      <c r="L123" s="345">
        <v>2423.1500000000005</v>
      </c>
      <c r="M123" s="347">
        <v>2372.5500000000002</v>
      </c>
      <c r="N123" s="347">
        <v>2321.4</v>
      </c>
      <c r="O123" s="347">
        <v>917100</v>
      </c>
      <c r="P123" s="350">
        <v>0.12060117302052786</v>
      </c>
    </row>
    <row r="124" spans="1:16" ht="12.75" customHeight="1">
      <c r="A124" s="31">
        <v>114</v>
      </c>
      <c r="B124" s="32" t="s">
        <v>43</v>
      </c>
      <c r="C124" s="354" t="s">
        <v>165</v>
      </c>
      <c r="D124" s="351">
        <v>45197</v>
      </c>
      <c r="E124" s="349">
        <v>401.45</v>
      </c>
      <c r="F124" s="346">
        <v>402.33333333333331</v>
      </c>
      <c r="G124" s="345">
        <v>397.26666666666665</v>
      </c>
      <c r="H124" s="345">
        <v>393.08333333333331</v>
      </c>
      <c r="I124" s="345">
        <v>388.01666666666665</v>
      </c>
      <c r="J124" s="345">
        <v>406.51666666666665</v>
      </c>
      <c r="K124" s="345">
        <v>411.58333333333337</v>
      </c>
      <c r="L124" s="345">
        <v>415.76666666666665</v>
      </c>
      <c r="M124" s="347">
        <v>407.4</v>
      </c>
      <c r="N124" s="347">
        <v>398.15</v>
      </c>
      <c r="O124" s="347">
        <v>12896200</v>
      </c>
      <c r="P124" s="350">
        <v>-3.2768073441285225E-2</v>
      </c>
    </row>
    <row r="125" spans="1:16" ht="12.75" customHeight="1">
      <c r="A125" s="31">
        <v>115</v>
      </c>
      <c r="B125" s="32" t="s">
        <v>68</v>
      </c>
      <c r="C125" s="346" t="s">
        <v>166</v>
      </c>
      <c r="D125" s="351">
        <v>45197</v>
      </c>
      <c r="E125" s="349">
        <v>460.5</v>
      </c>
      <c r="F125" s="346">
        <v>462.26666666666671</v>
      </c>
      <c r="G125" s="345">
        <v>457.08333333333343</v>
      </c>
      <c r="H125" s="345">
        <v>453.66666666666674</v>
      </c>
      <c r="I125" s="345">
        <v>448.48333333333346</v>
      </c>
      <c r="J125" s="345">
        <v>465.68333333333339</v>
      </c>
      <c r="K125" s="345">
        <v>470.86666666666667</v>
      </c>
      <c r="L125" s="345">
        <v>474.28333333333336</v>
      </c>
      <c r="M125" s="347">
        <v>467.45</v>
      </c>
      <c r="N125" s="347">
        <v>458.85</v>
      </c>
      <c r="O125" s="347">
        <v>21266000</v>
      </c>
      <c r="P125" s="350">
        <v>4.7276666994976853E-2</v>
      </c>
    </row>
    <row r="126" spans="1:16" ht="12.75" customHeight="1">
      <c r="A126" s="31">
        <v>116</v>
      </c>
      <c r="B126" s="32" t="s">
        <v>41</v>
      </c>
      <c r="C126" s="346" t="s">
        <v>167</v>
      </c>
      <c r="D126" s="351">
        <v>45197</v>
      </c>
      <c r="E126" s="349">
        <v>2916.8</v>
      </c>
      <c r="F126" s="346">
        <v>2922.2666666666664</v>
      </c>
      <c r="G126" s="345">
        <v>2906.583333333333</v>
      </c>
      <c r="H126" s="345">
        <v>2896.3666666666668</v>
      </c>
      <c r="I126" s="345">
        <v>2880.6833333333334</v>
      </c>
      <c r="J126" s="345">
        <v>2932.4833333333327</v>
      </c>
      <c r="K126" s="345">
        <v>2948.1666666666661</v>
      </c>
      <c r="L126" s="345">
        <v>2958.3833333333323</v>
      </c>
      <c r="M126" s="347">
        <v>2937.95</v>
      </c>
      <c r="N126" s="347">
        <v>2912.05</v>
      </c>
      <c r="O126" s="347">
        <v>9143400</v>
      </c>
      <c r="P126" s="350">
        <v>-1.093623235437287E-2</v>
      </c>
    </row>
    <row r="127" spans="1:16" ht="12.75" customHeight="1">
      <c r="A127" s="31">
        <v>117</v>
      </c>
      <c r="B127" s="32" t="s">
        <v>87</v>
      </c>
      <c r="C127" s="346" t="s">
        <v>168</v>
      </c>
      <c r="D127" s="351">
        <v>45197</v>
      </c>
      <c r="E127" s="349">
        <v>5552.9</v>
      </c>
      <c r="F127" s="346">
        <v>5546.05</v>
      </c>
      <c r="G127" s="345">
        <v>5523.75</v>
      </c>
      <c r="H127" s="345">
        <v>5494.5999999999995</v>
      </c>
      <c r="I127" s="345">
        <v>5472.2999999999993</v>
      </c>
      <c r="J127" s="345">
        <v>5575.2000000000007</v>
      </c>
      <c r="K127" s="345">
        <v>5597.5000000000018</v>
      </c>
      <c r="L127" s="345">
        <v>5626.6500000000015</v>
      </c>
      <c r="M127" s="347">
        <v>5568.35</v>
      </c>
      <c r="N127" s="347">
        <v>5516.9</v>
      </c>
      <c r="O127" s="347">
        <v>1559400</v>
      </c>
      <c r="P127" s="350">
        <v>-2.1645021645021644E-2</v>
      </c>
    </row>
    <row r="128" spans="1:16" ht="12.75" customHeight="1">
      <c r="A128" s="31">
        <v>118</v>
      </c>
      <c r="B128" s="32" t="s">
        <v>87</v>
      </c>
      <c r="C128" s="346" t="s">
        <v>169</v>
      </c>
      <c r="D128" s="351">
        <v>45197</v>
      </c>
      <c r="E128" s="349">
        <v>4714.7</v>
      </c>
      <c r="F128" s="346">
        <v>4723.05</v>
      </c>
      <c r="G128" s="345">
        <v>4681.25</v>
      </c>
      <c r="H128" s="345">
        <v>4647.8</v>
      </c>
      <c r="I128" s="345">
        <v>4606</v>
      </c>
      <c r="J128" s="345">
        <v>4756.5</v>
      </c>
      <c r="K128" s="345">
        <v>4798.3000000000011</v>
      </c>
      <c r="L128" s="345">
        <v>4831.75</v>
      </c>
      <c r="M128" s="347">
        <v>4764.8500000000004</v>
      </c>
      <c r="N128" s="347">
        <v>4689.6000000000004</v>
      </c>
      <c r="O128" s="347">
        <v>704000</v>
      </c>
      <c r="P128" s="350">
        <v>-3.8776624795193886E-2</v>
      </c>
    </row>
    <row r="129" spans="1:16" ht="12.75" customHeight="1">
      <c r="A129" s="31">
        <v>119</v>
      </c>
      <c r="B129" s="32" t="s">
        <v>43</v>
      </c>
      <c r="C129" s="346" t="s">
        <v>170</v>
      </c>
      <c r="D129" s="351">
        <v>45197</v>
      </c>
      <c r="E129" s="349">
        <v>1155.5999999999999</v>
      </c>
      <c r="F129" s="346">
        <v>1157.3666666666668</v>
      </c>
      <c r="G129" s="345">
        <v>1150.0333333333335</v>
      </c>
      <c r="H129" s="345">
        <v>1144.4666666666667</v>
      </c>
      <c r="I129" s="345">
        <v>1137.1333333333334</v>
      </c>
      <c r="J129" s="345">
        <v>1162.9333333333336</v>
      </c>
      <c r="K129" s="345">
        <v>1170.2666666666667</v>
      </c>
      <c r="L129" s="345">
        <v>1175.8333333333337</v>
      </c>
      <c r="M129" s="347">
        <v>1164.7</v>
      </c>
      <c r="N129" s="347">
        <v>1151.8</v>
      </c>
      <c r="O129" s="347">
        <v>6848450</v>
      </c>
      <c r="P129" s="350">
        <v>-1.683953630262355E-2</v>
      </c>
    </row>
    <row r="130" spans="1:16" ht="12.75" customHeight="1">
      <c r="A130" s="31">
        <v>120</v>
      </c>
      <c r="B130" s="32" t="s">
        <v>56</v>
      </c>
      <c r="C130" s="346" t="s">
        <v>171</v>
      </c>
      <c r="D130" s="351">
        <v>45197</v>
      </c>
      <c r="E130" s="349">
        <v>1607.05</v>
      </c>
      <c r="F130" s="346">
        <v>1599.4333333333332</v>
      </c>
      <c r="G130" s="345">
        <v>1581.9666666666662</v>
      </c>
      <c r="H130" s="345">
        <v>1556.883333333333</v>
      </c>
      <c r="I130" s="345">
        <v>1539.4166666666661</v>
      </c>
      <c r="J130" s="345">
        <v>1624.5166666666664</v>
      </c>
      <c r="K130" s="345">
        <v>1641.9833333333331</v>
      </c>
      <c r="L130" s="345">
        <v>1667.0666666666666</v>
      </c>
      <c r="M130" s="347">
        <v>1616.9</v>
      </c>
      <c r="N130" s="347">
        <v>1574.35</v>
      </c>
      <c r="O130" s="347">
        <v>15551900</v>
      </c>
      <c r="P130" s="350">
        <v>8.4884248751702224E-3</v>
      </c>
    </row>
    <row r="131" spans="1:16" ht="12.75" customHeight="1">
      <c r="A131" s="31">
        <v>121</v>
      </c>
      <c r="B131" s="32" t="s">
        <v>68</v>
      </c>
      <c r="C131" s="346" t="s">
        <v>172</v>
      </c>
      <c r="D131" s="351">
        <v>45197</v>
      </c>
      <c r="E131" s="349">
        <v>299.60000000000002</v>
      </c>
      <c r="F131" s="346">
        <v>301</v>
      </c>
      <c r="G131" s="345">
        <v>297.5</v>
      </c>
      <c r="H131" s="345">
        <v>295.39999999999998</v>
      </c>
      <c r="I131" s="345">
        <v>291.89999999999998</v>
      </c>
      <c r="J131" s="345">
        <v>303.10000000000002</v>
      </c>
      <c r="K131" s="345">
        <v>306.60000000000002</v>
      </c>
      <c r="L131" s="345">
        <v>308.70000000000005</v>
      </c>
      <c r="M131" s="347">
        <v>304.5</v>
      </c>
      <c r="N131" s="347">
        <v>298.89999999999998</v>
      </c>
      <c r="O131" s="347">
        <v>42464000</v>
      </c>
      <c r="P131" s="350">
        <v>1.8516741820972848E-2</v>
      </c>
    </row>
    <row r="132" spans="1:16" ht="12.75" customHeight="1">
      <c r="A132" s="31">
        <v>122</v>
      </c>
      <c r="B132" s="32" t="s">
        <v>68</v>
      </c>
      <c r="C132" s="346" t="s">
        <v>173</v>
      </c>
      <c r="D132" s="351">
        <v>45197</v>
      </c>
      <c r="E132" s="349">
        <v>141.9</v>
      </c>
      <c r="F132" s="346">
        <v>142.48333333333335</v>
      </c>
      <c r="G132" s="345">
        <v>141.06666666666669</v>
      </c>
      <c r="H132" s="345">
        <v>140.23333333333335</v>
      </c>
      <c r="I132" s="345">
        <v>138.81666666666669</v>
      </c>
      <c r="J132" s="345">
        <v>143.31666666666669</v>
      </c>
      <c r="K132" s="345">
        <v>144.73333333333332</v>
      </c>
      <c r="L132" s="345">
        <v>145.56666666666669</v>
      </c>
      <c r="M132" s="347">
        <v>143.9</v>
      </c>
      <c r="N132" s="347">
        <v>141.65</v>
      </c>
      <c r="O132" s="347">
        <v>70302000</v>
      </c>
      <c r="P132" s="350">
        <v>-7.0338983050847459E-3</v>
      </c>
    </row>
    <row r="133" spans="1:16" ht="12.75" customHeight="1">
      <c r="A133" s="31">
        <v>123</v>
      </c>
      <c r="B133" s="32" t="s">
        <v>59</v>
      </c>
      <c r="C133" s="346" t="s">
        <v>174</v>
      </c>
      <c r="D133" s="351">
        <v>45197</v>
      </c>
      <c r="E133" s="349">
        <v>582.29999999999995</v>
      </c>
      <c r="F133" s="346">
        <v>583.19999999999993</v>
      </c>
      <c r="G133" s="345">
        <v>577.44999999999982</v>
      </c>
      <c r="H133" s="345">
        <v>572.59999999999991</v>
      </c>
      <c r="I133" s="345">
        <v>566.8499999999998</v>
      </c>
      <c r="J133" s="345">
        <v>588.04999999999984</v>
      </c>
      <c r="K133" s="345">
        <v>593.80000000000007</v>
      </c>
      <c r="L133" s="345">
        <v>598.64999999999986</v>
      </c>
      <c r="M133" s="347">
        <v>588.95000000000005</v>
      </c>
      <c r="N133" s="347">
        <v>578.35</v>
      </c>
      <c r="O133" s="347">
        <v>11426400</v>
      </c>
      <c r="P133" s="350">
        <v>-8.7445346658338533E-3</v>
      </c>
    </row>
    <row r="134" spans="1:16" ht="12.75" customHeight="1">
      <c r="A134" s="31">
        <v>124</v>
      </c>
      <c r="B134" s="32" t="s">
        <v>56</v>
      </c>
      <c r="C134" s="346" t="s">
        <v>175</v>
      </c>
      <c r="D134" s="351">
        <v>45197</v>
      </c>
      <c r="E134" s="349">
        <v>10564.45</v>
      </c>
      <c r="F134" s="346">
        <v>10554.033333333333</v>
      </c>
      <c r="G134" s="345">
        <v>10522.016666666666</v>
      </c>
      <c r="H134" s="345">
        <v>10479.583333333334</v>
      </c>
      <c r="I134" s="345">
        <v>10447.566666666668</v>
      </c>
      <c r="J134" s="345">
        <v>10596.466666666665</v>
      </c>
      <c r="K134" s="345">
        <v>10628.483333333332</v>
      </c>
      <c r="L134" s="345">
        <v>10670.916666666664</v>
      </c>
      <c r="M134" s="347">
        <v>10586.05</v>
      </c>
      <c r="N134" s="347">
        <v>10511.6</v>
      </c>
      <c r="O134" s="347">
        <v>2937600</v>
      </c>
      <c r="P134" s="350">
        <v>5.4528484761460314E-2</v>
      </c>
    </row>
    <row r="135" spans="1:16" ht="12.75" customHeight="1">
      <c r="A135" s="31">
        <v>125</v>
      </c>
      <c r="B135" s="32" t="s">
        <v>59</v>
      </c>
      <c r="C135" s="346" t="s">
        <v>176</v>
      </c>
      <c r="D135" s="351">
        <v>45197</v>
      </c>
      <c r="E135" s="349">
        <v>1052.8499999999999</v>
      </c>
      <c r="F135" s="346">
        <v>1057.8166666666666</v>
      </c>
      <c r="G135" s="345">
        <v>1042.5333333333333</v>
      </c>
      <c r="H135" s="345">
        <v>1032.2166666666667</v>
      </c>
      <c r="I135" s="345">
        <v>1016.9333333333334</v>
      </c>
      <c r="J135" s="345">
        <v>1068.1333333333332</v>
      </c>
      <c r="K135" s="345">
        <v>1083.4166666666665</v>
      </c>
      <c r="L135" s="345">
        <v>1093.7333333333331</v>
      </c>
      <c r="M135" s="347">
        <v>1073.0999999999999</v>
      </c>
      <c r="N135" s="347">
        <v>1047.5</v>
      </c>
      <c r="O135" s="347">
        <v>10684800</v>
      </c>
      <c r="P135" s="350">
        <v>2.1139951833021139E-2</v>
      </c>
    </row>
    <row r="136" spans="1:16" ht="12.75" customHeight="1">
      <c r="A136" s="31">
        <v>126</v>
      </c>
      <c r="B136" s="32" t="s">
        <v>45</v>
      </c>
      <c r="C136" s="342" t="s">
        <v>177</v>
      </c>
      <c r="D136" s="351">
        <v>45197</v>
      </c>
      <c r="E136" s="349">
        <v>1787.85</v>
      </c>
      <c r="F136" s="346">
        <v>1796.5</v>
      </c>
      <c r="G136" s="345">
        <v>1759.65</v>
      </c>
      <c r="H136" s="345">
        <v>1731.45</v>
      </c>
      <c r="I136" s="345">
        <v>1694.6000000000001</v>
      </c>
      <c r="J136" s="345">
        <v>1824.7</v>
      </c>
      <c r="K136" s="345">
        <v>1861.55</v>
      </c>
      <c r="L136" s="345">
        <v>1889.75</v>
      </c>
      <c r="M136" s="347">
        <v>1833.35</v>
      </c>
      <c r="N136" s="347">
        <v>1768.3</v>
      </c>
      <c r="O136" s="347">
        <v>2909600</v>
      </c>
      <c r="P136" s="350">
        <v>-1.6495402920497566E-2</v>
      </c>
    </row>
    <row r="137" spans="1:16" ht="12.75" customHeight="1">
      <c r="A137" s="31">
        <v>127</v>
      </c>
      <c r="B137" s="32" t="s">
        <v>43</v>
      </c>
      <c r="C137" s="342" t="s">
        <v>178</v>
      </c>
      <c r="D137" s="351">
        <v>45197</v>
      </c>
      <c r="E137" s="349">
        <v>1482.15</v>
      </c>
      <c r="F137" s="346">
        <v>1490.6833333333334</v>
      </c>
      <c r="G137" s="345">
        <v>1455.8666666666668</v>
      </c>
      <c r="H137" s="345">
        <v>1429.5833333333335</v>
      </c>
      <c r="I137" s="345">
        <v>1394.7666666666669</v>
      </c>
      <c r="J137" s="345">
        <v>1516.9666666666667</v>
      </c>
      <c r="K137" s="345">
        <v>1551.7833333333333</v>
      </c>
      <c r="L137" s="345">
        <v>1578.0666666666666</v>
      </c>
      <c r="M137" s="347">
        <v>1525.5</v>
      </c>
      <c r="N137" s="347">
        <v>1464.4</v>
      </c>
      <c r="O137" s="347">
        <v>2063600</v>
      </c>
      <c r="P137" s="350">
        <v>0.15698587127158556</v>
      </c>
    </row>
    <row r="138" spans="1:16" ht="12.75" customHeight="1">
      <c r="A138" s="31">
        <v>128</v>
      </c>
      <c r="B138" s="32" t="s">
        <v>68</v>
      </c>
      <c r="C138" s="346" t="s">
        <v>179</v>
      </c>
      <c r="D138" s="351">
        <v>45197</v>
      </c>
      <c r="E138" s="349">
        <v>938.9</v>
      </c>
      <c r="F138" s="346">
        <v>941.25</v>
      </c>
      <c r="G138" s="345">
        <v>933.45</v>
      </c>
      <c r="H138" s="345">
        <v>928</v>
      </c>
      <c r="I138" s="345">
        <v>920.2</v>
      </c>
      <c r="J138" s="345">
        <v>946.7</v>
      </c>
      <c r="K138" s="345">
        <v>954.5</v>
      </c>
      <c r="L138" s="345">
        <v>959.95</v>
      </c>
      <c r="M138" s="347">
        <v>949.05</v>
      </c>
      <c r="N138" s="347">
        <v>935.8</v>
      </c>
      <c r="O138" s="347">
        <v>6783200</v>
      </c>
      <c r="P138" s="350">
        <v>3.8329659564046048E-2</v>
      </c>
    </row>
    <row r="139" spans="1:16" ht="12.75" customHeight="1">
      <c r="A139" s="31">
        <v>129</v>
      </c>
      <c r="B139" s="32" t="s">
        <v>84</v>
      </c>
      <c r="C139" s="346" t="s">
        <v>180</v>
      </c>
      <c r="D139" s="351">
        <v>45197</v>
      </c>
      <c r="E139" s="349">
        <v>1053</v>
      </c>
      <c r="F139" s="346">
        <v>1049.8333333333333</v>
      </c>
      <c r="G139" s="345">
        <v>1044.7666666666664</v>
      </c>
      <c r="H139" s="345">
        <v>1036.5333333333331</v>
      </c>
      <c r="I139" s="345">
        <v>1031.4666666666662</v>
      </c>
      <c r="J139" s="345">
        <v>1058.0666666666666</v>
      </c>
      <c r="K139" s="345">
        <v>1063.1333333333337</v>
      </c>
      <c r="L139" s="345">
        <v>1071.3666666666668</v>
      </c>
      <c r="M139" s="347">
        <v>1054.9000000000001</v>
      </c>
      <c r="N139" s="347">
        <v>1041.5999999999999</v>
      </c>
      <c r="O139" s="347">
        <v>2590400</v>
      </c>
      <c r="P139" s="350">
        <v>-8.8766452402816044E-3</v>
      </c>
    </row>
    <row r="140" spans="1:16" ht="12.75" customHeight="1">
      <c r="A140" s="31">
        <v>130</v>
      </c>
      <c r="B140" s="32" t="s">
        <v>56</v>
      </c>
      <c r="C140" s="343" t="s">
        <v>181</v>
      </c>
      <c r="D140" s="351">
        <v>45197</v>
      </c>
      <c r="E140" s="349">
        <v>98.75</v>
      </c>
      <c r="F140" s="346">
        <v>98.933333333333337</v>
      </c>
      <c r="G140" s="345">
        <v>98.216666666666669</v>
      </c>
      <c r="H140" s="345">
        <v>97.683333333333337</v>
      </c>
      <c r="I140" s="345">
        <v>96.966666666666669</v>
      </c>
      <c r="J140" s="345">
        <v>99.466666666666669</v>
      </c>
      <c r="K140" s="345">
        <v>100.18333333333334</v>
      </c>
      <c r="L140" s="345">
        <v>100.71666666666667</v>
      </c>
      <c r="M140" s="347">
        <v>99.65</v>
      </c>
      <c r="N140" s="347">
        <v>98.4</v>
      </c>
      <c r="O140" s="347">
        <v>83403700</v>
      </c>
      <c r="P140" s="350">
        <v>4.2746003248696251E-3</v>
      </c>
    </row>
    <row r="141" spans="1:16" ht="12.75" customHeight="1">
      <c r="A141" s="31">
        <v>131</v>
      </c>
      <c r="B141" s="32" t="s">
        <v>87</v>
      </c>
      <c r="C141" s="346" t="s">
        <v>182</v>
      </c>
      <c r="D141" s="351">
        <v>45197</v>
      </c>
      <c r="E141" s="349">
        <v>2502.8000000000002</v>
      </c>
      <c r="F141" s="346">
        <v>2501.9333333333334</v>
      </c>
      <c r="G141" s="345">
        <v>2475.8666666666668</v>
      </c>
      <c r="H141" s="345">
        <v>2448.9333333333334</v>
      </c>
      <c r="I141" s="345">
        <v>2422.8666666666668</v>
      </c>
      <c r="J141" s="345">
        <v>2528.8666666666668</v>
      </c>
      <c r="K141" s="345">
        <v>2554.9333333333334</v>
      </c>
      <c r="L141" s="345">
        <v>2581.8666666666668</v>
      </c>
      <c r="M141" s="347">
        <v>2528</v>
      </c>
      <c r="N141" s="347">
        <v>2475</v>
      </c>
      <c r="O141" s="347">
        <v>2548700</v>
      </c>
      <c r="P141" s="350">
        <v>-4.6109510086455328E-2</v>
      </c>
    </row>
    <row r="142" spans="1:16" ht="12.75" customHeight="1">
      <c r="A142" s="31">
        <v>132</v>
      </c>
      <c r="B142" s="32" t="s">
        <v>56</v>
      </c>
      <c r="C142" s="346" t="s">
        <v>183</v>
      </c>
      <c r="D142" s="351">
        <v>45197</v>
      </c>
      <c r="E142" s="349">
        <v>109121.7</v>
      </c>
      <c r="F142" s="346">
        <v>110117.93333333335</v>
      </c>
      <c r="G142" s="345">
        <v>107535.8666666667</v>
      </c>
      <c r="H142" s="345">
        <v>105950.03333333335</v>
      </c>
      <c r="I142" s="345">
        <v>103367.9666666667</v>
      </c>
      <c r="J142" s="345">
        <v>111703.76666666669</v>
      </c>
      <c r="K142" s="345">
        <v>114285.83333333334</v>
      </c>
      <c r="L142" s="345">
        <v>115871.66666666669</v>
      </c>
      <c r="M142" s="347">
        <v>112700</v>
      </c>
      <c r="N142" s="347">
        <v>108532.1</v>
      </c>
      <c r="O142" s="347">
        <v>42820</v>
      </c>
      <c r="P142" s="350">
        <v>4.2356377799415777E-2</v>
      </c>
    </row>
    <row r="143" spans="1:16" ht="12.75" customHeight="1">
      <c r="A143" s="31">
        <v>133</v>
      </c>
      <c r="B143" s="32" t="s">
        <v>68</v>
      </c>
      <c r="C143" s="346" t="s">
        <v>184</v>
      </c>
      <c r="D143" s="351">
        <v>45197</v>
      </c>
      <c r="E143" s="349">
        <v>1328</v>
      </c>
      <c r="F143" s="346">
        <v>1316.2166666666667</v>
      </c>
      <c r="G143" s="345">
        <v>1296.4333333333334</v>
      </c>
      <c r="H143" s="345">
        <v>1264.8666666666668</v>
      </c>
      <c r="I143" s="345">
        <v>1245.0833333333335</v>
      </c>
      <c r="J143" s="345">
        <v>1347.7833333333333</v>
      </c>
      <c r="K143" s="345">
        <v>1367.5666666666666</v>
      </c>
      <c r="L143" s="345">
        <v>1399.1333333333332</v>
      </c>
      <c r="M143" s="347">
        <v>1336</v>
      </c>
      <c r="N143" s="347">
        <v>1284.6500000000001</v>
      </c>
      <c r="O143" s="347">
        <v>6656100</v>
      </c>
      <c r="P143" s="350">
        <v>-1.6498927569707968E-3</v>
      </c>
    </row>
    <row r="144" spans="1:16" ht="12.75" customHeight="1">
      <c r="A144" s="31">
        <v>134</v>
      </c>
      <c r="B144" s="32" t="s">
        <v>132</v>
      </c>
      <c r="C144" s="346" t="s">
        <v>185</v>
      </c>
      <c r="D144" s="351">
        <v>45197</v>
      </c>
      <c r="E144" s="349">
        <v>97.7</v>
      </c>
      <c r="F144" s="346">
        <v>99</v>
      </c>
      <c r="G144" s="345">
        <v>95.3</v>
      </c>
      <c r="H144" s="345">
        <v>92.899999999999991</v>
      </c>
      <c r="I144" s="345">
        <v>89.199999999999989</v>
      </c>
      <c r="J144" s="345">
        <v>101.4</v>
      </c>
      <c r="K144" s="345">
        <v>105.1</v>
      </c>
      <c r="L144" s="345">
        <v>107.50000000000001</v>
      </c>
      <c r="M144" s="347">
        <v>102.7</v>
      </c>
      <c r="N144" s="347">
        <v>96.6</v>
      </c>
      <c r="O144" s="347">
        <v>64342500</v>
      </c>
      <c r="P144" s="350">
        <v>-5.2776857679143203E-2</v>
      </c>
    </row>
    <row r="145" spans="1:16" ht="12.75" customHeight="1">
      <c r="A145" s="31">
        <v>135</v>
      </c>
      <c r="B145" s="32" t="s">
        <v>45</v>
      </c>
      <c r="C145" s="346" t="s">
        <v>186</v>
      </c>
      <c r="D145" s="351">
        <v>45197</v>
      </c>
      <c r="E145" s="349">
        <v>4502.3500000000004</v>
      </c>
      <c r="F145" s="346">
        <v>4468.3666666666668</v>
      </c>
      <c r="G145" s="345">
        <v>4418.9833333333336</v>
      </c>
      <c r="H145" s="345">
        <v>4335.6166666666668</v>
      </c>
      <c r="I145" s="345">
        <v>4286.2333333333336</v>
      </c>
      <c r="J145" s="345">
        <v>4551.7333333333336</v>
      </c>
      <c r="K145" s="345">
        <v>4601.1166666666668</v>
      </c>
      <c r="L145" s="345">
        <v>4684.4833333333336</v>
      </c>
      <c r="M145" s="347">
        <v>4517.75</v>
      </c>
      <c r="N145" s="347">
        <v>4385</v>
      </c>
      <c r="O145" s="347">
        <v>1596150</v>
      </c>
      <c r="P145" s="350">
        <v>-2.9105839416058394E-2</v>
      </c>
    </row>
    <row r="146" spans="1:16" ht="12.75" customHeight="1">
      <c r="A146" s="31">
        <v>136</v>
      </c>
      <c r="B146" s="32" t="s">
        <v>39</v>
      </c>
      <c r="C146" s="346" t="s">
        <v>187</v>
      </c>
      <c r="D146" s="351">
        <v>45197</v>
      </c>
      <c r="E146" s="349">
        <v>4540.8</v>
      </c>
      <c r="F146" s="346">
        <v>4548.3666666666668</v>
      </c>
      <c r="G146" s="345">
        <v>4507.5333333333338</v>
      </c>
      <c r="H146" s="345">
        <v>4474.2666666666673</v>
      </c>
      <c r="I146" s="345">
        <v>4433.4333333333343</v>
      </c>
      <c r="J146" s="345">
        <v>4581.6333333333332</v>
      </c>
      <c r="K146" s="345">
        <v>4622.4666666666653</v>
      </c>
      <c r="L146" s="345">
        <v>4655.7333333333327</v>
      </c>
      <c r="M146" s="347">
        <v>4589.2</v>
      </c>
      <c r="N146" s="347">
        <v>4515.1000000000004</v>
      </c>
      <c r="O146" s="347">
        <v>608250</v>
      </c>
      <c r="P146" s="350">
        <v>-3.8415935499170023E-2</v>
      </c>
    </row>
    <row r="147" spans="1:16" ht="12.75" customHeight="1">
      <c r="A147" s="31">
        <v>137</v>
      </c>
      <c r="B147" s="32" t="s">
        <v>59</v>
      </c>
      <c r="C147" s="346" t="s">
        <v>188</v>
      </c>
      <c r="D147" s="351">
        <v>45197</v>
      </c>
      <c r="E147" s="349">
        <v>22661.5</v>
      </c>
      <c r="F147" s="346">
        <v>22596.333333333332</v>
      </c>
      <c r="G147" s="345">
        <v>22468.516666666663</v>
      </c>
      <c r="H147" s="345">
        <v>22275.533333333329</v>
      </c>
      <c r="I147" s="345">
        <v>22147.71666666666</v>
      </c>
      <c r="J147" s="345">
        <v>22789.316666666666</v>
      </c>
      <c r="K147" s="345">
        <v>22917.133333333339</v>
      </c>
      <c r="L147" s="345">
        <v>23110.116666666669</v>
      </c>
      <c r="M147" s="347">
        <v>22724.15</v>
      </c>
      <c r="N147" s="347">
        <v>22403.35</v>
      </c>
      <c r="O147" s="347">
        <v>331240</v>
      </c>
      <c r="P147" s="350">
        <v>-5.3708147640269682E-2</v>
      </c>
    </row>
    <row r="148" spans="1:16" ht="12.75" customHeight="1">
      <c r="A148" s="31">
        <v>138</v>
      </c>
      <c r="B148" s="32" t="s">
        <v>132</v>
      </c>
      <c r="C148" s="346" t="s">
        <v>189</v>
      </c>
      <c r="D148" s="351">
        <v>45197</v>
      </c>
      <c r="E148" s="349">
        <v>150.1</v>
      </c>
      <c r="F148" s="346">
        <v>151.1</v>
      </c>
      <c r="G148" s="345">
        <v>148</v>
      </c>
      <c r="H148" s="345">
        <v>145.9</v>
      </c>
      <c r="I148" s="345">
        <v>142.80000000000001</v>
      </c>
      <c r="J148" s="345">
        <v>153.19999999999999</v>
      </c>
      <c r="K148" s="345">
        <v>156.29999999999995</v>
      </c>
      <c r="L148" s="345">
        <v>158.39999999999998</v>
      </c>
      <c r="M148" s="347">
        <v>154.19999999999999</v>
      </c>
      <c r="N148" s="347">
        <v>149</v>
      </c>
      <c r="O148" s="347">
        <v>116140500</v>
      </c>
      <c r="P148" s="350">
        <v>-2.2052972604296919E-2</v>
      </c>
    </row>
    <row r="149" spans="1:16" ht="12.75" customHeight="1">
      <c r="A149" s="31">
        <v>139</v>
      </c>
      <c r="B149" s="32" t="s">
        <v>190</v>
      </c>
      <c r="C149" s="346" t="s">
        <v>191</v>
      </c>
      <c r="D149" s="351">
        <v>45197</v>
      </c>
      <c r="E149" s="349">
        <v>237.15</v>
      </c>
      <c r="F149" s="346">
        <v>237.96666666666667</v>
      </c>
      <c r="G149" s="345">
        <v>235.43333333333334</v>
      </c>
      <c r="H149" s="345">
        <v>233.71666666666667</v>
      </c>
      <c r="I149" s="345">
        <v>231.18333333333334</v>
      </c>
      <c r="J149" s="345">
        <v>239.68333333333334</v>
      </c>
      <c r="K149" s="345">
        <v>242.2166666666667</v>
      </c>
      <c r="L149" s="345">
        <v>243.93333333333334</v>
      </c>
      <c r="M149" s="347">
        <v>240.5</v>
      </c>
      <c r="N149" s="347">
        <v>236.25</v>
      </c>
      <c r="O149" s="347">
        <v>80187000</v>
      </c>
      <c r="P149" s="350">
        <v>2.5238771048291204E-2</v>
      </c>
    </row>
    <row r="150" spans="1:16" ht="12.75" customHeight="1">
      <c r="A150" s="31">
        <v>140</v>
      </c>
      <c r="B150" s="32" t="s">
        <v>108</v>
      </c>
      <c r="C150" s="354" t="s">
        <v>192</v>
      </c>
      <c r="D150" s="351">
        <v>45197</v>
      </c>
      <c r="E150" s="349">
        <v>1175.7</v>
      </c>
      <c r="F150" s="346">
        <v>1171.8999999999999</v>
      </c>
      <c r="G150" s="345">
        <v>1163.7999999999997</v>
      </c>
      <c r="H150" s="345">
        <v>1151.8999999999999</v>
      </c>
      <c r="I150" s="345">
        <v>1143.7999999999997</v>
      </c>
      <c r="J150" s="345">
        <v>1183.7999999999997</v>
      </c>
      <c r="K150" s="345">
        <v>1191.8999999999996</v>
      </c>
      <c r="L150" s="345">
        <v>1203.7999999999997</v>
      </c>
      <c r="M150" s="347">
        <v>1180</v>
      </c>
      <c r="N150" s="347">
        <v>1160</v>
      </c>
      <c r="O150" s="347">
        <v>6840400</v>
      </c>
      <c r="P150" s="350">
        <v>-4.6852719494805458E-3</v>
      </c>
    </row>
    <row r="151" spans="1:16" ht="12.75" customHeight="1">
      <c r="A151" s="31">
        <v>141</v>
      </c>
      <c r="B151" s="32" t="s">
        <v>87</v>
      </c>
      <c r="C151" s="342" t="s">
        <v>193</v>
      </c>
      <c r="D151" s="351">
        <v>45197</v>
      </c>
      <c r="E151" s="349">
        <v>4311.7</v>
      </c>
      <c r="F151" s="346">
        <v>4335.1166666666668</v>
      </c>
      <c r="G151" s="345">
        <v>4264.6833333333334</v>
      </c>
      <c r="H151" s="345">
        <v>4217.666666666667</v>
      </c>
      <c r="I151" s="345">
        <v>4147.2333333333336</v>
      </c>
      <c r="J151" s="345">
        <v>4382.1333333333332</v>
      </c>
      <c r="K151" s="345">
        <v>4452.5666666666675</v>
      </c>
      <c r="L151" s="345">
        <v>4499.583333333333</v>
      </c>
      <c r="M151" s="347">
        <v>4405.55</v>
      </c>
      <c r="N151" s="347">
        <v>4288.1000000000004</v>
      </c>
      <c r="O151" s="347">
        <v>434400</v>
      </c>
      <c r="P151" s="350">
        <v>0.16274089935760172</v>
      </c>
    </row>
    <row r="152" spans="1:16" ht="12.75" customHeight="1">
      <c r="A152" s="31">
        <v>142</v>
      </c>
      <c r="B152" s="32" t="s">
        <v>84</v>
      </c>
      <c r="C152" s="346" t="s">
        <v>194</v>
      </c>
      <c r="D152" s="351">
        <v>45197</v>
      </c>
      <c r="E152" s="349">
        <v>187.35</v>
      </c>
      <c r="F152" s="346">
        <v>187.86666666666667</v>
      </c>
      <c r="G152" s="345">
        <v>185.83333333333334</v>
      </c>
      <c r="H152" s="345">
        <v>184.31666666666666</v>
      </c>
      <c r="I152" s="345">
        <v>182.28333333333333</v>
      </c>
      <c r="J152" s="345">
        <v>189.38333333333335</v>
      </c>
      <c r="K152" s="345">
        <v>191.41666666666666</v>
      </c>
      <c r="L152" s="345">
        <v>192.93333333333337</v>
      </c>
      <c r="M152" s="347">
        <v>189.9</v>
      </c>
      <c r="N152" s="347">
        <v>186.35</v>
      </c>
      <c r="O152" s="347">
        <v>62832000</v>
      </c>
      <c r="P152" s="350">
        <v>-4.911728718755462E-2</v>
      </c>
    </row>
    <row r="153" spans="1:16" ht="12.75" customHeight="1">
      <c r="A153" s="31">
        <v>143</v>
      </c>
      <c r="B153" s="32" t="s">
        <v>47</v>
      </c>
      <c r="C153" s="346" t="s">
        <v>195</v>
      </c>
      <c r="D153" s="351">
        <v>45197</v>
      </c>
      <c r="E153" s="349">
        <v>40773.9</v>
      </c>
      <c r="F153" s="346">
        <v>40793.4</v>
      </c>
      <c r="G153" s="345">
        <v>40091.850000000006</v>
      </c>
      <c r="H153" s="345">
        <v>39409.800000000003</v>
      </c>
      <c r="I153" s="345">
        <v>38708.250000000007</v>
      </c>
      <c r="J153" s="345">
        <v>41475.450000000004</v>
      </c>
      <c r="K153" s="345">
        <v>42177.000000000007</v>
      </c>
      <c r="L153" s="345">
        <v>42859.05</v>
      </c>
      <c r="M153" s="347">
        <v>41494.949999999997</v>
      </c>
      <c r="N153" s="347">
        <v>40111.35</v>
      </c>
      <c r="O153" s="347">
        <v>175965</v>
      </c>
      <c r="P153" s="350">
        <v>4.0074474687472293E-2</v>
      </c>
    </row>
    <row r="154" spans="1:16" ht="12.75" customHeight="1">
      <c r="A154" s="31">
        <v>144</v>
      </c>
      <c r="B154" s="32" t="s">
        <v>43</v>
      </c>
      <c r="C154" s="346" t="s">
        <v>196</v>
      </c>
      <c r="D154" s="351">
        <v>45197</v>
      </c>
      <c r="E154" s="349">
        <v>1072.4000000000001</v>
      </c>
      <c r="F154" s="346">
        <v>1070.3</v>
      </c>
      <c r="G154" s="345">
        <v>1057.5999999999999</v>
      </c>
      <c r="H154" s="345">
        <v>1042.8</v>
      </c>
      <c r="I154" s="345">
        <v>1030.0999999999999</v>
      </c>
      <c r="J154" s="345">
        <v>1085.0999999999999</v>
      </c>
      <c r="K154" s="345">
        <v>1097.8000000000002</v>
      </c>
      <c r="L154" s="345">
        <v>1112.5999999999999</v>
      </c>
      <c r="M154" s="347">
        <v>1083</v>
      </c>
      <c r="N154" s="347">
        <v>1055.5</v>
      </c>
      <c r="O154" s="347">
        <v>11503500</v>
      </c>
      <c r="P154" s="350">
        <v>-6.2844185293164882E-3</v>
      </c>
    </row>
    <row r="155" spans="1:16" ht="12.75" customHeight="1">
      <c r="A155" s="31">
        <v>145</v>
      </c>
      <c r="B155" s="32" t="s">
        <v>87</v>
      </c>
      <c r="C155" s="354" t="s">
        <v>197</v>
      </c>
      <c r="D155" s="351">
        <v>45197</v>
      </c>
      <c r="E155" s="349">
        <v>5969.1</v>
      </c>
      <c r="F155" s="346">
        <v>5950.1833333333334</v>
      </c>
      <c r="G155" s="345">
        <v>5921.416666666667</v>
      </c>
      <c r="H155" s="345">
        <v>5873.7333333333336</v>
      </c>
      <c r="I155" s="345">
        <v>5844.9666666666672</v>
      </c>
      <c r="J155" s="345">
        <v>5997.8666666666668</v>
      </c>
      <c r="K155" s="345">
        <v>6026.6333333333332</v>
      </c>
      <c r="L155" s="345">
        <v>6074.3166666666666</v>
      </c>
      <c r="M155" s="347">
        <v>5978.95</v>
      </c>
      <c r="N155" s="347">
        <v>5902.5</v>
      </c>
      <c r="O155" s="347">
        <v>1107225</v>
      </c>
      <c r="P155" s="350">
        <v>-1.9221826073476979E-2</v>
      </c>
    </row>
    <row r="156" spans="1:16" ht="12.75" customHeight="1">
      <c r="A156" s="31">
        <v>146</v>
      </c>
      <c r="B156" s="32" t="s">
        <v>84</v>
      </c>
      <c r="C156" s="346" t="s">
        <v>198</v>
      </c>
      <c r="D156" s="351">
        <v>45197</v>
      </c>
      <c r="E156" s="349">
        <v>242</v>
      </c>
      <c r="F156" s="346">
        <v>243.88333333333333</v>
      </c>
      <c r="G156" s="345">
        <v>239.46666666666664</v>
      </c>
      <c r="H156" s="345">
        <v>236.93333333333331</v>
      </c>
      <c r="I156" s="345">
        <v>232.51666666666662</v>
      </c>
      <c r="J156" s="345">
        <v>246.41666666666666</v>
      </c>
      <c r="K156" s="345">
        <v>250.83333333333334</v>
      </c>
      <c r="L156" s="345">
        <v>253.36666666666667</v>
      </c>
      <c r="M156" s="347">
        <v>248.3</v>
      </c>
      <c r="N156" s="347">
        <v>241.35</v>
      </c>
      <c r="O156" s="347">
        <v>21948000</v>
      </c>
      <c r="P156" s="350">
        <v>1.1754943991149219E-2</v>
      </c>
    </row>
    <row r="157" spans="1:16" ht="12.75" customHeight="1">
      <c r="A157" s="31">
        <v>147</v>
      </c>
      <c r="B157" s="32" t="s">
        <v>68</v>
      </c>
      <c r="C157" s="346" t="s">
        <v>199</v>
      </c>
      <c r="D157" s="351">
        <v>45197</v>
      </c>
      <c r="E157" s="349">
        <v>279.95</v>
      </c>
      <c r="F157" s="346">
        <v>280.99999999999994</v>
      </c>
      <c r="G157" s="345">
        <v>275.59999999999991</v>
      </c>
      <c r="H157" s="345">
        <v>271.24999999999994</v>
      </c>
      <c r="I157" s="345">
        <v>265.84999999999991</v>
      </c>
      <c r="J157" s="345">
        <v>285.34999999999991</v>
      </c>
      <c r="K157" s="345">
        <v>290.74999999999989</v>
      </c>
      <c r="L157" s="345">
        <v>295.09999999999991</v>
      </c>
      <c r="M157" s="347">
        <v>286.39999999999998</v>
      </c>
      <c r="N157" s="347">
        <v>276.64999999999998</v>
      </c>
      <c r="O157" s="347">
        <v>63767000</v>
      </c>
      <c r="P157" s="350">
        <v>1.1705685618729096E-2</v>
      </c>
    </row>
    <row r="158" spans="1:16" ht="12.75" customHeight="1">
      <c r="A158" s="31">
        <v>148</v>
      </c>
      <c r="B158" s="32" t="s">
        <v>59</v>
      </c>
      <c r="C158" s="346" t="s">
        <v>200</v>
      </c>
      <c r="D158" s="351">
        <v>45197</v>
      </c>
      <c r="E158" s="349">
        <v>2488.5500000000002</v>
      </c>
      <c r="F158" s="346">
        <v>2490.9833333333336</v>
      </c>
      <c r="G158" s="345">
        <v>2473.3166666666671</v>
      </c>
      <c r="H158" s="345">
        <v>2458.0833333333335</v>
      </c>
      <c r="I158" s="345">
        <v>2440.416666666667</v>
      </c>
      <c r="J158" s="345">
        <v>2506.2166666666672</v>
      </c>
      <c r="K158" s="345">
        <v>2523.8833333333332</v>
      </c>
      <c r="L158" s="345">
        <v>2539.1166666666672</v>
      </c>
      <c r="M158" s="347">
        <v>2508.65</v>
      </c>
      <c r="N158" s="347">
        <v>2475.75</v>
      </c>
      <c r="O158" s="347">
        <v>2736750</v>
      </c>
      <c r="P158" s="350">
        <v>-1.0664256665160415E-2</v>
      </c>
    </row>
    <row r="159" spans="1:16" ht="12.75" customHeight="1">
      <c r="A159" s="31">
        <v>149</v>
      </c>
      <c r="B159" s="32" t="s">
        <v>39</v>
      </c>
      <c r="C159" s="346" t="s">
        <v>201</v>
      </c>
      <c r="D159" s="351">
        <v>45197</v>
      </c>
      <c r="E159" s="349">
        <v>3645.4</v>
      </c>
      <c r="F159" s="346">
        <v>3656.4666666666667</v>
      </c>
      <c r="G159" s="345">
        <v>3623.9333333333334</v>
      </c>
      <c r="H159" s="345">
        <v>3602.4666666666667</v>
      </c>
      <c r="I159" s="345">
        <v>3569.9333333333334</v>
      </c>
      <c r="J159" s="345">
        <v>3677.9333333333334</v>
      </c>
      <c r="K159" s="345">
        <v>3710.4666666666672</v>
      </c>
      <c r="L159" s="345">
        <v>3731.9333333333334</v>
      </c>
      <c r="M159" s="347">
        <v>3689</v>
      </c>
      <c r="N159" s="347">
        <v>3635</v>
      </c>
      <c r="O159" s="347">
        <v>2662750</v>
      </c>
      <c r="P159" s="350">
        <v>-2.9020782624976597E-3</v>
      </c>
    </row>
    <row r="160" spans="1:16" ht="12.75" customHeight="1">
      <c r="A160" s="31">
        <v>150</v>
      </c>
      <c r="B160" s="32" t="s">
        <v>63</v>
      </c>
      <c r="C160" s="346" t="s">
        <v>202</v>
      </c>
      <c r="D160" s="351">
        <v>45197</v>
      </c>
      <c r="E160" s="349">
        <v>74.25</v>
      </c>
      <c r="F160" s="346">
        <v>74.016666666666666</v>
      </c>
      <c r="G160" s="345">
        <v>73.183333333333337</v>
      </c>
      <c r="H160" s="345">
        <v>72.116666666666674</v>
      </c>
      <c r="I160" s="345">
        <v>71.283333333333346</v>
      </c>
      <c r="J160" s="345">
        <v>75.083333333333329</v>
      </c>
      <c r="K160" s="345">
        <v>75.916666666666671</v>
      </c>
      <c r="L160" s="345">
        <v>76.98333333333332</v>
      </c>
      <c r="M160" s="347">
        <v>74.849999999999994</v>
      </c>
      <c r="N160" s="347">
        <v>72.95</v>
      </c>
      <c r="O160" s="347">
        <v>262192000</v>
      </c>
      <c r="P160" s="350">
        <v>-3.7078387589611003E-2</v>
      </c>
    </row>
    <row r="161" spans="1:16" ht="12.75" customHeight="1">
      <c r="A161" s="31">
        <v>151</v>
      </c>
      <c r="B161" s="32" t="s">
        <v>45</v>
      </c>
      <c r="C161" s="342" t="s">
        <v>203</v>
      </c>
      <c r="D161" s="351">
        <v>45197</v>
      </c>
      <c r="E161" s="349">
        <v>5184.8500000000004</v>
      </c>
      <c r="F161" s="346">
        <v>5173.8833333333341</v>
      </c>
      <c r="G161" s="345">
        <v>5141.7666666666682</v>
      </c>
      <c r="H161" s="345">
        <v>5098.6833333333343</v>
      </c>
      <c r="I161" s="345">
        <v>5066.5666666666684</v>
      </c>
      <c r="J161" s="345">
        <v>5216.9666666666681</v>
      </c>
      <c r="K161" s="345">
        <v>5249.0833333333348</v>
      </c>
      <c r="L161" s="345">
        <v>5292.1666666666679</v>
      </c>
      <c r="M161" s="347">
        <v>5206</v>
      </c>
      <c r="N161" s="347">
        <v>5130.8</v>
      </c>
      <c r="O161" s="347">
        <v>1854300</v>
      </c>
      <c r="P161" s="350">
        <v>-6.2700964630225077E-3</v>
      </c>
    </row>
    <row r="162" spans="1:16" ht="12.75" customHeight="1">
      <c r="A162" s="31">
        <v>152</v>
      </c>
      <c r="B162" s="32" t="s">
        <v>190</v>
      </c>
      <c r="C162" s="352" t="s">
        <v>204</v>
      </c>
      <c r="D162" s="351">
        <v>45197</v>
      </c>
      <c r="E162" s="349">
        <v>194.85</v>
      </c>
      <c r="F162" s="346">
        <v>194.68333333333331</v>
      </c>
      <c r="G162" s="345">
        <v>193.21666666666661</v>
      </c>
      <c r="H162" s="345">
        <v>191.58333333333331</v>
      </c>
      <c r="I162" s="345">
        <v>190.11666666666662</v>
      </c>
      <c r="J162" s="345">
        <v>196.31666666666661</v>
      </c>
      <c r="K162" s="345">
        <v>197.7833333333333</v>
      </c>
      <c r="L162" s="345">
        <v>199.4166666666666</v>
      </c>
      <c r="M162" s="347">
        <v>196.15</v>
      </c>
      <c r="N162" s="347">
        <v>193.05</v>
      </c>
      <c r="O162" s="347">
        <v>72378000</v>
      </c>
      <c r="P162" s="350">
        <v>5.2500000000000003E-3</v>
      </c>
    </row>
    <row r="163" spans="1:16" ht="12.75" customHeight="1">
      <c r="A163" s="31">
        <v>153</v>
      </c>
      <c r="B163" s="32" t="s">
        <v>205</v>
      </c>
      <c r="C163" s="352" t="s">
        <v>206</v>
      </c>
      <c r="D163" s="351">
        <v>45197</v>
      </c>
      <c r="E163" s="349">
        <v>1769.8</v>
      </c>
      <c r="F163" s="346">
        <v>1771.3333333333333</v>
      </c>
      <c r="G163" s="345">
        <v>1757.5166666666664</v>
      </c>
      <c r="H163" s="345">
        <v>1745.2333333333331</v>
      </c>
      <c r="I163" s="345">
        <v>1731.4166666666663</v>
      </c>
      <c r="J163" s="345">
        <v>1783.6166666666666</v>
      </c>
      <c r="K163" s="345">
        <v>1797.4333333333336</v>
      </c>
      <c r="L163" s="345">
        <v>1809.7166666666667</v>
      </c>
      <c r="M163" s="347">
        <v>1785.15</v>
      </c>
      <c r="N163" s="347">
        <v>1759.05</v>
      </c>
      <c r="O163" s="347">
        <v>5084244</v>
      </c>
      <c r="P163" s="350">
        <v>1.9671863521345197E-2</v>
      </c>
    </row>
    <row r="164" spans="1:16" ht="12.75" customHeight="1">
      <c r="A164" s="31">
        <v>154</v>
      </c>
      <c r="B164" s="32" t="s">
        <v>49</v>
      </c>
      <c r="C164" s="352" t="s">
        <v>208</v>
      </c>
      <c r="D164" s="351">
        <v>45197</v>
      </c>
      <c r="E164" s="349">
        <v>895.05</v>
      </c>
      <c r="F164" s="346">
        <v>896.4</v>
      </c>
      <c r="G164" s="345">
        <v>891.55</v>
      </c>
      <c r="H164" s="345">
        <v>888.05</v>
      </c>
      <c r="I164" s="345">
        <v>883.19999999999993</v>
      </c>
      <c r="J164" s="345">
        <v>899.9</v>
      </c>
      <c r="K164" s="345">
        <v>904.75000000000011</v>
      </c>
      <c r="L164" s="345">
        <v>908.25</v>
      </c>
      <c r="M164" s="347">
        <v>901.25</v>
      </c>
      <c r="N164" s="347">
        <v>892.9</v>
      </c>
      <c r="O164" s="347">
        <v>3548750</v>
      </c>
      <c r="P164" s="350">
        <v>-7.8422053231939157E-3</v>
      </c>
    </row>
    <row r="165" spans="1:16" ht="12.75" customHeight="1">
      <c r="A165" s="31">
        <v>155</v>
      </c>
      <c r="B165" s="32" t="s">
        <v>63</v>
      </c>
      <c r="C165" s="346" t="s">
        <v>209</v>
      </c>
      <c r="D165" s="351">
        <v>45197</v>
      </c>
      <c r="E165" s="349">
        <v>234.1</v>
      </c>
      <c r="F165" s="346">
        <v>232.29999999999998</v>
      </c>
      <c r="G165" s="345">
        <v>228.29999999999995</v>
      </c>
      <c r="H165" s="345">
        <v>222.49999999999997</v>
      </c>
      <c r="I165" s="345">
        <v>218.49999999999994</v>
      </c>
      <c r="J165" s="345">
        <v>238.09999999999997</v>
      </c>
      <c r="K165" s="345">
        <v>242.10000000000002</v>
      </c>
      <c r="L165" s="345">
        <v>247.89999999999998</v>
      </c>
      <c r="M165" s="347">
        <v>236.3</v>
      </c>
      <c r="N165" s="347">
        <v>226.5</v>
      </c>
      <c r="O165" s="347">
        <v>51040000</v>
      </c>
      <c r="P165" s="350">
        <v>1.5721393034825872E-2</v>
      </c>
    </row>
    <row r="166" spans="1:16" ht="12.75" customHeight="1">
      <c r="A166" s="31">
        <v>156</v>
      </c>
      <c r="B166" s="32" t="s">
        <v>190</v>
      </c>
      <c r="C166" s="346" t="s">
        <v>210</v>
      </c>
      <c r="D166" s="351">
        <v>45197</v>
      </c>
      <c r="E166" s="349">
        <v>245.2</v>
      </c>
      <c r="F166" s="346">
        <v>247.79999999999998</v>
      </c>
      <c r="G166" s="345">
        <v>241.39999999999998</v>
      </c>
      <c r="H166" s="345">
        <v>237.6</v>
      </c>
      <c r="I166" s="345">
        <v>231.2</v>
      </c>
      <c r="J166" s="345">
        <v>251.59999999999997</v>
      </c>
      <c r="K166" s="345">
        <v>258</v>
      </c>
      <c r="L166" s="345">
        <v>261.79999999999995</v>
      </c>
      <c r="M166" s="347">
        <v>254.2</v>
      </c>
      <c r="N166" s="347">
        <v>244</v>
      </c>
      <c r="O166" s="347">
        <v>66648000</v>
      </c>
      <c r="P166" s="350">
        <v>-6.0872505918160298E-2</v>
      </c>
    </row>
    <row r="167" spans="1:16" ht="12.75" customHeight="1">
      <c r="A167" s="31">
        <v>157</v>
      </c>
      <c r="B167" s="32" t="s">
        <v>84</v>
      </c>
      <c r="C167" s="346" t="s">
        <v>211</v>
      </c>
      <c r="D167" s="351">
        <v>45197</v>
      </c>
      <c r="E167" s="349">
        <v>2465.6999999999998</v>
      </c>
      <c r="F167" s="346">
        <v>2463.8166666666666</v>
      </c>
      <c r="G167" s="345">
        <v>2454.8833333333332</v>
      </c>
      <c r="H167" s="345">
        <v>2444.0666666666666</v>
      </c>
      <c r="I167" s="345">
        <v>2435.1333333333332</v>
      </c>
      <c r="J167" s="345">
        <v>2474.6333333333332</v>
      </c>
      <c r="K167" s="345">
        <v>2483.5666666666666</v>
      </c>
      <c r="L167" s="345">
        <v>2494.3833333333332</v>
      </c>
      <c r="M167" s="347">
        <v>2472.75</v>
      </c>
      <c r="N167" s="347">
        <v>2453</v>
      </c>
      <c r="O167" s="347">
        <v>44644750</v>
      </c>
      <c r="P167" s="350">
        <v>1.0314190420135094E-3</v>
      </c>
    </row>
    <row r="168" spans="1:16" ht="12.75" customHeight="1">
      <c r="A168" s="31">
        <v>158</v>
      </c>
      <c r="B168" s="32" t="s">
        <v>132</v>
      </c>
      <c r="C168" s="346" t="s">
        <v>212</v>
      </c>
      <c r="D168" s="351">
        <v>45197</v>
      </c>
      <c r="E168" s="349">
        <v>96.5</v>
      </c>
      <c r="F168" s="346">
        <v>97.383333333333326</v>
      </c>
      <c r="G168" s="345">
        <v>94.916666666666657</v>
      </c>
      <c r="H168" s="345">
        <v>93.333333333333329</v>
      </c>
      <c r="I168" s="345">
        <v>90.86666666666666</v>
      </c>
      <c r="J168" s="345">
        <v>98.966666666666654</v>
      </c>
      <c r="K168" s="345">
        <v>101.43333333333332</v>
      </c>
      <c r="L168" s="345">
        <v>103.01666666666665</v>
      </c>
      <c r="M168" s="347">
        <v>99.85</v>
      </c>
      <c r="N168" s="347">
        <v>95.8</v>
      </c>
      <c r="O168" s="347">
        <v>132920000</v>
      </c>
      <c r="P168" s="350">
        <v>-1.0717475439118785E-2</v>
      </c>
    </row>
    <row r="169" spans="1:16" ht="12.75" customHeight="1">
      <c r="A169" s="31">
        <v>159</v>
      </c>
      <c r="B169" s="32" t="s">
        <v>63</v>
      </c>
      <c r="C169" s="354" t="s">
        <v>213</v>
      </c>
      <c r="D169" s="351">
        <v>45197</v>
      </c>
      <c r="E169" s="349">
        <v>840.9</v>
      </c>
      <c r="F169" s="346">
        <v>837.43333333333339</v>
      </c>
      <c r="G169" s="345">
        <v>831.36666666666679</v>
      </c>
      <c r="H169" s="345">
        <v>821.83333333333337</v>
      </c>
      <c r="I169" s="345">
        <v>815.76666666666677</v>
      </c>
      <c r="J169" s="345">
        <v>846.96666666666681</v>
      </c>
      <c r="K169" s="345">
        <v>853.03333333333342</v>
      </c>
      <c r="L169" s="345">
        <v>862.56666666666683</v>
      </c>
      <c r="M169" s="347">
        <v>843.5</v>
      </c>
      <c r="N169" s="347">
        <v>827.9</v>
      </c>
      <c r="O169" s="347">
        <v>9313600</v>
      </c>
      <c r="P169" s="350">
        <v>-4.2362424940363574E-2</v>
      </c>
    </row>
    <row r="170" spans="1:16" ht="12.75" customHeight="1">
      <c r="A170" s="31">
        <v>160</v>
      </c>
      <c r="B170" s="32" t="s">
        <v>68</v>
      </c>
      <c r="C170" s="346" t="s">
        <v>214</v>
      </c>
      <c r="D170" s="351">
        <v>45197</v>
      </c>
      <c r="E170" s="349">
        <v>1375.05</v>
      </c>
      <c r="F170" s="346">
        <v>1366.5333333333335</v>
      </c>
      <c r="G170" s="345">
        <v>1355.5666666666671</v>
      </c>
      <c r="H170" s="345">
        <v>1336.0833333333335</v>
      </c>
      <c r="I170" s="345">
        <v>1325.116666666667</v>
      </c>
      <c r="J170" s="345">
        <v>1386.0166666666671</v>
      </c>
      <c r="K170" s="345">
        <v>1396.9833333333338</v>
      </c>
      <c r="L170" s="345">
        <v>1416.4666666666672</v>
      </c>
      <c r="M170" s="347">
        <v>1377.5</v>
      </c>
      <c r="N170" s="347">
        <v>1347.05</v>
      </c>
      <c r="O170" s="347">
        <v>8760000</v>
      </c>
      <c r="P170" s="350">
        <v>8.6355785837651123E-3</v>
      </c>
    </row>
    <row r="171" spans="1:16" ht="12.75" customHeight="1">
      <c r="A171" s="31">
        <v>161</v>
      </c>
      <c r="B171" s="32" t="s">
        <v>63</v>
      </c>
      <c r="C171" s="346" t="s">
        <v>215</v>
      </c>
      <c r="D171" s="351">
        <v>45197</v>
      </c>
      <c r="E171" s="349">
        <v>599.65</v>
      </c>
      <c r="F171" s="346">
        <v>599.81666666666661</v>
      </c>
      <c r="G171" s="345">
        <v>596.93333333333317</v>
      </c>
      <c r="H171" s="345">
        <v>594.21666666666658</v>
      </c>
      <c r="I171" s="345">
        <v>591.33333333333314</v>
      </c>
      <c r="J171" s="345">
        <v>602.53333333333319</v>
      </c>
      <c r="K171" s="345">
        <v>605.41666666666663</v>
      </c>
      <c r="L171" s="345">
        <v>608.13333333333321</v>
      </c>
      <c r="M171" s="347">
        <v>602.70000000000005</v>
      </c>
      <c r="N171" s="347">
        <v>597.1</v>
      </c>
      <c r="O171" s="347">
        <v>82870500</v>
      </c>
      <c r="P171" s="350">
        <v>6.1579700432869069E-4</v>
      </c>
    </row>
    <row r="172" spans="1:16" ht="12.75" customHeight="1">
      <c r="A172" s="31">
        <v>162</v>
      </c>
      <c r="B172" s="32" t="s">
        <v>49</v>
      </c>
      <c r="C172" s="353" t="s">
        <v>216</v>
      </c>
      <c r="D172" s="351">
        <v>45197</v>
      </c>
      <c r="E172" s="349">
        <v>26855.05</v>
      </c>
      <c r="F172" s="346">
        <v>26663.899999999998</v>
      </c>
      <c r="G172" s="345">
        <v>26191.699999999997</v>
      </c>
      <c r="H172" s="345">
        <v>25528.35</v>
      </c>
      <c r="I172" s="345">
        <v>25056.149999999998</v>
      </c>
      <c r="J172" s="345">
        <v>27327.249999999996</v>
      </c>
      <c r="K172" s="345">
        <v>27799.45</v>
      </c>
      <c r="L172" s="345">
        <v>28462.799999999996</v>
      </c>
      <c r="M172" s="347">
        <v>27136.1</v>
      </c>
      <c r="N172" s="347">
        <v>26000.55</v>
      </c>
      <c r="O172" s="347">
        <v>173975</v>
      </c>
      <c r="P172" s="350">
        <v>-9.9587423531085507E-3</v>
      </c>
    </row>
    <row r="173" spans="1:16" ht="12.75" customHeight="1">
      <c r="A173" s="31">
        <v>163</v>
      </c>
      <c r="B173" s="32" t="s">
        <v>41</v>
      </c>
      <c r="C173" s="352" t="s">
        <v>217</v>
      </c>
      <c r="D173" s="351">
        <v>45197</v>
      </c>
      <c r="E173" s="349">
        <v>3826.55</v>
      </c>
      <c r="F173" s="346">
        <v>3838.8833333333332</v>
      </c>
      <c r="G173" s="345">
        <v>3807.7666666666664</v>
      </c>
      <c r="H173" s="345">
        <v>3788.9833333333331</v>
      </c>
      <c r="I173" s="345">
        <v>3757.8666666666663</v>
      </c>
      <c r="J173" s="345">
        <v>3857.6666666666665</v>
      </c>
      <c r="K173" s="345">
        <v>3888.7833333333333</v>
      </c>
      <c r="L173" s="345">
        <v>3907.5666666666666</v>
      </c>
      <c r="M173" s="347">
        <v>3870</v>
      </c>
      <c r="N173" s="347">
        <v>3820.1</v>
      </c>
      <c r="O173" s="347">
        <v>1732775</v>
      </c>
      <c r="P173" s="350">
        <v>4.5635579156986392E-2</v>
      </c>
    </row>
    <row r="174" spans="1:16" ht="12.75" customHeight="1">
      <c r="A174" s="31">
        <v>164</v>
      </c>
      <c r="B174" s="32" t="s">
        <v>47</v>
      </c>
      <c r="C174" s="352" t="s">
        <v>218</v>
      </c>
      <c r="D174" s="351">
        <v>45197</v>
      </c>
      <c r="E174" s="349">
        <v>2379.65</v>
      </c>
      <c r="F174" s="346">
        <v>2389.6166666666668</v>
      </c>
      <c r="G174" s="345">
        <v>2366.3333333333335</v>
      </c>
      <c r="H174" s="345">
        <v>2353.0166666666669</v>
      </c>
      <c r="I174" s="345">
        <v>2329.7333333333336</v>
      </c>
      <c r="J174" s="345">
        <v>2402.9333333333334</v>
      </c>
      <c r="K174" s="345">
        <v>2426.2166666666662</v>
      </c>
      <c r="L174" s="345">
        <v>2439.5333333333333</v>
      </c>
      <c r="M174" s="347">
        <v>2412.9</v>
      </c>
      <c r="N174" s="347">
        <v>2376.3000000000002</v>
      </c>
      <c r="O174" s="347">
        <v>3513000</v>
      </c>
      <c r="P174" s="350">
        <v>3.6856668511344767E-2</v>
      </c>
    </row>
    <row r="175" spans="1:16" ht="12.75" customHeight="1">
      <c r="A175" s="31">
        <v>165</v>
      </c>
      <c r="B175" s="32" t="s">
        <v>68</v>
      </c>
      <c r="C175" s="352" t="s">
        <v>219</v>
      </c>
      <c r="D175" s="351">
        <v>45197</v>
      </c>
      <c r="E175" s="349">
        <v>1928.65</v>
      </c>
      <c r="F175" s="346">
        <v>1925.6000000000001</v>
      </c>
      <c r="G175" s="345">
        <v>1914.2000000000003</v>
      </c>
      <c r="H175" s="345">
        <v>1899.7500000000002</v>
      </c>
      <c r="I175" s="345">
        <v>1888.3500000000004</v>
      </c>
      <c r="J175" s="345">
        <v>1940.0500000000002</v>
      </c>
      <c r="K175" s="345">
        <v>1951.4500000000003</v>
      </c>
      <c r="L175" s="345">
        <v>1965.9</v>
      </c>
      <c r="M175" s="347">
        <v>1937</v>
      </c>
      <c r="N175" s="347">
        <v>1911.15</v>
      </c>
      <c r="O175" s="347">
        <v>7327800</v>
      </c>
      <c r="P175" s="350">
        <v>7.174666006927264E-3</v>
      </c>
    </row>
    <row r="176" spans="1:16" ht="12.75" customHeight="1">
      <c r="A176" s="31">
        <v>166</v>
      </c>
      <c r="B176" s="32" t="s">
        <v>43</v>
      </c>
      <c r="C176" s="352" t="s">
        <v>220</v>
      </c>
      <c r="D176" s="351">
        <v>45197</v>
      </c>
      <c r="E176" s="349">
        <v>1154</v>
      </c>
      <c r="F176" s="346">
        <v>1152.9833333333333</v>
      </c>
      <c r="G176" s="345">
        <v>1149.3666666666668</v>
      </c>
      <c r="H176" s="345">
        <v>1144.7333333333333</v>
      </c>
      <c r="I176" s="345">
        <v>1141.1166666666668</v>
      </c>
      <c r="J176" s="345">
        <v>1157.6166666666668</v>
      </c>
      <c r="K176" s="345">
        <v>1161.2333333333331</v>
      </c>
      <c r="L176" s="345">
        <v>1165.8666666666668</v>
      </c>
      <c r="M176" s="347">
        <v>1156.5999999999999</v>
      </c>
      <c r="N176" s="347">
        <v>1148.3499999999999</v>
      </c>
      <c r="O176" s="347">
        <v>25630500</v>
      </c>
      <c r="P176" s="350">
        <v>7.6529914997130132E-4</v>
      </c>
    </row>
    <row r="177" spans="1:16" ht="12.75" customHeight="1">
      <c r="A177" s="31">
        <v>167</v>
      </c>
      <c r="B177" s="32" t="s">
        <v>205</v>
      </c>
      <c r="C177" s="352" t="s">
        <v>221</v>
      </c>
      <c r="D177" s="351">
        <v>45197</v>
      </c>
      <c r="E177" s="349">
        <v>599.15</v>
      </c>
      <c r="F177" s="346">
        <v>599.4</v>
      </c>
      <c r="G177" s="345">
        <v>591.65</v>
      </c>
      <c r="H177" s="345">
        <v>584.15</v>
      </c>
      <c r="I177" s="345">
        <v>576.4</v>
      </c>
      <c r="J177" s="345">
        <v>606.9</v>
      </c>
      <c r="K177" s="345">
        <v>614.65</v>
      </c>
      <c r="L177" s="345">
        <v>622.15</v>
      </c>
      <c r="M177" s="347">
        <v>607.15</v>
      </c>
      <c r="N177" s="347">
        <v>591.9</v>
      </c>
      <c r="O177" s="347">
        <v>8521500</v>
      </c>
      <c r="P177" s="350">
        <v>3.952424519670631E-2</v>
      </c>
    </row>
    <row r="178" spans="1:16" ht="12.75" customHeight="1">
      <c r="A178" s="31">
        <v>168</v>
      </c>
      <c r="B178" s="32" t="s">
        <v>43</v>
      </c>
      <c r="C178" s="341" t="s">
        <v>222</v>
      </c>
      <c r="D178" s="351">
        <v>45197</v>
      </c>
      <c r="E178" s="349">
        <v>834.2</v>
      </c>
      <c r="F178" s="346">
        <v>837.43333333333339</v>
      </c>
      <c r="G178" s="345">
        <v>821.86666666666679</v>
      </c>
      <c r="H178" s="345">
        <v>809.53333333333342</v>
      </c>
      <c r="I178" s="345">
        <v>793.96666666666681</v>
      </c>
      <c r="J178" s="345">
        <v>849.76666666666677</v>
      </c>
      <c r="K178" s="345">
        <v>865.33333333333337</v>
      </c>
      <c r="L178" s="345">
        <v>877.66666666666674</v>
      </c>
      <c r="M178" s="347">
        <v>853</v>
      </c>
      <c r="N178" s="347">
        <v>825.1</v>
      </c>
      <c r="O178" s="347">
        <v>3964000</v>
      </c>
      <c r="P178" s="350">
        <v>-4.204929917834703E-2</v>
      </c>
    </row>
    <row r="179" spans="1:16" ht="12.75" customHeight="1">
      <c r="A179" s="31">
        <v>169</v>
      </c>
      <c r="B179" s="32" t="s">
        <v>39</v>
      </c>
      <c r="C179" s="352" t="s">
        <v>223</v>
      </c>
      <c r="D179" s="351">
        <v>45197</v>
      </c>
      <c r="E179" s="349">
        <v>1071.8</v>
      </c>
      <c r="F179" s="346">
        <v>1074.1500000000001</v>
      </c>
      <c r="G179" s="345">
        <v>1063.3000000000002</v>
      </c>
      <c r="H179" s="345">
        <v>1054.8000000000002</v>
      </c>
      <c r="I179" s="345">
        <v>1043.9500000000003</v>
      </c>
      <c r="J179" s="345">
        <v>1082.6500000000001</v>
      </c>
      <c r="K179" s="345">
        <v>1093.5</v>
      </c>
      <c r="L179" s="345">
        <v>1102</v>
      </c>
      <c r="M179" s="347">
        <v>1085</v>
      </c>
      <c r="N179" s="347">
        <v>1065.6500000000001</v>
      </c>
      <c r="O179" s="347">
        <v>8927050</v>
      </c>
      <c r="P179" s="350">
        <v>6.3240126480252961E-3</v>
      </c>
    </row>
    <row r="180" spans="1:16" ht="12.75" customHeight="1">
      <c r="A180" s="31">
        <v>170</v>
      </c>
      <c r="B180" s="32" t="s">
        <v>79</v>
      </c>
      <c r="C180" s="355" t="s">
        <v>224</v>
      </c>
      <c r="D180" s="351">
        <v>45197</v>
      </c>
      <c r="E180" s="349">
        <v>1932.1</v>
      </c>
      <c r="F180" s="346">
        <v>1931.5999999999997</v>
      </c>
      <c r="G180" s="345">
        <v>1920.8499999999995</v>
      </c>
      <c r="H180" s="345">
        <v>1909.5999999999997</v>
      </c>
      <c r="I180" s="345">
        <v>1898.8499999999995</v>
      </c>
      <c r="J180" s="345">
        <v>1942.8499999999995</v>
      </c>
      <c r="K180" s="345">
        <v>1953.6</v>
      </c>
      <c r="L180" s="345">
        <v>1964.8499999999995</v>
      </c>
      <c r="M180" s="347">
        <v>1942.35</v>
      </c>
      <c r="N180" s="347">
        <v>1920.35</v>
      </c>
      <c r="O180" s="347">
        <v>6140500</v>
      </c>
      <c r="P180" s="350">
        <v>7.2998687664041998E-3</v>
      </c>
    </row>
    <row r="181" spans="1:16" ht="12.75" customHeight="1">
      <c r="A181" s="31">
        <v>171</v>
      </c>
      <c r="B181" s="32" t="s">
        <v>59</v>
      </c>
      <c r="C181" s="352" t="s">
        <v>225</v>
      </c>
      <c r="D181" s="351">
        <v>45197</v>
      </c>
      <c r="E181" s="349">
        <v>879.4</v>
      </c>
      <c r="F181" s="346">
        <v>881.98333333333323</v>
      </c>
      <c r="G181" s="345">
        <v>874.01666666666642</v>
      </c>
      <c r="H181" s="345">
        <v>868.63333333333321</v>
      </c>
      <c r="I181" s="345">
        <v>860.6666666666664</v>
      </c>
      <c r="J181" s="345">
        <v>887.36666666666645</v>
      </c>
      <c r="K181" s="345">
        <v>895.33333333333337</v>
      </c>
      <c r="L181" s="345">
        <v>900.71666666666647</v>
      </c>
      <c r="M181" s="347">
        <v>889.95</v>
      </c>
      <c r="N181" s="347">
        <v>876.6</v>
      </c>
      <c r="O181" s="347">
        <v>10516500</v>
      </c>
      <c r="P181" s="350">
        <v>7.7619663648124193E-3</v>
      </c>
    </row>
    <row r="182" spans="1:16" ht="12.75" customHeight="1">
      <c r="A182" s="31">
        <v>172</v>
      </c>
      <c r="B182" s="32" t="s">
        <v>56</v>
      </c>
      <c r="C182" s="352" t="s">
        <v>226</v>
      </c>
      <c r="D182" s="351">
        <v>45197</v>
      </c>
      <c r="E182" s="349">
        <v>636.54999999999995</v>
      </c>
      <c r="F182" s="346">
        <v>634.51666666666665</v>
      </c>
      <c r="G182" s="345">
        <v>630.5333333333333</v>
      </c>
      <c r="H182" s="345">
        <v>624.51666666666665</v>
      </c>
      <c r="I182" s="345">
        <v>620.5333333333333</v>
      </c>
      <c r="J182" s="345">
        <v>640.5333333333333</v>
      </c>
      <c r="K182" s="345">
        <v>644.51666666666665</v>
      </c>
      <c r="L182" s="345">
        <v>650.5333333333333</v>
      </c>
      <c r="M182" s="347">
        <v>638.5</v>
      </c>
      <c r="N182" s="347">
        <v>628.5</v>
      </c>
      <c r="O182" s="347">
        <v>67795800</v>
      </c>
      <c r="P182" s="350">
        <v>1.4435275805454274E-2</v>
      </c>
    </row>
    <row r="183" spans="1:16" ht="12.75" customHeight="1">
      <c r="A183" s="31">
        <v>173</v>
      </c>
      <c r="B183" s="32" t="s">
        <v>190</v>
      </c>
      <c r="C183" s="352" t="s">
        <v>227</v>
      </c>
      <c r="D183" s="351">
        <v>45197</v>
      </c>
      <c r="E183" s="349">
        <v>264.75</v>
      </c>
      <c r="F183" s="346">
        <v>265.5</v>
      </c>
      <c r="G183" s="345">
        <v>262.7</v>
      </c>
      <c r="H183" s="345">
        <v>260.64999999999998</v>
      </c>
      <c r="I183" s="345">
        <v>257.84999999999997</v>
      </c>
      <c r="J183" s="345">
        <v>267.55</v>
      </c>
      <c r="K183" s="345">
        <v>270.34999999999997</v>
      </c>
      <c r="L183" s="345">
        <v>272.40000000000003</v>
      </c>
      <c r="M183" s="347">
        <v>268.3</v>
      </c>
      <c r="N183" s="347">
        <v>263.45</v>
      </c>
      <c r="O183" s="347">
        <v>94199625</v>
      </c>
      <c r="P183" s="350">
        <v>8.4911114322879025E-3</v>
      </c>
    </row>
    <row r="184" spans="1:16" ht="12.75" customHeight="1">
      <c r="A184" s="31">
        <v>174</v>
      </c>
      <c r="B184" s="32" t="s">
        <v>132</v>
      </c>
      <c r="C184" s="352" t="s">
        <v>228</v>
      </c>
      <c r="D184" s="351">
        <v>45197</v>
      </c>
      <c r="E184" s="349">
        <v>132.55000000000001</v>
      </c>
      <c r="F184" s="346">
        <v>132.25</v>
      </c>
      <c r="G184" s="345">
        <v>130.65</v>
      </c>
      <c r="H184" s="345">
        <v>128.75</v>
      </c>
      <c r="I184" s="345">
        <v>127.15</v>
      </c>
      <c r="J184" s="345">
        <v>134.15</v>
      </c>
      <c r="K184" s="345">
        <v>135.75000000000003</v>
      </c>
      <c r="L184" s="345">
        <v>137.65</v>
      </c>
      <c r="M184" s="347">
        <v>133.85</v>
      </c>
      <c r="N184" s="347">
        <v>130.35</v>
      </c>
      <c r="O184" s="347">
        <v>249128000</v>
      </c>
      <c r="P184" s="350">
        <v>7.606784814937996E-2</v>
      </c>
    </row>
    <row r="185" spans="1:16" ht="12.75" customHeight="1">
      <c r="A185" s="31">
        <v>175</v>
      </c>
      <c r="B185" s="32" t="s">
        <v>87</v>
      </c>
      <c r="C185" s="352" t="s">
        <v>229</v>
      </c>
      <c r="D185" s="351">
        <v>45197</v>
      </c>
      <c r="E185" s="349">
        <v>3611.45</v>
      </c>
      <c r="F185" s="346">
        <v>3601.2333333333336</v>
      </c>
      <c r="G185" s="345">
        <v>3584.4666666666672</v>
      </c>
      <c r="H185" s="345">
        <v>3557.4833333333336</v>
      </c>
      <c r="I185" s="345">
        <v>3540.7166666666672</v>
      </c>
      <c r="J185" s="345">
        <v>3628.2166666666672</v>
      </c>
      <c r="K185" s="345">
        <v>3644.9833333333336</v>
      </c>
      <c r="L185" s="345">
        <v>3671.9666666666672</v>
      </c>
      <c r="M185" s="347">
        <v>3618</v>
      </c>
      <c r="N185" s="347">
        <v>3574.25</v>
      </c>
      <c r="O185" s="347">
        <v>10476550</v>
      </c>
      <c r="P185" s="350">
        <v>1.087433723953936E-2</v>
      </c>
    </row>
    <row r="186" spans="1:16" ht="12.75" customHeight="1">
      <c r="A186" s="31">
        <v>176</v>
      </c>
      <c r="B186" s="32" t="s">
        <v>87</v>
      </c>
      <c r="C186" s="352" t="s">
        <v>230</v>
      </c>
      <c r="D186" s="351">
        <v>45197</v>
      </c>
      <c r="E186" s="349">
        <v>1300.95</v>
      </c>
      <c r="F186" s="346">
        <v>1293.8833333333334</v>
      </c>
      <c r="G186" s="345">
        <v>1285.1166666666668</v>
      </c>
      <c r="H186" s="345">
        <v>1269.2833333333333</v>
      </c>
      <c r="I186" s="345">
        <v>1260.5166666666667</v>
      </c>
      <c r="J186" s="345">
        <v>1309.7166666666669</v>
      </c>
      <c r="K186" s="345">
        <v>1318.4833333333338</v>
      </c>
      <c r="L186" s="345">
        <v>1334.3166666666671</v>
      </c>
      <c r="M186" s="347">
        <v>1302.6500000000001</v>
      </c>
      <c r="N186" s="347">
        <v>1278.05</v>
      </c>
      <c r="O186" s="347">
        <v>12188400</v>
      </c>
      <c r="P186" s="350">
        <v>-5.5118842736871482E-2</v>
      </c>
    </row>
    <row r="187" spans="1:16" ht="12.75" customHeight="1">
      <c r="A187" s="31">
        <v>177</v>
      </c>
      <c r="B187" s="32" t="s">
        <v>59</v>
      </c>
      <c r="C187" s="352" t="s">
        <v>231</v>
      </c>
      <c r="D187" s="351">
        <v>45197</v>
      </c>
      <c r="E187" s="349">
        <v>3260.35</v>
      </c>
      <c r="F187" s="346">
        <v>3257.3166666666671</v>
      </c>
      <c r="G187" s="345">
        <v>3243.0333333333342</v>
      </c>
      <c r="H187" s="345">
        <v>3225.7166666666672</v>
      </c>
      <c r="I187" s="345">
        <v>3211.4333333333343</v>
      </c>
      <c r="J187" s="345">
        <v>3274.6333333333341</v>
      </c>
      <c r="K187" s="345">
        <v>3288.916666666667</v>
      </c>
      <c r="L187" s="345">
        <v>3306.233333333334</v>
      </c>
      <c r="M187" s="347">
        <v>3271.6</v>
      </c>
      <c r="N187" s="347">
        <v>3240</v>
      </c>
      <c r="O187" s="347">
        <v>5350500</v>
      </c>
      <c r="P187" s="350">
        <v>1.6528925619834711E-2</v>
      </c>
    </row>
    <row r="188" spans="1:16" ht="12.75" customHeight="1">
      <c r="A188" s="31">
        <v>178</v>
      </c>
      <c r="B188" s="32" t="s">
        <v>43</v>
      </c>
      <c r="C188" s="352" t="s">
        <v>232</v>
      </c>
      <c r="D188" s="351">
        <v>45197</v>
      </c>
      <c r="E188" s="349">
        <v>1874.3</v>
      </c>
      <c r="F188" s="346">
        <v>1867.3</v>
      </c>
      <c r="G188" s="345">
        <v>1855.55</v>
      </c>
      <c r="H188" s="345">
        <v>1836.8</v>
      </c>
      <c r="I188" s="345">
        <v>1825.05</v>
      </c>
      <c r="J188" s="345">
        <v>1886.05</v>
      </c>
      <c r="K188" s="345">
        <v>1897.8</v>
      </c>
      <c r="L188" s="345">
        <v>1916.55</v>
      </c>
      <c r="M188" s="347">
        <v>1879.05</v>
      </c>
      <c r="N188" s="347">
        <v>1848.55</v>
      </c>
      <c r="O188" s="347">
        <v>2415000</v>
      </c>
      <c r="P188" s="350">
        <v>2.5042444821731749E-2</v>
      </c>
    </row>
    <row r="189" spans="1:16" ht="12.75" customHeight="1">
      <c r="A189" s="31">
        <v>179</v>
      </c>
      <c r="B189" s="32" t="s">
        <v>45</v>
      </c>
      <c r="C189" s="352" t="s">
        <v>233</v>
      </c>
      <c r="D189" s="351">
        <v>45197</v>
      </c>
      <c r="E189" s="349">
        <v>2079</v>
      </c>
      <c r="F189" s="346">
        <v>2075.7666666666669</v>
      </c>
      <c r="G189" s="345">
        <v>2061.5333333333338</v>
      </c>
      <c r="H189" s="345">
        <v>2044.0666666666671</v>
      </c>
      <c r="I189" s="345">
        <v>2029.8333333333339</v>
      </c>
      <c r="J189" s="345">
        <v>2093.2333333333336</v>
      </c>
      <c r="K189" s="345">
        <v>2107.4666666666662</v>
      </c>
      <c r="L189" s="345">
        <v>2124.9333333333334</v>
      </c>
      <c r="M189" s="347">
        <v>2090</v>
      </c>
      <c r="N189" s="347">
        <v>2058.3000000000002</v>
      </c>
      <c r="O189" s="347">
        <v>3497200</v>
      </c>
      <c r="P189" s="350">
        <v>-2.0062766195920196E-2</v>
      </c>
    </row>
    <row r="190" spans="1:16" ht="12.75" customHeight="1">
      <c r="A190" s="31">
        <v>180</v>
      </c>
      <c r="B190" s="32" t="s">
        <v>56</v>
      </c>
      <c r="C190" s="352" t="s">
        <v>234</v>
      </c>
      <c r="D190" s="351">
        <v>45197</v>
      </c>
      <c r="E190" s="349">
        <v>1508.65</v>
      </c>
      <c r="F190" s="346">
        <v>1497.0666666666666</v>
      </c>
      <c r="G190" s="345">
        <v>1482.1333333333332</v>
      </c>
      <c r="H190" s="345">
        <v>1455.6166666666666</v>
      </c>
      <c r="I190" s="345">
        <v>1440.6833333333332</v>
      </c>
      <c r="J190" s="345">
        <v>1523.5833333333333</v>
      </c>
      <c r="K190" s="345">
        <v>1538.5166666666667</v>
      </c>
      <c r="L190" s="345">
        <v>1565.0333333333333</v>
      </c>
      <c r="M190" s="347">
        <v>1512</v>
      </c>
      <c r="N190" s="347">
        <v>1470.55</v>
      </c>
      <c r="O190" s="347">
        <v>7298900</v>
      </c>
      <c r="P190" s="350">
        <v>5.836378400324807E-2</v>
      </c>
    </row>
    <row r="191" spans="1:16" ht="12.75" customHeight="1">
      <c r="A191" s="31">
        <v>181</v>
      </c>
      <c r="B191" s="32" t="s">
        <v>59</v>
      </c>
      <c r="C191" s="352" t="s">
        <v>235</v>
      </c>
      <c r="D191" s="351">
        <v>45197</v>
      </c>
      <c r="E191" s="349">
        <v>1617</v>
      </c>
      <c r="F191" s="346">
        <v>1624.6666666666667</v>
      </c>
      <c r="G191" s="345">
        <v>1607.3333333333335</v>
      </c>
      <c r="H191" s="345">
        <v>1597.6666666666667</v>
      </c>
      <c r="I191" s="345">
        <v>1580.3333333333335</v>
      </c>
      <c r="J191" s="345">
        <v>1634.3333333333335</v>
      </c>
      <c r="K191" s="345">
        <v>1651.666666666667</v>
      </c>
      <c r="L191" s="345">
        <v>1661.3333333333335</v>
      </c>
      <c r="M191" s="347">
        <v>1642</v>
      </c>
      <c r="N191" s="347">
        <v>1615</v>
      </c>
      <c r="O191" s="347">
        <v>2189600</v>
      </c>
      <c r="P191" s="350">
        <v>1.6716196136701337E-2</v>
      </c>
    </row>
    <row r="192" spans="1:16" ht="12.75" customHeight="1">
      <c r="A192" s="31">
        <v>182</v>
      </c>
      <c r="B192" s="32" t="s">
        <v>49</v>
      </c>
      <c r="C192" s="352" t="s">
        <v>236</v>
      </c>
      <c r="D192" s="351">
        <v>45197</v>
      </c>
      <c r="E192" s="349">
        <v>8727.35</v>
      </c>
      <c r="F192" s="346">
        <v>8713.7166666666653</v>
      </c>
      <c r="G192" s="345">
        <v>8680.4333333333307</v>
      </c>
      <c r="H192" s="345">
        <v>8633.5166666666646</v>
      </c>
      <c r="I192" s="345">
        <v>8600.2333333333299</v>
      </c>
      <c r="J192" s="345">
        <v>8760.6333333333314</v>
      </c>
      <c r="K192" s="345">
        <v>8793.9166666666679</v>
      </c>
      <c r="L192" s="345">
        <v>8840.8333333333321</v>
      </c>
      <c r="M192" s="347">
        <v>8747</v>
      </c>
      <c r="N192" s="347">
        <v>8666.7999999999993</v>
      </c>
      <c r="O192" s="347">
        <v>1464800</v>
      </c>
      <c r="P192" s="350">
        <v>-3.3071489867317977E-2</v>
      </c>
    </row>
    <row r="193" spans="1:16" ht="12.75" customHeight="1">
      <c r="A193" s="31">
        <v>183</v>
      </c>
      <c r="B193" s="32" t="s">
        <v>39</v>
      </c>
      <c r="C193" s="352" t="s">
        <v>237</v>
      </c>
      <c r="D193" s="351">
        <v>45197</v>
      </c>
      <c r="E193" s="349">
        <v>635.20000000000005</v>
      </c>
      <c r="F193" s="346">
        <v>633.29999999999995</v>
      </c>
      <c r="G193" s="345">
        <v>630.44999999999993</v>
      </c>
      <c r="H193" s="345">
        <v>625.69999999999993</v>
      </c>
      <c r="I193" s="345">
        <v>622.84999999999991</v>
      </c>
      <c r="J193" s="345">
        <v>638.04999999999995</v>
      </c>
      <c r="K193" s="345">
        <v>640.89999999999986</v>
      </c>
      <c r="L193" s="345">
        <v>645.65</v>
      </c>
      <c r="M193" s="347">
        <v>636.15</v>
      </c>
      <c r="N193" s="347">
        <v>628.54999999999995</v>
      </c>
      <c r="O193" s="347">
        <v>36017800</v>
      </c>
      <c r="P193" s="350">
        <v>-2.4333556361587492E-2</v>
      </c>
    </row>
    <row r="194" spans="1:16" ht="12.75" customHeight="1">
      <c r="A194" s="31">
        <v>184</v>
      </c>
      <c r="B194" s="32" t="s">
        <v>132</v>
      </c>
      <c r="C194" s="352" t="s">
        <v>238</v>
      </c>
      <c r="D194" s="351">
        <v>45197</v>
      </c>
      <c r="E194" s="349">
        <v>237.4</v>
      </c>
      <c r="F194" s="346">
        <v>238.41666666666666</v>
      </c>
      <c r="G194" s="345">
        <v>235.63333333333333</v>
      </c>
      <c r="H194" s="345">
        <v>233.86666666666667</v>
      </c>
      <c r="I194" s="345">
        <v>231.08333333333334</v>
      </c>
      <c r="J194" s="345">
        <v>240.18333333333331</v>
      </c>
      <c r="K194" s="345">
        <v>242.96666666666667</v>
      </c>
      <c r="L194" s="345">
        <v>244.73333333333329</v>
      </c>
      <c r="M194" s="347">
        <v>241.2</v>
      </c>
      <c r="N194" s="347">
        <v>236.65</v>
      </c>
      <c r="O194" s="347">
        <v>64832000</v>
      </c>
      <c r="P194" s="350">
        <v>3.0944884393982762E-2</v>
      </c>
    </row>
    <row r="195" spans="1:16" ht="12.75" customHeight="1">
      <c r="A195" s="31">
        <v>185</v>
      </c>
      <c r="B195" s="32" t="s">
        <v>41</v>
      </c>
      <c r="C195" s="352" t="s">
        <v>239</v>
      </c>
      <c r="D195" s="351">
        <v>45197</v>
      </c>
      <c r="E195" s="349">
        <v>897.45</v>
      </c>
      <c r="F195" s="346">
        <v>898.96666666666658</v>
      </c>
      <c r="G195" s="345">
        <v>888.28333333333319</v>
      </c>
      <c r="H195" s="345">
        <v>879.11666666666656</v>
      </c>
      <c r="I195" s="345">
        <v>868.43333333333317</v>
      </c>
      <c r="J195" s="345">
        <v>908.13333333333321</v>
      </c>
      <c r="K195" s="345">
        <v>918.81666666666661</v>
      </c>
      <c r="L195" s="345">
        <v>927.98333333333323</v>
      </c>
      <c r="M195" s="347">
        <v>909.65</v>
      </c>
      <c r="N195" s="347">
        <v>889.8</v>
      </c>
      <c r="O195" s="347">
        <v>7509000</v>
      </c>
      <c r="P195" s="350">
        <v>1.9551934826883912E-2</v>
      </c>
    </row>
    <row r="196" spans="1:16" ht="12.75" customHeight="1">
      <c r="A196" s="31">
        <v>186</v>
      </c>
      <c r="B196" s="32" t="s">
        <v>87</v>
      </c>
      <c r="C196" s="352" t="s">
        <v>240</v>
      </c>
      <c r="D196" s="351">
        <v>45197</v>
      </c>
      <c r="E196" s="349">
        <v>442.7</v>
      </c>
      <c r="F196" s="346">
        <v>442.18333333333334</v>
      </c>
      <c r="G196" s="345">
        <v>439.81666666666666</v>
      </c>
      <c r="H196" s="345">
        <v>436.93333333333334</v>
      </c>
      <c r="I196" s="345">
        <v>434.56666666666666</v>
      </c>
      <c r="J196" s="345">
        <v>445.06666666666666</v>
      </c>
      <c r="K196" s="345">
        <v>447.43333333333334</v>
      </c>
      <c r="L196" s="345">
        <v>450.31666666666666</v>
      </c>
      <c r="M196" s="347">
        <v>444.55</v>
      </c>
      <c r="N196" s="347">
        <v>439.3</v>
      </c>
      <c r="O196" s="347">
        <v>38992500</v>
      </c>
      <c r="P196" s="350">
        <v>-2.4431434361630262E-2</v>
      </c>
    </row>
    <row r="197" spans="1:16" ht="12.75" customHeight="1">
      <c r="A197" s="31">
        <v>187</v>
      </c>
      <c r="B197" s="32" t="s">
        <v>205</v>
      </c>
      <c r="C197" s="352" t="s">
        <v>241</v>
      </c>
      <c r="D197" s="351">
        <v>45197</v>
      </c>
      <c r="E197" s="349">
        <v>274.8</v>
      </c>
      <c r="F197" s="346">
        <v>272.88333333333338</v>
      </c>
      <c r="G197" s="345">
        <v>269.61666666666679</v>
      </c>
      <c r="H197" s="345">
        <v>264.43333333333339</v>
      </c>
      <c r="I197" s="345">
        <v>261.1666666666668</v>
      </c>
      <c r="J197" s="345">
        <v>278.06666666666678</v>
      </c>
      <c r="K197" s="345">
        <v>281.33333333333331</v>
      </c>
      <c r="L197" s="345">
        <v>286.51666666666677</v>
      </c>
      <c r="M197" s="347">
        <v>276.14999999999998</v>
      </c>
      <c r="N197" s="347">
        <v>267.7</v>
      </c>
      <c r="O197" s="347">
        <v>97992000</v>
      </c>
      <c r="P197" s="350">
        <v>-3.1431621397224531E-2</v>
      </c>
    </row>
    <row r="198" spans="1:16" ht="12.75" customHeight="1">
      <c r="A198" s="31">
        <v>188</v>
      </c>
      <c r="B198" s="32" t="s">
        <v>43</v>
      </c>
      <c r="C198" s="352" t="s">
        <v>242</v>
      </c>
      <c r="D198" s="351">
        <v>45197</v>
      </c>
      <c r="E198" s="349">
        <v>647.5</v>
      </c>
      <c r="F198" s="346">
        <v>645.48333333333335</v>
      </c>
      <c r="G198" s="345">
        <v>642.01666666666665</v>
      </c>
      <c r="H198" s="345">
        <v>636.5333333333333</v>
      </c>
      <c r="I198" s="345">
        <v>633.06666666666661</v>
      </c>
      <c r="J198" s="345">
        <v>650.9666666666667</v>
      </c>
      <c r="K198" s="345">
        <v>654.43333333333339</v>
      </c>
      <c r="L198" s="345">
        <v>659.91666666666674</v>
      </c>
      <c r="M198" s="347">
        <v>648.95000000000005</v>
      </c>
      <c r="N198" s="347">
        <v>640</v>
      </c>
      <c r="O198" s="347">
        <v>7180200</v>
      </c>
      <c r="P198" s="350">
        <v>-1.2134720158494304E-2</v>
      </c>
    </row>
    <row r="199" spans="1:16" ht="12.75" customHeight="1">
      <c r="A199" s="31">
        <v>189</v>
      </c>
      <c r="B199" s="32"/>
      <c r="C199" s="38"/>
      <c r="D199" s="39"/>
      <c r="E199" s="40"/>
      <c r="F199" s="40"/>
      <c r="G199" s="41"/>
      <c r="H199" s="41"/>
      <c r="I199" s="41"/>
      <c r="J199" s="41"/>
      <c r="K199" s="41"/>
      <c r="L199" s="41"/>
      <c r="M199" s="38"/>
      <c r="N199" s="38"/>
      <c r="O199" s="42"/>
      <c r="P199" s="43"/>
    </row>
    <row r="200" spans="1:16" ht="12.75" customHeight="1">
      <c r="A200" s="31">
        <v>190</v>
      </c>
      <c r="B200" s="32"/>
      <c r="C200" s="38"/>
      <c r="D200" s="39"/>
      <c r="E200" s="40"/>
      <c r="F200" s="40"/>
      <c r="G200" s="41"/>
      <c r="H200" s="41"/>
      <c r="I200" s="41"/>
      <c r="J200" s="41"/>
      <c r="K200" s="41"/>
      <c r="L200" s="41"/>
      <c r="M200" s="38"/>
      <c r="N200" s="38"/>
      <c r="O200" s="42"/>
      <c r="P200" s="43"/>
    </row>
    <row r="201" spans="1:16" ht="12.75" customHeight="1">
      <c r="A201" s="31">
        <v>191</v>
      </c>
      <c r="B201" s="44"/>
      <c r="C201" s="38"/>
      <c r="D201" s="39"/>
      <c r="E201" s="40"/>
      <c r="F201" s="40"/>
      <c r="G201" s="41"/>
      <c r="H201" s="41"/>
      <c r="I201" s="41"/>
      <c r="J201" s="41"/>
      <c r="K201" s="41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4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4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4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4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4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4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6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6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6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6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6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6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6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7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8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8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8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7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45187</v>
      </c>
      <c r="L6" s="47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7"/>
      <c r="M7" s="1"/>
      <c r="N7" s="1"/>
      <c r="O7" s="1"/>
    </row>
    <row r="8" spans="1:15" ht="28.5" customHeight="1">
      <c r="A8" s="360" t="s">
        <v>16</v>
      </c>
      <c r="B8" s="362"/>
      <c r="C8" s="366" t="s">
        <v>20</v>
      </c>
      <c r="D8" s="366" t="s">
        <v>21</v>
      </c>
      <c r="E8" s="357" t="s">
        <v>22</v>
      </c>
      <c r="F8" s="358"/>
      <c r="G8" s="359"/>
      <c r="H8" s="357" t="s">
        <v>23</v>
      </c>
      <c r="I8" s="358"/>
      <c r="J8" s="359"/>
      <c r="K8" s="26"/>
      <c r="L8" s="49"/>
      <c r="M8" s="49"/>
      <c r="N8" s="1"/>
      <c r="O8" s="1"/>
    </row>
    <row r="9" spans="1:15" ht="36" customHeight="1">
      <c r="A9" s="364"/>
      <c r="B9" s="365"/>
      <c r="C9" s="365"/>
      <c r="D9" s="36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0" t="s">
        <v>32</v>
      </c>
      <c r="M9" s="51" t="s">
        <v>258</v>
      </c>
      <c r="N9" s="1"/>
      <c r="O9" s="1"/>
    </row>
    <row r="10" spans="1:15" ht="12.75" customHeight="1">
      <c r="A10" s="52">
        <v>1</v>
      </c>
      <c r="B10" s="34" t="s">
        <v>259</v>
      </c>
      <c r="C10" s="34">
        <v>20192.349999999999</v>
      </c>
      <c r="D10" s="34">
        <v>20181.5</v>
      </c>
      <c r="E10" s="34">
        <v>20140.55</v>
      </c>
      <c r="F10" s="34">
        <v>20088.75</v>
      </c>
      <c r="G10" s="34">
        <v>20047.8</v>
      </c>
      <c r="H10" s="34">
        <v>20233.3</v>
      </c>
      <c r="I10" s="34">
        <v>20274.249999999996</v>
      </c>
      <c r="J10" s="34">
        <v>20326.05</v>
      </c>
      <c r="K10" s="34">
        <v>20222.45</v>
      </c>
      <c r="L10" s="34">
        <v>20129.7</v>
      </c>
      <c r="M10" s="53"/>
      <c r="N10" s="1"/>
      <c r="O10" s="1"/>
    </row>
    <row r="11" spans="1:15" ht="12.75" customHeight="1">
      <c r="A11" s="52">
        <v>2</v>
      </c>
      <c r="B11" s="35" t="s">
        <v>260</v>
      </c>
      <c r="C11" s="34">
        <v>46231.5</v>
      </c>
      <c r="D11" s="34">
        <v>46190.216666666667</v>
      </c>
      <c r="E11" s="34">
        <v>46070.033333333333</v>
      </c>
      <c r="F11" s="34">
        <v>45908.566666666666</v>
      </c>
      <c r="G11" s="34">
        <v>45788.383333333331</v>
      </c>
      <c r="H11" s="34">
        <v>46351.683333333334</v>
      </c>
      <c r="I11" s="34">
        <v>46471.866666666669</v>
      </c>
      <c r="J11" s="34">
        <v>46633.333333333336</v>
      </c>
      <c r="K11" s="34">
        <v>46310.400000000001</v>
      </c>
      <c r="L11" s="34">
        <v>46028.75</v>
      </c>
      <c r="M11" s="53"/>
      <c r="N11" s="1"/>
      <c r="O11" s="1"/>
    </row>
    <row r="12" spans="1:15" ht="12.75" customHeight="1">
      <c r="A12" s="52">
        <v>3</v>
      </c>
      <c r="B12" s="31" t="s">
        <v>261</v>
      </c>
      <c r="C12" s="36">
        <v>3796.2</v>
      </c>
      <c r="D12" s="36">
        <v>3809.6</v>
      </c>
      <c r="E12" s="36">
        <v>3775.2999999999997</v>
      </c>
      <c r="F12" s="36">
        <v>3754.3999999999996</v>
      </c>
      <c r="G12" s="36">
        <v>3720.0999999999995</v>
      </c>
      <c r="H12" s="36">
        <v>3830.5</v>
      </c>
      <c r="I12" s="36">
        <v>3864.8</v>
      </c>
      <c r="J12" s="36">
        <v>3885.7000000000003</v>
      </c>
      <c r="K12" s="36">
        <v>3843.9</v>
      </c>
      <c r="L12" s="36">
        <v>3788.7</v>
      </c>
      <c r="M12" s="53"/>
      <c r="N12" s="1"/>
      <c r="O12" s="1"/>
    </row>
    <row r="13" spans="1:15" ht="12.75" customHeight="1">
      <c r="A13" s="52">
        <v>4</v>
      </c>
      <c r="B13" s="31" t="s">
        <v>262</v>
      </c>
      <c r="C13" s="36">
        <v>6283.35</v>
      </c>
      <c r="D13" s="36">
        <v>6283.7</v>
      </c>
      <c r="E13" s="36">
        <v>6263.0499999999993</v>
      </c>
      <c r="F13" s="36">
        <v>6242.7499999999991</v>
      </c>
      <c r="G13" s="36">
        <v>6222.0999999999985</v>
      </c>
      <c r="H13" s="36">
        <v>6304</v>
      </c>
      <c r="I13" s="36">
        <v>6324.65</v>
      </c>
      <c r="J13" s="36">
        <v>6344.9500000000007</v>
      </c>
      <c r="K13" s="36">
        <v>6304.35</v>
      </c>
      <c r="L13" s="36">
        <v>6263.4</v>
      </c>
      <c r="M13" s="53"/>
      <c r="N13" s="1"/>
      <c r="O13" s="1"/>
    </row>
    <row r="14" spans="1:15" ht="12.75" customHeight="1">
      <c r="A14" s="52">
        <v>5</v>
      </c>
      <c r="B14" s="31" t="s">
        <v>263</v>
      </c>
      <c r="C14" s="36">
        <v>33355.050000000003</v>
      </c>
      <c r="D14" s="36">
        <v>33304.666666666664</v>
      </c>
      <c r="E14" s="36">
        <v>33206.583333333328</v>
      </c>
      <c r="F14" s="36">
        <v>33058.116666666661</v>
      </c>
      <c r="G14" s="36">
        <v>32960.033333333326</v>
      </c>
      <c r="H14" s="36">
        <v>33453.133333333331</v>
      </c>
      <c r="I14" s="36">
        <v>33551.21666666666</v>
      </c>
      <c r="J14" s="36">
        <v>33699.683333333334</v>
      </c>
      <c r="K14" s="36">
        <v>33402.75</v>
      </c>
      <c r="L14" s="36">
        <v>33156.199999999997</v>
      </c>
      <c r="M14" s="53"/>
      <c r="N14" s="1"/>
      <c r="O14" s="1"/>
    </row>
    <row r="15" spans="1:15" ht="12.75" customHeight="1">
      <c r="A15" s="52">
        <v>6</v>
      </c>
      <c r="B15" s="31" t="s">
        <v>264</v>
      </c>
      <c r="C15" s="36">
        <v>5827.95</v>
      </c>
      <c r="D15" s="36">
        <v>5852.6166666666659</v>
      </c>
      <c r="E15" s="36">
        <v>5796.5333333333319</v>
      </c>
      <c r="F15" s="36">
        <v>5765.1166666666659</v>
      </c>
      <c r="G15" s="36">
        <v>5709.0333333333319</v>
      </c>
      <c r="H15" s="36">
        <v>5884.0333333333319</v>
      </c>
      <c r="I15" s="36">
        <v>5940.1166666666659</v>
      </c>
      <c r="J15" s="36">
        <v>5971.5333333333319</v>
      </c>
      <c r="K15" s="36">
        <v>5908.7</v>
      </c>
      <c r="L15" s="36">
        <v>5821.2</v>
      </c>
      <c r="M15" s="53"/>
      <c r="N15" s="1"/>
      <c r="O15" s="1"/>
    </row>
    <row r="16" spans="1:15" ht="12.75" customHeight="1">
      <c r="A16" s="52">
        <v>7</v>
      </c>
      <c r="B16" s="31" t="s">
        <v>265</v>
      </c>
      <c r="C16" s="36">
        <v>11635.9</v>
      </c>
      <c r="D16" s="36">
        <v>11625.316666666666</v>
      </c>
      <c r="E16" s="36">
        <v>11596.533333333331</v>
      </c>
      <c r="F16" s="36">
        <v>11557.166666666666</v>
      </c>
      <c r="G16" s="36">
        <v>11528.383333333331</v>
      </c>
      <c r="H16" s="36">
        <v>11664.683333333331</v>
      </c>
      <c r="I16" s="36">
        <v>11693.466666666664</v>
      </c>
      <c r="J16" s="36">
        <v>11732.83333333333</v>
      </c>
      <c r="K16" s="36">
        <v>11654.1</v>
      </c>
      <c r="L16" s="36">
        <v>11585.95</v>
      </c>
      <c r="M16" s="53"/>
      <c r="N16" s="1"/>
      <c r="O16" s="1"/>
    </row>
    <row r="17" spans="1:15" ht="12.75" customHeight="1">
      <c r="A17" s="52">
        <v>8</v>
      </c>
      <c r="B17" s="54" t="s">
        <v>42</v>
      </c>
      <c r="C17" s="31">
        <v>4379.3999999999996</v>
      </c>
      <c r="D17" s="36">
        <v>4372.3</v>
      </c>
      <c r="E17" s="36">
        <v>4347.7000000000007</v>
      </c>
      <c r="F17" s="36">
        <v>4316.0000000000009</v>
      </c>
      <c r="G17" s="36">
        <v>4291.4000000000015</v>
      </c>
      <c r="H17" s="36">
        <v>4404</v>
      </c>
      <c r="I17" s="36">
        <v>4428.6000000000004</v>
      </c>
      <c r="J17" s="36">
        <v>4460.2999999999993</v>
      </c>
      <c r="K17" s="31">
        <v>4396.8999999999996</v>
      </c>
      <c r="L17" s="31">
        <v>4340.6000000000004</v>
      </c>
      <c r="M17" s="31">
        <v>2.23156</v>
      </c>
      <c r="N17" s="1"/>
      <c r="O17" s="1"/>
    </row>
    <row r="18" spans="1:15" ht="12.75" customHeight="1">
      <c r="A18" s="52">
        <v>9</v>
      </c>
      <c r="B18" s="54" t="s">
        <v>44</v>
      </c>
      <c r="C18" s="31">
        <v>23351.15</v>
      </c>
      <c r="D18" s="36">
        <v>23299.366666666669</v>
      </c>
      <c r="E18" s="36">
        <v>22952.783333333336</v>
      </c>
      <c r="F18" s="36">
        <v>22554.416666666668</v>
      </c>
      <c r="G18" s="36">
        <v>22207.833333333336</v>
      </c>
      <c r="H18" s="36">
        <v>23697.733333333337</v>
      </c>
      <c r="I18" s="36">
        <v>24044.316666666666</v>
      </c>
      <c r="J18" s="36">
        <v>24442.683333333338</v>
      </c>
      <c r="K18" s="31">
        <v>23645.95</v>
      </c>
      <c r="L18" s="31">
        <v>22901</v>
      </c>
      <c r="M18" s="31">
        <v>0.22278999999999999</v>
      </c>
      <c r="N18" s="1"/>
      <c r="O18" s="1"/>
    </row>
    <row r="19" spans="1:15" ht="12.75" customHeight="1">
      <c r="A19" s="52">
        <v>10</v>
      </c>
      <c r="B19" s="54" t="s">
        <v>46</v>
      </c>
      <c r="C19" s="31">
        <v>184.55</v>
      </c>
      <c r="D19" s="36">
        <v>184</v>
      </c>
      <c r="E19" s="36">
        <v>182.55</v>
      </c>
      <c r="F19" s="36">
        <v>180.55</v>
      </c>
      <c r="G19" s="36">
        <v>179.10000000000002</v>
      </c>
      <c r="H19" s="36">
        <v>186</v>
      </c>
      <c r="I19" s="36">
        <v>187.45</v>
      </c>
      <c r="J19" s="36">
        <v>189.45</v>
      </c>
      <c r="K19" s="31">
        <v>185.45</v>
      </c>
      <c r="L19" s="31">
        <v>182</v>
      </c>
      <c r="M19" s="31">
        <v>47.533610000000003</v>
      </c>
      <c r="N19" s="1"/>
      <c r="O19" s="1"/>
    </row>
    <row r="20" spans="1:15" ht="12.75" customHeight="1">
      <c r="A20" s="52">
        <v>11</v>
      </c>
      <c r="B20" s="54" t="s">
        <v>48</v>
      </c>
      <c r="C20" s="31">
        <v>225.3</v>
      </c>
      <c r="D20" s="36">
        <v>226.43333333333331</v>
      </c>
      <c r="E20" s="36">
        <v>223.61666666666662</v>
      </c>
      <c r="F20" s="36">
        <v>221.93333333333331</v>
      </c>
      <c r="G20" s="36">
        <v>219.11666666666662</v>
      </c>
      <c r="H20" s="36">
        <v>228.11666666666662</v>
      </c>
      <c r="I20" s="36">
        <v>230.93333333333328</v>
      </c>
      <c r="J20" s="36">
        <v>232.61666666666662</v>
      </c>
      <c r="K20" s="31">
        <v>229.25</v>
      </c>
      <c r="L20" s="31">
        <v>224.75</v>
      </c>
      <c r="M20" s="31">
        <v>12.639419999999999</v>
      </c>
      <c r="N20" s="1"/>
      <c r="O20" s="1"/>
    </row>
    <row r="21" spans="1:15" ht="12.75" customHeight="1">
      <c r="A21" s="52">
        <v>12</v>
      </c>
      <c r="B21" s="54" t="s">
        <v>50</v>
      </c>
      <c r="C21" s="31">
        <v>2026.85</v>
      </c>
      <c r="D21" s="36">
        <v>2034.05</v>
      </c>
      <c r="E21" s="36">
        <v>2013.7999999999997</v>
      </c>
      <c r="F21" s="36">
        <v>2000.7499999999998</v>
      </c>
      <c r="G21" s="36">
        <v>1980.4999999999995</v>
      </c>
      <c r="H21" s="36">
        <v>2047.1</v>
      </c>
      <c r="I21" s="36">
        <v>2067.3500000000004</v>
      </c>
      <c r="J21" s="36">
        <v>2080.4</v>
      </c>
      <c r="K21" s="31">
        <v>2054.3000000000002</v>
      </c>
      <c r="L21" s="31">
        <v>2021</v>
      </c>
      <c r="M21" s="31">
        <v>2.4746299999999999</v>
      </c>
      <c r="N21" s="1"/>
      <c r="O21" s="1"/>
    </row>
    <row r="22" spans="1:15" ht="12.75" customHeight="1">
      <c r="A22" s="52">
        <v>13</v>
      </c>
      <c r="B22" s="54" t="s">
        <v>51</v>
      </c>
      <c r="C22" s="31">
        <v>2540.0500000000002</v>
      </c>
      <c r="D22" s="36">
        <v>2537.4166666666665</v>
      </c>
      <c r="E22" s="36">
        <v>2516.833333333333</v>
      </c>
      <c r="F22" s="36">
        <v>2493.6166666666663</v>
      </c>
      <c r="G22" s="36">
        <v>2473.0333333333328</v>
      </c>
      <c r="H22" s="36">
        <v>2560.6333333333332</v>
      </c>
      <c r="I22" s="36">
        <v>2581.2166666666662</v>
      </c>
      <c r="J22" s="36">
        <v>2604.4333333333334</v>
      </c>
      <c r="K22" s="31">
        <v>2558</v>
      </c>
      <c r="L22" s="31">
        <v>2514.1999999999998</v>
      </c>
      <c r="M22" s="31">
        <v>15.47001</v>
      </c>
      <c r="N22" s="1"/>
      <c r="O22" s="1"/>
    </row>
    <row r="23" spans="1:15" ht="12.75" customHeight="1">
      <c r="A23" s="52">
        <v>14</v>
      </c>
      <c r="B23" s="54" t="s">
        <v>266</v>
      </c>
      <c r="C23" s="31">
        <v>1006.45</v>
      </c>
      <c r="D23" s="36">
        <v>1000.75</v>
      </c>
      <c r="E23" s="36">
        <v>989.5</v>
      </c>
      <c r="F23" s="36">
        <v>972.55</v>
      </c>
      <c r="G23" s="36">
        <v>961.3</v>
      </c>
      <c r="H23" s="36">
        <v>1017.7</v>
      </c>
      <c r="I23" s="36">
        <v>1028.95</v>
      </c>
      <c r="J23" s="36">
        <v>1045.9000000000001</v>
      </c>
      <c r="K23" s="31">
        <v>1012</v>
      </c>
      <c r="L23" s="31">
        <v>983.8</v>
      </c>
      <c r="M23" s="31">
        <v>13.932919999999999</v>
      </c>
      <c r="N23" s="1"/>
      <c r="O23" s="1"/>
    </row>
    <row r="24" spans="1:15" ht="12.75" customHeight="1">
      <c r="A24" s="52">
        <v>15</v>
      </c>
      <c r="B24" s="54" t="s">
        <v>52</v>
      </c>
      <c r="C24" s="31">
        <v>845.65</v>
      </c>
      <c r="D24" s="36">
        <v>847.25</v>
      </c>
      <c r="E24" s="36">
        <v>839.9</v>
      </c>
      <c r="F24" s="36">
        <v>834.15</v>
      </c>
      <c r="G24" s="36">
        <v>826.8</v>
      </c>
      <c r="H24" s="36">
        <v>853</v>
      </c>
      <c r="I24" s="36">
        <v>860.34999999999991</v>
      </c>
      <c r="J24" s="36">
        <v>866.1</v>
      </c>
      <c r="K24" s="31">
        <v>854.6</v>
      </c>
      <c r="L24" s="31">
        <v>841.5</v>
      </c>
      <c r="M24" s="31">
        <v>40.134309999999999</v>
      </c>
      <c r="N24" s="1"/>
      <c r="O24" s="1"/>
    </row>
    <row r="25" spans="1:15" ht="12.75" customHeight="1">
      <c r="A25" s="52">
        <v>16</v>
      </c>
      <c r="B25" s="54" t="s">
        <v>844</v>
      </c>
      <c r="C25" s="31">
        <v>379.4</v>
      </c>
      <c r="D25" s="36">
        <v>380.2</v>
      </c>
      <c r="E25" s="36">
        <v>376.4</v>
      </c>
      <c r="F25" s="36">
        <v>373.4</v>
      </c>
      <c r="G25" s="36">
        <v>369.59999999999997</v>
      </c>
      <c r="H25" s="36">
        <v>383.2</v>
      </c>
      <c r="I25" s="36">
        <v>387.00000000000006</v>
      </c>
      <c r="J25" s="36">
        <v>390</v>
      </c>
      <c r="K25" s="31">
        <v>384</v>
      </c>
      <c r="L25" s="31">
        <v>377.2</v>
      </c>
      <c r="M25" s="31">
        <v>182.13489999999999</v>
      </c>
      <c r="N25" s="1"/>
      <c r="O25" s="1"/>
    </row>
    <row r="26" spans="1:15" ht="12.75" customHeight="1">
      <c r="A26" s="52">
        <v>17</v>
      </c>
      <c r="B26" s="54" t="s">
        <v>53</v>
      </c>
      <c r="C26" s="31">
        <v>3675.95</v>
      </c>
      <c r="D26" s="36">
        <v>3695.9833333333336</v>
      </c>
      <c r="E26" s="36">
        <v>3643.9666666666672</v>
      </c>
      <c r="F26" s="36">
        <v>3611.9833333333336</v>
      </c>
      <c r="G26" s="36">
        <v>3559.9666666666672</v>
      </c>
      <c r="H26" s="36">
        <v>3727.9666666666672</v>
      </c>
      <c r="I26" s="36">
        <v>3779.9833333333336</v>
      </c>
      <c r="J26" s="36">
        <v>3811.9666666666672</v>
      </c>
      <c r="K26" s="31">
        <v>3748</v>
      </c>
      <c r="L26" s="31">
        <v>3664</v>
      </c>
      <c r="M26" s="31">
        <v>1.6871799999999999</v>
      </c>
      <c r="N26" s="1"/>
      <c r="O26" s="1"/>
    </row>
    <row r="27" spans="1:15" ht="12.75" customHeight="1">
      <c r="A27" s="52">
        <v>18</v>
      </c>
      <c r="B27" s="54" t="s">
        <v>54</v>
      </c>
      <c r="C27" s="31">
        <v>445.05</v>
      </c>
      <c r="D27" s="36">
        <v>445.2166666666667</v>
      </c>
      <c r="E27" s="36">
        <v>442.33333333333337</v>
      </c>
      <c r="F27" s="36">
        <v>439.61666666666667</v>
      </c>
      <c r="G27" s="36">
        <v>436.73333333333335</v>
      </c>
      <c r="H27" s="36">
        <v>447.93333333333339</v>
      </c>
      <c r="I27" s="36">
        <v>450.81666666666672</v>
      </c>
      <c r="J27" s="36">
        <v>453.53333333333342</v>
      </c>
      <c r="K27" s="31">
        <v>448.1</v>
      </c>
      <c r="L27" s="31">
        <v>442.5</v>
      </c>
      <c r="M27" s="31">
        <v>29.635059999999999</v>
      </c>
      <c r="N27" s="1"/>
      <c r="O27" s="1"/>
    </row>
    <row r="28" spans="1:15" ht="12.75" customHeight="1">
      <c r="A28" s="52">
        <v>19</v>
      </c>
      <c r="B28" s="54" t="s">
        <v>55</v>
      </c>
      <c r="C28" s="31">
        <v>5091.8</v>
      </c>
      <c r="D28" s="36">
        <v>5101.3</v>
      </c>
      <c r="E28" s="36">
        <v>5052.2000000000007</v>
      </c>
      <c r="F28" s="36">
        <v>5012.6000000000004</v>
      </c>
      <c r="G28" s="36">
        <v>4963.5000000000009</v>
      </c>
      <c r="H28" s="36">
        <v>5140.9000000000005</v>
      </c>
      <c r="I28" s="36">
        <v>5190.0000000000009</v>
      </c>
      <c r="J28" s="36">
        <v>5229.6000000000004</v>
      </c>
      <c r="K28" s="31">
        <v>5150.3999999999996</v>
      </c>
      <c r="L28" s="31">
        <v>5061.7</v>
      </c>
      <c r="M28" s="31">
        <v>6.5835499999999998</v>
      </c>
      <c r="N28" s="1"/>
      <c r="O28" s="1"/>
    </row>
    <row r="29" spans="1:15" ht="12.75" customHeight="1">
      <c r="A29" s="52">
        <v>20</v>
      </c>
      <c r="B29" s="54" t="s">
        <v>57</v>
      </c>
      <c r="C29" s="31">
        <v>376.4</v>
      </c>
      <c r="D29" s="36">
        <v>380.93333333333334</v>
      </c>
      <c r="E29" s="36">
        <v>370.76666666666665</v>
      </c>
      <c r="F29" s="36">
        <v>365.13333333333333</v>
      </c>
      <c r="G29" s="36">
        <v>354.96666666666664</v>
      </c>
      <c r="H29" s="36">
        <v>386.56666666666666</v>
      </c>
      <c r="I29" s="36">
        <v>396.73333333333329</v>
      </c>
      <c r="J29" s="36">
        <v>402.36666666666667</v>
      </c>
      <c r="K29" s="31">
        <v>391.1</v>
      </c>
      <c r="L29" s="31">
        <v>375.3</v>
      </c>
      <c r="M29" s="31">
        <v>45.446159999999999</v>
      </c>
      <c r="N29" s="1"/>
      <c r="O29" s="1"/>
    </row>
    <row r="30" spans="1:15" ht="12.75" customHeight="1">
      <c r="A30" s="52">
        <v>21</v>
      </c>
      <c r="B30" s="54" t="s">
        <v>58</v>
      </c>
      <c r="C30" s="31">
        <v>183</v>
      </c>
      <c r="D30" s="36">
        <v>182.4</v>
      </c>
      <c r="E30" s="36">
        <v>181.05</v>
      </c>
      <c r="F30" s="36">
        <v>179.1</v>
      </c>
      <c r="G30" s="36">
        <v>177.75</v>
      </c>
      <c r="H30" s="36">
        <v>184.35000000000002</v>
      </c>
      <c r="I30" s="36">
        <v>185.7</v>
      </c>
      <c r="J30" s="36">
        <v>187.65000000000003</v>
      </c>
      <c r="K30" s="31">
        <v>183.75</v>
      </c>
      <c r="L30" s="31">
        <v>180.45</v>
      </c>
      <c r="M30" s="31">
        <v>96.100660000000005</v>
      </c>
      <c r="N30" s="1"/>
      <c r="O30" s="1"/>
    </row>
    <row r="31" spans="1:15" ht="12.75" customHeight="1">
      <c r="A31" s="52">
        <v>22</v>
      </c>
      <c r="B31" s="54" t="s">
        <v>60</v>
      </c>
      <c r="C31" s="31">
        <v>3196.65</v>
      </c>
      <c r="D31" s="36">
        <v>3207.2166666666667</v>
      </c>
      <c r="E31" s="36">
        <v>3174.4333333333334</v>
      </c>
      <c r="F31" s="36">
        <v>3152.2166666666667</v>
      </c>
      <c r="G31" s="36">
        <v>3119.4333333333334</v>
      </c>
      <c r="H31" s="36">
        <v>3229.4333333333334</v>
      </c>
      <c r="I31" s="36">
        <v>3262.2166666666672</v>
      </c>
      <c r="J31" s="36">
        <v>3284.4333333333334</v>
      </c>
      <c r="K31" s="31">
        <v>3240</v>
      </c>
      <c r="L31" s="31">
        <v>3185</v>
      </c>
      <c r="M31" s="31">
        <v>15.686070000000001</v>
      </c>
      <c r="N31" s="1"/>
      <c r="O31" s="1"/>
    </row>
    <row r="32" spans="1:15" ht="12.75" customHeight="1">
      <c r="A32" s="52">
        <v>23</v>
      </c>
      <c r="B32" s="54" t="s">
        <v>61</v>
      </c>
      <c r="C32" s="31">
        <v>1926.65</v>
      </c>
      <c r="D32" s="36">
        <v>1920.5833333333333</v>
      </c>
      <c r="E32" s="36">
        <v>1911.1666666666665</v>
      </c>
      <c r="F32" s="36">
        <v>1895.6833333333332</v>
      </c>
      <c r="G32" s="36">
        <v>1886.2666666666664</v>
      </c>
      <c r="H32" s="36">
        <v>1936.0666666666666</v>
      </c>
      <c r="I32" s="36">
        <v>1945.4833333333331</v>
      </c>
      <c r="J32" s="36">
        <v>1960.9666666666667</v>
      </c>
      <c r="K32" s="31">
        <v>1930</v>
      </c>
      <c r="L32" s="31">
        <v>1905.1</v>
      </c>
      <c r="M32" s="31">
        <v>3.6421600000000001</v>
      </c>
      <c r="N32" s="1"/>
      <c r="O32" s="1"/>
    </row>
    <row r="33" spans="1:15" ht="12.75" customHeight="1">
      <c r="A33" s="52">
        <v>24</v>
      </c>
      <c r="B33" s="54" t="s">
        <v>267</v>
      </c>
      <c r="C33" s="31">
        <v>636.35</v>
      </c>
      <c r="D33" s="36">
        <v>638.80000000000007</v>
      </c>
      <c r="E33" s="36">
        <v>632.55000000000018</v>
      </c>
      <c r="F33" s="36">
        <v>628.75000000000011</v>
      </c>
      <c r="G33" s="36">
        <v>622.50000000000023</v>
      </c>
      <c r="H33" s="36">
        <v>642.60000000000014</v>
      </c>
      <c r="I33" s="36">
        <v>648.84999999999991</v>
      </c>
      <c r="J33" s="36">
        <v>652.65000000000009</v>
      </c>
      <c r="K33" s="31">
        <v>645.04999999999995</v>
      </c>
      <c r="L33" s="31">
        <v>635</v>
      </c>
      <c r="M33" s="31">
        <v>4.3376000000000001</v>
      </c>
      <c r="N33" s="1"/>
      <c r="O33" s="1"/>
    </row>
    <row r="34" spans="1:15" ht="12.75" customHeight="1">
      <c r="A34" s="52">
        <v>25</v>
      </c>
      <c r="B34" s="54" t="s">
        <v>64</v>
      </c>
      <c r="C34" s="31">
        <v>732.5</v>
      </c>
      <c r="D34" s="36">
        <v>735.4</v>
      </c>
      <c r="E34" s="36">
        <v>725.3</v>
      </c>
      <c r="F34" s="36">
        <v>718.1</v>
      </c>
      <c r="G34" s="36">
        <v>708</v>
      </c>
      <c r="H34" s="36">
        <v>742.59999999999991</v>
      </c>
      <c r="I34" s="36">
        <v>752.7</v>
      </c>
      <c r="J34" s="36">
        <v>759.89999999999986</v>
      </c>
      <c r="K34" s="31">
        <v>745.5</v>
      </c>
      <c r="L34" s="31">
        <v>728.2</v>
      </c>
      <c r="M34" s="31">
        <v>9.1880000000000006</v>
      </c>
      <c r="N34" s="1"/>
      <c r="O34" s="1"/>
    </row>
    <row r="35" spans="1:15" ht="12.75" customHeight="1">
      <c r="A35" s="52">
        <v>26</v>
      </c>
      <c r="B35" s="54" t="s">
        <v>65</v>
      </c>
      <c r="C35" s="31">
        <v>898.85</v>
      </c>
      <c r="D35" s="36">
        <v>898.9</v>
      </c>
      <c r="E35" s="36">
        <v>892.9</v>
      </c>
      <c r="F35" s="36">
        <v>886.95</v>
      </c>
      <c r="G35" s="36">
        <v>880.95</v>
      </c>
      <c r="H35" s="36">
        <v>904.84999999999991</v>
      </c>
      <c r="I35" s="36">
        <v>910.84999999999991</v>
      </c>
      <c r="J35" s="36">
        <v>916.79999999999984</v>
      </c>
      <c r="K35" s="31">
        <v>904.9</v>
      </c>
      <c r="L35" s="31">
        <v>892.95</v>
      </c>
      <c r="M35" s="31">
        <v>23.10793</v>
      </c>
      <c r="N35" s="1"/>
      <c r="O35" s="1"/>
    </row>
    <row r="36" spans="1:15" ht="12.75" customHeight="1">
      <c r="A36" s="52">
        <v>27</v>
      </c>
      <c r="B36" s="54" t="s">
        <v>268</v>
      </c>
      <c r="C36" s="31">
        <v>352.3</v>
      </c>
      <c r="D36" s="36">
        <v>352.86666666666662</v>
      </c>
      <c r="E36" s="36">
        <v>351.08333333333326</v>
      </c>
      <c r="F36" s="36">
        <v>349.86666666666662</v>
      </c>
      <c r="G36" s="36">
        <v>348.08333333333326</v>
      </c>
      <c r="H36" s="36">
        <v>354.08333333333326</v>
      </c>
      <c r="I36" s="36">
        <v>355.86666666666667</v>
      </c>
      <c r="J36" s="36">
        <v>357.08333333333326</v>
      </c>
      <c r="K36" s="31">
        <v>354.65</v>
      </c>
      <c r="L36" s="31">
        <v>351.65</v>
      </c>
      <c r="M36" s="31">
        <v>8.7895199999999996</v>
      </c>
      <c r="N36" s="1"/>
      <c r="O36" s="1"/>
    </row>
    <row r="37" spans="1:15" ht="12.75" customHeight="1">
      <c r="A37" s="52">
        <v>28</v>
      </c>
      <c r="B37" s="54" t="s">
        <v>66</v>
      </c>
      <c r="C37" s="31">
        <v>1027.1500000000001</v>
      </c>
      <c r="D37" s="36">
        <v>1024.4833333333333</v>
      </c>
      <c r="E37" s="36">
        <v>1017.2166666666667</v>
      </c>
      <c r="F37" s="36">
        <v>1007.2833333333333</v>
      </c>
      <c r="G37" s="36">
        <v>1000.0166666666667</v>
      </c>
      <c r="H37" s="36">
        <v>1034.4166666666667</v>
      </c>
      <c r="I37" s="36">
        <v>1041.6833333333336</v>
      </c>
      <c r="J37" s="36">
        <v>1051.6166666666668</v>
      </c>
      <c r="K37" s="31">
        <v>1031.75</v>
      </c>
      <c r="L37" s="31">
        <v>1014.55</v>
      </c>
      <c r="M37" s="31">
        <v>89.86157</v>
      </c>
      <c r="N37" s="1"/>
      <c r="O37" s="1"/>
    </row>
    <row r="38" spans="1:15" ht="12.75" customHeight="1">
      <c r="A38" s="52">
        <v>29</v>
      </c>
      <c r="B38" s="54" t="s">
        <v>67</v>
      </c>
      <c r="C38" s="31">
        <v>5130.5</v>
      </c>
      <c r="D38" s="36">
        <v>5057.5</v>
      </c>
      <c r="E38" s="36">
        <v>4966</v>
      </c>
      <c r="F38" s="36">
        <v>4801.5</v>
      </c>
      <c r="G38" s="36">
        <v>4710</v>
      </c>
      <c r="H38" s="36">
        <v>5222</v>
      </c>
      <c r="I38" s="36">
        <v>5313.5</v>
      </c>
      <c r="J38" s="36">
        <v>5478</v>
      </c>
      <c r="K38" s="31">
        <v>5149</v>
      </c>
      <c r="L38" s="31">
        <v>4893</v>
      </c>
      <c r="M38" s="31">
        <v>16.898289999999999</v>
      </c>
      <c r="N38" s="1"/>
      <c r="O38" s="1"/>
    </row>
    <row r="39" spans="1:15" ht="12.75" customHeight="1">
      <c r="A39" s="52">
        <v>30</v>
      </c>
      <c r="B39" s="54" t="s">
        <v>69</v>
      </c>
      <c r="C39" s="31">
        <v>1538.1</v>
      </c>
      <c r="D39" s="36">
        <v>1545.6666666666667</v>
      </c>
      <c r="E39" s="36">
        <v>1523.7333333333336</v>
      </c>
      <c r="F39" s="36">
        <v>1509.3666666666668</v>
      </c>
      <c r="G39" s="36">
        <v>1487.4333333333336</v>
      </c>
      <c r="H39" s="36">
        <v>1560.0333333333335</v>
      </c>
      <c r="I39" s="36">
        <v>1581.9666666666665</v>
      </c>
      <c r="J39" s="36">
        <v>1596.3333333333335</v>
      </c>
      <c r="K39" s="31">
        <v>1567.6</v>
      </c>
      <c r="L39" s="31">
        <v>1531.3</v>
      </c>
      <c r="M39" s="31">
        <v>31.164280000000002</v>
      </c>
      <c r="N39" s="1"/>
      <c r="O39" s="1"/>
    </row>
    <row r="40" spans="1:15" ht="12.75" customHeight="1">
      <c r="A40" s="52">
        <v>31</v>
      </c>
      <c r="B40" s="54" t="s">
        <v>270</v>
      </c>
      <c r="C40" s="31">
        <v>7103.1</v>
      </c>
      <c r="D40" s="36">
        <v>7083.0333333333328</v>
      </c>
      <c r="E40" s="36">
        <v>7002.1166666666659</v>
      </c>
      <c r="F40" s="36">
        <v>6901.1333333333332</v>
      </c>
      <c r="G40" s="36">
        <v>6820.2166666666662</v>
      </c>
      <c r="H40" s="36">
        <v>7184.0166666666655</v>
      </c>
      <c r="I40" s="36">
        <v>7264.9333333333334</v>
      </c>
      <c r="J40" s="36">
        <v>7365.9166666666652</v>
      </c>
      <c r="K40" s="31">
        <v>7163.95</v>
      </c>
      <c r="L40" s="31">
        <v>6982.05</v>
      </c>
      <c r="M40" s="31">
        <v>0.71560000000000001</v>
      </c>
      <c r="N40" s="1"/>
      <c r="O40" s="1"/>
    </row>
    <row r="41" spans="1:15" ht="12.75" customHeight="1">
      <c r="A41" s="52">
        <v>32</v>
      </c>
      <c r="B41" s="54" t="s">
        <v>70</v>
      </c>
      <c r="C41" s="31">
        <v>7492.2</v>
      </c>
      <c r="D41" s="36">
        <v>7504.2999999999993</v>
      </c>
      <c r="E41" s="36">
        <v>7443.4499999999989</v>
      </c>
      <c r="F41" s="36">
        <v>7394.7</v>
      </c>
      <c r="G41" s="36">
        <v>7333.8499999999995</v>
      </c>
      <c r="H41" s="36">
        <v>7553.0499999999984</v>
      </c>
      <c r="I41" s="36">
        <v>7613.8999999999987</v>
      </c>
      <c r="J41" s="36">
        <v>7662.6499999999978</v>
      </c>
      <c r="K41" s="31">
        <v>7565.15</v>
      </c>
      <c r="L41" s="31">
        <v>7455.55</v>
      </c>
      <c r="M41" s="31">
        <v>7.8749399999999996</v>
      </c>
      <c r="N41" s="1"/>
      <c r="O41" s="1"/>
    </row>
    <row r="42" spans="1:15" ht="12.75" customHeight="1">
      <c r="A42" s="52">
        <v>33</v>
      </c>
      <c r="B42" s="54" t="s">
        <v>71</v>
      </c>
      <c r="C42" s="31">
        <v>2538.85</v>
      </c>
      <c r="D42" s="36">
        <v>2525.2833333333333</v>
      </c>
      <c r="E42" s="36">
        <v>2506.5666666666666</v>
      </c>
      <c r="F42" s="36">
        <v>2474.2833333333333</v>
      </c>
      <c r="G42" s="36">
        <v>2455.5666666666666</v>
      </c>
      <c r="H42" s="36">
        <v>2557.5666666666666</v>
      </c>
      <c r="I42" s="36">
        <v>2576.2833333333328</v>
      </c>
      <c r="J42" s="36">
        <v>2608.5666666666666</v>
      </c>
      <c r="K42" s="31">
        <v>2544</v>
      </c>
      <c r="L42" s="31">
        <v>2493</v>
      </c>
      <c r="M42" s="31">
        <v>4.6671100000000001</v>
      </c>
      <c r="N42" s="1"/>
      <c r="O42" s="1"/>
    </row>
    <row r="43" spans="1:15" ht="12.75" customHeight="1">
      <c r="A43" s="52">
        <v>34</v>
      </c>
      <c r="B43" s="54" t="s">
        <v>73</v>
      </c>
      <c r="C43" s="31">
        <v>249.35</v>
      </c>
      <c r="D43" s="36">
        <v>246.48333333333332</v>
      </c>
      <c r="E43" s="36">
        <v>242.76666666666665</v>
      </c>
      <c r="F43" s="36">
        <v>236.18333333333334</v>
      </c>
      <c r="G43" s="36">
        <v>232.46666666666667</v>
      </c>
      <c r="H43" s="36">
        <v>253.06666666666663</v>
      </c>
      <c r="I43" s="36">
        <v>256.7833333333333</v>
      </c>
      <c r="J43" s="36">
        <v>263.36666666666662</v>
      </c>
      <c r="K43" s="31">
        <v>250.2</v>
      </c>
      <c r="L43" s="31">
        <v>239.9</v>
      </c>
      <c r="M43" s="31">
        <v>203.78402</v>
      </c>
      <c r="N43" s="1"/>
      <c r="O43" s="1"/>
    </row>
    <row r="44" spans="1:15" ht="12.75" customHeight="1">
      <c r="A44" s="52">
        <v>35</v>
      </c>
      <c r="B44" s="54" t="s">
        <v>74</v>
      </c>
      <c r="C44" s="31">
        <v>210.8</v>
      </c>
      <c r="D44" s="36">
        <v>210.9</v>
      </c>
      <c r="E44" s="36">
        <v>209.15</v>
      </c>
      <c r="F44" s="36">
        <v>207.5</v>
      </c>
      <c r="G44" s="36">
        <v>205.75</v>
      </c>
      <c r="H44" s="36">
        <v>212.55</v>
      </c>
      <c r="I44" s="36">
        <v>214.3</v>
      </c>
      <c r="J44" s="36">
        <v>215.95000000000002</v>
      </c>
      <c r="K44" s="31">
        <v>212.65</v>
      </c>
      <c r="L44" s="31">
        <v>209.25</v>
      </c>
      <c r="M44" s="31">
        <v>162.38012000000001</v>
      </c>
      <c r="N44" s="1"/>
      <c r="O44" s="1"/>
    </row>
    <row r="45" spans="1:15" ht="12.75" customHeight="1">
      <c r="A45" s="52">
        <v>36</v>
      </c>
      <c r="B45" s="54" t="s">
        <v>271</v>
      </c>
      <c r="C45" s="31">
        <v>105.75</v>
      </c>
      <c r="D45" s="36">
        <v>106.55</v>
      </c>
      <c r="E45" s="36">
        <v>103.64999999999999</v>
      </c>
      <c r="F45" s="36">
        <v>101.55</v>
      </c>
      <c r="G45" s="36">
        <v>98.649999999999991</v>
      </c>
      <c r="H45" s="36">
        <v>108.64999999999999</v>
      </c>
      <c r="I45" s="36">
        <v>111.55</v>
      </c>
      <c r="J45" s="36">
        <v>113.64999999999999</v>
      </c>
      <c r="K45" s="31">
        <v>109.45</v>
      </c>
      <c r="L45" s="31">
        <v>104.45</v>
      </c>
      <c r="M45" s="31">
        <v>319.86443000000003</v>
      </c>
      <c r="N45" s="1"/>
      <c r="O45" s="1"/>
    </row>
    <row r="46" spans="1:15" ht="12.75" customHeight="1">
      <c r="A46" s="52">
        <v>37</v>
      </c>
      <c r="B46" s="54" t="s">
        <v>75</v>
      </c>
      <c r="C46" s="31">
        <v>1686.55</v>
      </c>
      <c r="D46" s="36">
        <v>1678.3166666666666</v>
      </c>
      <c r="E46" s="36">
        <v>1666.8333333333333</v>
      </c>
      <c r="F46" s="36">
        <v>1647.1166666666666</v>
      </c>
      <c r="G46" s="36">
        <v>1635.6333333333332</v>
      </c>
      <c r="H46" s="36">
        <v>1698.0333333333333</v>
      </c>
      <c r="I46" s="36">
        <v>1709.5166666666669</v>
      </c>
      <c r="J46" s="36">
        <v>1729.2333333333333</v>
      </c>
      <c r="K46" s="31">
        <v>1689.8</v>
      </c>
      <c r="L46" s="31">
        <v>1658.6</v>
      </c>
      <c r="M46" s="31">
        <v>3.5454699999999999</v>
      </c>
      <c r="N46" s="1"/>
      <c r="O46" s="1"/>
    </row>
    <row r="47" spans="1:15" ht="12.75" customHeight="1">
      <c r="A47" s="52">
        <v>38</v>
      </c>
      <c r="B47" s="54" t="s">
        <v>76</v>
      </c>
      <c r="C47" s="31">
        <v>135.69999999999999</v>
      </c>
      <c r="D47" s="36">
        <v>136.33333333333334</v>
      </c>
      <c r="E47" s="36">
        <v>134.4666666666667</v>
      </c>
      <c r="F47" s="36">
        <v>133.23333333333335</v>
      </c>
      <c r="G47" s="36">
        <v>131.3666666666667</v>
      </c>
      <c r="H47" s="36">
        <v>137.56666666666669</v>
      </c>
      <c r="I47" s="36">
        <v>139.43333333333331</v>
      </c>
      <c r="J47" s="36">
        <v>140.66666666666669</v>
      </c>
      <c r="K47" s="31">
        <v>138.19999999999999</v>
      </c>
      <c r="L47" s="31">
        <v>135.1</v>
      </c>
      <c r="M47" s="31">
        <v>96.513369999999995</v>
      </c>
      <c r="N47" s="1"/>
      <c r="O47" s="1"/>
    </row>
    <row r="48" spans="1:15" ht="12.75" customHeight="1">
      <c r="A48" s="52">
        <v>39</v>
      </c>
      <c r="B48" s="54" t="s">
        <v>77</v>
      </c>
      <c r="C48" s="31">
        <v>719.7</v>
      </c>
      <c r="D48" s="36">
        <v>721.1</v>
      </c>
      <c r="E48" s="36">
        <v>716.65000000000009</v>
      </c>
      <c r="F48" s="36">
        <v>713.6</v>
      </c>
      <c r="G48" s="36">
        <v>709.15000000000009</v>
      </c>
      <c r="H48" s="36">
        <v>724.15000000000009</v>
      </c>
      <c r="I48" s="36">
        <v>728.60000000000014</v>
      </c>
      <c r="J48" s="36">
        <v>731.65000000000009</v>
      </c>
      <c r="K48" s="31">
        <v>725.55</v>
      </c>
      <c r="L48" s="31">
        <v>718.05</v>
      </c>
      <c r="M48" s="31">
        <v>7.4209800000000001</v>
      </c>
      <c r="N48" s="1"/>
      <c r="O48" s="1"/>
    </row>
    <row r="49" spans="1:15" ht="12.75" customHeight="1">
      <c r="A49" s="52">
        <v>40</v>
      </c>
      <c r="B49" s="54" t="s">
        <v>78</v>
      </c>
      <c r="C49" s="31">
        <v>1134.4000000000001</v>
      </c>
      <c r="D49" s="36">
        <v>1130.8833333333332</v>
      </c>
      <c r="E49" s="36">
        <v>1113.7166666666665</v>
      </c>
      <c r="F49" s="36">
        <v>1093.0333333333333</v>
      </c>
      <c r="G49" s="36">
        <v>1075.8666666666666</v>
      </c>
      <c r="H49" s="36">
        <v>1151.5666666666664</v>
      </c>
      <c r="I49" s="36">
        <v>1168.7333333333333</v>
      </c>
      <c r="J49" s="36">
        <v>1189.4166666666663</v>
      </c>
      <c r="K49" s="31">
        <v>1148.05</v>
      </c>
      <c r="L49" s="31">
        <v>1110.2</v>
      </c>
      <c r="M49" s="31">
        <v>23.41714</v>
      </c>
      <c r="N49" s="1"/>
      <c r="O49" s="1"/>
    </row>
    <row r="50" spans="1:15" ht="12.75" customHeight="1">
      <c r="A50" s="52">
        <v>41</v>
      </c>
      <c r="B50" s="54" t="s">
        <v>80</v>
      </c>
      <c r="C50" s="31">
        <v>936.15</v>
      </c>
      <c r="D50" s="36">
        <v>931.61666666666667</v>
      </c>
      <c r="E50" s="36">
        <v>914.5333333333333</v>
      </c>
      <c r="F50" s="36">
        <v>892.91666666666663</v>
      </c>
      <c r="G50" s="36">
        <v>875.83333333333326</v>
      </c>
      <c r="H50" s="36">
        <v>953.23333333333335</v>
      </c>
      <c r="I50" s="36">
        <v>970.31666666666661</v>
      </c>
      <c r="J50" s="36">
        <v>991.93333333333339</v>
      </c>
      <c r="K50" s="31">
        <v>948.7</v>
      </c>
      <c r="L50" s="31">
        <v>910</v>
      </c>
      <c r="M50" s="31">
        <v>140.03428</v>
      </c>
      <c r="N50" s="1"/>
      <c r="O50" s="1"/>
    </row>
    <row r="51" spans="1:15" ht="12.75" customHeight="1">
      <c r="A51" s="52">
        <v>42</v>
      </c>
      <c r="B51" s="54" t="s">
        <v>81</v>
      </c>
      <c r="C51" s="31">
        <v>127.6</v>
      </c>
      <c r="D51" s="36">
        <v>128.78333333333333</v>
      </c>
      <c r="E51" s="36">
        <v>125.51666666666665</v>
      </c>
      <c r="F51" s="36">
        <v>123.43333333333332</v>
      </c>
      <c r="G51" s="36">
        <v>120.16666666666664</v>
      </c>
      <c r="H51" s="36">
        <v>130.86666666666667</v>
      </c>
      <c r="I51" s="36">
        <v>134.13333333333338</v>
      </c>
      <c r="J51" s="36">
        <v>136.21666666666667</v>
      </c>
      <c r="K51" s="31">
        <v>132.05000000000001</v>
      </c>
      <c r="L51" s="31">
        <v>126.7</v>
      </c>
      <c r="M51" s="31">
        <v>232.53842</v>
      </c>
      <c r="N51" s="1"/>
      <c r="O51" s="1"/>
    </row>
    <row r="52" spans="1:15" ht="12.75" customHeight="1">
      <c r="A52" s="52">
        <v>43</v>
      </c>
      <c r="B52" s="54" t="s">
        <v>82</v>
      </c>
      <c r="C52" s="31">
        <v>276.75</v>
      </c>
      <c r="D52" s="36">
        <v>276.63333333333333</v>
      </c>
      <c r="E52" s="36">
        <v>273.36666666666667</v>
      </c>
      <c r="F52" s="36">
        <v>269.98333333333335</v>
      </c>
      <c r="G52" s="36">
        <v>266.7166666666667</v>
      </c>
      <c r="H52" s="36">
        <v>280.01666666666665</v>
      </c>
      <c r="I52" s="36">
        <v>283.2833333333333</v>
      </c>
      <c r="J52" s="36">
        <v>286.66666666666663</v>
      </c>
      <c r="K52" s="31">
        <v>279.89999999999998</v>
      </c>
      <c r="L52" s="31">
        <v>273.25</v>
      </c>
      <c r="M52" s="31">
        <v>69.564520000000002</v>
      </c>
      <c r="N52" s="1"/>
      <c r="O52" s="1"/>
    </row>
    <row r="53" spans="1:15" ht="12.75" customHeight="1">
      <c r="A53" s="52">
        <v>44</v>
      </c>
      <c r="B53" s="54" t="s">
        <v>83</v>
      </c>
      <c r="C53" s="31">
        <v>19664.599999999999</v>
      </c>
      <c r="D53" s="36">
        <v>19604.683333333331</v>
      </c>
      <c r="E53" s="36">
        <v>19516.066666666662</v>
      </c>
      <c r="F53" s="36">
        <v>19367.533333333333</v>
      </c>
      <c r="G53" s="36">
        <v>19278.916666666664</v>
      </c>
      <c r="H53" s="36">
        <v>19753.21666666666</v>
      </c>
      <c r="I53" s="36">
        <v>19841.833333333328</v>
      </c>
      <c r="J53" s="36">
        <v>19990.366666666658</v>
      </c>
      <c r="K53" s="31">
        <v>19693.3</v>
      </c>
      <c r="L53" s="31">
        <v>19456.150000000001</v>
      </c>
      <c r="M53" s="31">
        <v>0.25735999999999998</v>
      </c>
      <c r="N53" s="1"/>
      <c r="O53" s="1"/>
    </row>
    <row r="54" spans="1:15" ht="12.75" customHeight="1">
      <c r="A54" s="52">
        <v>45</v>
      </c>
      <c r="B54" s="54" t="s">
        <v>85</v>
      </c>
      <c r="C54" s="31">
        <v>352.25</v>
      </c>
      <c r="D54" s="36">
        <v>354.01666666666665</v>
      </c>
      <c r="E54" s="36">
        <v>349.48333333333329</v>
      </c>
      <c r="F54" s="36">
        <v>346.71666666666664</v>
      </c>
      <c r="G54" s="36">
        <v>342.18333333333328</v>
      </c>
      <c r="H54" s="36">
        <v>356.7833333333333</v>
      </c>
      <c r="I54" s="36">
        <v>361.31666666666661</v>
      </c>
      <c r="J54" s="36">
        <v>364.08333333333331</v>
      </c>
      <c r="K54" s="31">
        <v>358.55</v>
      </c>
      <c r="L54" s="31">
        <v>351.25</v>
      </c>
      <c r="M54" s="31">
        <v>61.91704</v>
      </c>
      <c r="N54" s="1"/>
      <c r="O54" s="1"/>
    </row>
    <row r="55" spans="1:15" ht="12.75" customHeight="1">
      <c r="A55" s="52">
        <v>46</v>
      </c>
      <c r="B55" s="54" t="s">
        <v>86</v>
      </c>
      <c r="C55" s="31">
        <v>4532.8500000000004</v>
      </c>
      <c r="D55" s="36">
        <v>4546.9000000000005</v>
      </c>
      <c r="E55" s="36">
        <v>4504.5500000000011</v>
      </c>
      <c r="F55" s="36">
        <v>4476.2500000000009</v>
      </c>
      <c r="G55" s="36">
        <v>4433.9000000000015</v>
      </c>
      <c r="H55" s="36">
        <v>4575.2000000000007</v>
      </c>
      <c r="I55" s="36">
        <v>4617.5500000000011</v>
      </c>
      <c r="J55" s="36">
        <v>4645.8500000000004</v>
      </c>
      <c r="K55" s="31">
        <v>4589.25</v>
      </c>
      <c r="L55" s="31">
        <v>4518.6000000000004</v>
      </c>
      <c r="M55" s="31">
        <v>4.0832600000000001</v>
      </c>
      <c r="N55" s="1"/>
      <c r="O55" s="1"/>
    </row>
    <row r="56" spans="1:15" ht="12.75" customHeight="1">
      <c r="A56" s="52">
        <v>47</v>
      </c>
      <c r="B56" s="54" t="s">
        <v>89</v>
      </c>
      <c r="C56" s="31">
        <v>364.85</v>
      </c>
      <c r="D56" s="36">
        <v>365.08333333333331</v>
      </c>
      <c r="E56" s="36">
        <v>361.76666666666665</v>
      </c>
      <c r="F56" s="36">
        <v>358.68333333333334</v>
      </c>
      <c r="G56" s="36">
        <v>355.36666666666667</v>
      </c>
      <c r="H56" s="36">
        <v>368.16666666666663</v>
      </c>
      <c r="I56" s="36">
        <v>371.48333333333335</v>
      </c>
      <c r="J56" s="36">
        <v>374.56666666666661</v>
      </c>
      <c r="K56" s="31">
        <v>368.4</v>
      </c>
      <c r="L56" s="31">
        <v>362</v>
      </c>
      <c r="M56" s="31">
        <v>75.143079999999998</v>
      </c>
      <c r="N56" s="1"/>
      <c r="O56" s="1"/>
    </row>
    <row r="57" spans="1:15" ht="12.75" customHeight="1">
      <c r="A57" s="52">
        <v>48</v>
      </c>
      <c r="B57" s="54" t="s">
        <v>349</v>
      </c>
      <c r="C57" s="31">
        <v>436.2</v>
      </c>
      <c r="D57" s="36">
        <v>440.9666666666667</v>
      </c>
      <c r="E57" s="36">
        <v>427.23333333333341</v>
      </c>
      <c r="F57" s="36">
        <v>418.26666666666671</v>
      </c>
      <c r="G57" s="36">
        <v>404.53333333333342</v>
      </c>
      <c r="H57" s="36">
        <v>449.93333333333339</v>
      </c>
      <c r="I57" s="36">
        <v>463.66666666666674</v>
      </c>
      <c r="J57" s="36">
        <v>472.63333333333338</v>
      </c>
      <c r="K57" s="31">
        <v>454.7</v>
      </c>
      <c r="L57" s="31">
        <v>432</v>
      </c>
      <c r="M57" s="31">
        <v>40.31729</v>
      </c>
      <c r="N57" s="1"/>
      <c r="O57" s="1"/>
    </row>
    <row r="58" spans="1:15" ht="12.75" customHeight="1">
      <c r="A58" s="52">
        <v>49</v>
      </c>
      <c r="B58" s="54" t="s">
        <v>92</v>
      </c>
      <c r="C58" s="31">
        <v>1227.0999999999999</v>
      </c>
      <c r="D58" s="36">
        <v>1222.8666666666666</v>
      </c>
      <c r="E58" s="36">
        <v>1205.7333333333331</v>
      </c>
      <c r="F58" s="36">
        <v>1184.3666666666666</v>
      </c>
      <c r="G58" s="36">
        <v>1167.2333333333331</v>
      </c>
      <c r="H58" s="36">
        <v>1244.2333333333331</v>
      </c>
      <c r="I58" s="36">
        <v>1261.3666666666668</v>
      </c>
      <c r="J58" s="36">
        <v>1282.7333333333331</v>
      </c>
      <c r="K58" s="31">
        <v>1240</v>
      </c>
      <c r="L58" s="31">
        <v>1201.5</v>
      </c>
      <c r="M58" s="31">
        <v>46.639760000000003</v>
      </c>
      <c r="N58" s="1"/>
      <c r="O58" s="1"/>
    </row>
    <row r="59" spans="1:15" ht="12.75" customHeight="1">
      <c r="A59" s="52">
        <v>50</v>
      </c>
      <c r="B59" s="54" t="s">
        <v>93</v>
      </c>
      <c r="C59" s="31">
        <v>1235.5</v>
      </c>
      <c r="D59" s="36">
        <v>1235.25</v>
      </c>
      <c r="E59" s="36">
        <v>1228.55</v>
      </c>
      <c r="F59" s="36">
        <v>1221.5999999999999</v>
      </c>
      <c r="G59" s="36">
        <v>1214.8999999999999</v>
      </c>
      <c r="H59" s="36">
        <v>1242.2</v>
      </c>
      <c r="I59" s="36">
        <v>1248.8999999999999</v>
      </c>
      <c r="J59" s="36">
        <v>1255.8500000000001</v>
      </c>
      <c r="K59" s="31">
        <v>1241.95</v>
      </c>
      <c r="L59" s="31">
        <v>1228.3</v>
      </c>
      <c r="M59" s="31">
        <v>19.384869999999999</v>
      </c>
      <c r="N59" s="1"/>
      <c r="O59" s="1"/>
    </row>
    <row r="60" spans="1:15" ht="12.75" customHeight="1">
      <c r="A60" s="52">
        <v>51</v>
      </c>
      <c r="B60" s="54" t="s">
        <v>94</v>
      </c>
      <c r="C60" s="31">
        <v>279.3</v>
      </c>
      <c r="D60" s="36">
        <v>280.33333333333331</v>
      </c>
      <c r="E60" s="36">
        <v>276.51666666666665</v>
      </c>
      <c r="F60" s="36">
        <v>273.73333333333335</v>
      </c>
      <c r="G60" s="36">
        <v>269.91666666666669</v>
      </c>
      <c r="H60" s="36">
        <v>283.11666666666662</v>
      </c>
      <c r="I60" s="36">
        <v>286.93333333333334</v>
      </c>
      <c r="J60" s="36">
        <v>289.71666666666658</v>
      </c>
      <c r="K60" s="31">
        <v>284.14999999999998</v>
      </c>
      <c r="L60" s="31">
        <v>277.55</v>
      </c>
      <c r="M60" s="31">
        <v>132.8818</v>
      </c>
      <c r="N60" s="1"/>
      <c r="O60" s="1"/>
    </row>
    <row r="61" spans="1:15" ht="12.75" customHeight="1">
      <c r="A61" s="52">
        <v>52</v>
      </c>
      <c r="B61" s="54" t="s">
        <v>95</v>
      </c>
      <c r="C61" s="31">
        <v>5618.9</v>
      </c>
      <c r="D61" s="36">
        <v>5581.25</v>
      </c>
      <c r="E61" s="36">
        <v>5532.5</v>
      </c>
      <c r="F61" s="36">
        <v>5446.1</v>
      </c>
      <c r="G61" s="36">
        <v>5397.35</v>
      </c>
      <c r="H61" s="36">
        <v>5667.65</v>
      </c>
      <c r="I61" s="36">
        <v>5716.4</v>
      </c>
      <c r="J61" s="36">
        <v>5802.7999999999993</v>
      </c>
      <c r="K61" s="31">
        <v>5630</v>
      </c>
      <c r="L61" s="31">
        <v>5494.85</v>
      </c>
      <c r="M61" s="31">
        <v>4.6227299999999998</v>
      </c>
      <c r="N61" s="1"/>
      <c r="O61" s="1"/>
    </row>
    <row r="62" spans="1:15" ht="12.75" customHeight="1">
      <c r="A62" s="52">
        <v>53</v>
      </c>
      <c r="B62" s="54" t="s">
        <v>96</v>
      </c>
      <c r="C62" s="31">
        <v>1985.85</v>
      </c>
      <c r="D62" s="36">
        <v>1977.8999999999999</v>
      </c>
      <c r="E62" s="36">
        <v>1955.7999999999997</v>
      </c>
      <c r="F62" s="36">
        <v>1925.7499999999998</v>
      </c>
      <c r="G62" s="36">
        <v>1903.6499999999996</v>
      </c>
      <c r="H62" s="36">
        <v>2007.9499999999998</v>
      </c>
      <c r="I62" s="36">
        <v>2030.0499999999997</v>
      </c>
      <c r="J62" s="36">
        <v>2060.1</v>
      </c>
      <c r="K62" s="31">
        <v>2000</v>
      </c>
      <c r="L62" s="31">
        <v>1947.85</v>
      </c>
      <c r="M62" s="31">
        <v>9.3260900000000007</v>
      </c>
      <c r="N62" s="1"/>
      <c r="O62" s="1"/>
    </row>
    <row r="63" spans="1:15" ht="12.75" customHeight="1">
      <c r="A63" s="52">
        <v>54</v>
      </c>
      <c r="B63" s="54" t="s">
        <v>97</v>
      </c>
      <c r="C63" s="31">
        <v>717.35</v>
      </c>
      <c r="D63" s="36">
        <v>719</v>
      </c>
      <c r="E63" s="36">
        <v>713</v>
      </c>
      <c r="F63" s="36">
        <v>708.65</v>
      </c>
      <c r="G63" s="36">
        <v>702.65</v>
      </c>
      <c r="H63" s="36">
        <v>723.35</v>
      </c>
      <c r="I63" s="36">
        <v>729.35</v>
      </c>
      <c r="J63" s="36">
        <v>733.7</v>
      </c>
      <c r="K63" s="31">
        <v>725</v>
      </c>
      <c r="L63" s="31">
        <v>714.65</v>
      </c>
      <c r="M63" s="31">
        <v>9.7638800000000003</v>
      </c>
      <c r="N63" s="1"/>
      <c r="O63" s="1"/>
    </row>
    <row r="64" spans="1:15" ht="12.75" customHeight="1">
      <c r="A64" s="52">
        <v>55</v>
      </c>
      <c r="B64" s="54" t="s">
        <v>98</v>
      </c>
      <c r="C64" s="31">
        <v>1136.7</v>
      </c>
      <c r="D64" s="36">
        <v>1131.5666666666666</v>
      </c>
      <c r="E64" s="36">
        <v>1125.1333333333332</v>
      </c>
      <c r="F64" s="36">
        <v>1113.5666666666666</v>
      </c>
      <c r="G64" s="36">
        <v>1107.1333333333332</v>
      </c>
      <c r="H64" s="36">
        <v>1143.1333333333332</v>
      </c>
      <c r="I64" s="36">
        <v>1149.5666666666666</v>
      </c>
      <c r="J64" s="36">
        <v>1161.1333333333332</v>
      </c>
      <c r="K64" s="31">
        <v>1138</v>
      </c>
      <c r="L64" s="31">
        <v>1120</v>
      </c>
      <c r="M64" s="31">
        <v>3.0954600000000001</v>
      </c>
      <c r="N64" s="1"/>
      <c r="O64" s="1"/>
    </row>
    <row r="65" spans="1:15" ht="12.75" customHeight="1">
      <c r="A65" s="52">
        <v>56</v>
      </c>
      <c r="B65" s="54" t="s">
        <v>99</v>
      </c>
      <c r="C65" s="31">
        <v>307</v>
      </c>
      <c r="D65" s="36">
        <v>306.06666666666666</v>
      </c>
      <c r="E65" s="36">
        <v>303.13333333333333</v>
      </c>
      <c r="F65" s="36">
        <v>299.26666666666665</v>
      </c>
      <c r="G65" s="36">
        <v>296.33333333333331</v>
      </c>
      <c r="H65" s="36">
        <v>309.93333333333334</v>
      </c>
      <c r="I65" s="36">
        <v>312.86666666666662</v>
      </c>
      <c r="J65" s="36">
        <v>316.73333333333335</v>
      </c>
      <c r="K65" s="31">
        <v>309</v>
      </c>
      <c r="L65" s="31">
        <v>302.2</v>
      </c>
      <c r="M65" s="31">
        <v>20.518719999999998</v>
      </c>
      <c r="N65" s="1"/>
      <c r="O65" s="1"/>
    </row>
    <row r="66" spans="1:15" ht="12.75" customHeight="1">
      <c r="A66" s="52">
        <v>57</v>
      </c>
      <c r="B66" s="54" t="s">
        <v>101</v>
      </c>
      <c r="C66" s="31">
        <v>1747.35</v>
      </c>
      <c r="D66" s="36">
        <v>1739.2</v>
      </c>
      <c r="E66" s="36">
        <v>1728.4</v>
      </c>
      <c r="F66" s="36">
        <v>1709.45</v>
      </c>
      <c r="G66" s="36">
        <v>1698.65</v>
      </c>
      <c r="H66" s="36">
        <v>1758.15</v>
      </c>
      <c r="I66" s="36">
        <v>1768.9499999999998</v>
      </c>
      <c r="J66" s="36">
        <v>1787.9</v>
      </c>
      <c r="K66" s="31">
        <v>1750</v>
      </c>
      <c r="L66" s="31">
        <v>1720.25</v>
      </c>
      <c r="M66" s="31">
        <v>6.5318300000000002</v>
      </c>
      <c r="N66" s="1"/>
      <c r="O66" s="1"/>
    </row>
    <row r="67" spans="1:15" ht="12.75" customHeight="1">
      <c r="A67" s="52">
        <v>58</v>
      </c>
      <c r="B67" s="54" t="s">
        <v>102</v>
      </c>
      <c r="C67" s="31">
        <v>565.5</v>
      </c>
      <c r="D67" s="36">
        <v>565.06666666666672</v>
      </c>
      <c r="E67" s="36">
        <v>560.93333333333339</v>
      </c>
      <c r="F67" s="36">
        <v>556.36666666666667</v>
      </c>
      <c r="G67" s="36">
        <v>552.23333333333335</v>
      </c>
      <c r="H67" s="36">
        <v>569.63333333333344</v>
      </c>
      <c r="I67" s="36">
        <v>573.76666666666688</v>
      </c>
      <c r="J67" s="36">
        <v>578.33333333333348</v>
      </c>
      <c r="K67" s="31">
        <v>569.20000000000005</v>
      </c>
      <c r="L67" s="31">
        <v>560.5</v>
      </c>
      <c r="M67" s="31">
        <v>24.639119999999998</v>
      </c>
      <c r="N67" s="1"/>
      <c r="O67" s="1"/>
    </row>
    <row r="68" spans="1:15" ht="12.75" customHeight="1">
      <c r="A68" s="52">
        <v>59</v>
      </c>
      <c r="B68" s="54" t="s">
        <v>103</v>
      </c>
      <c r="C68" s="31">
        <v>2387.6</v>
      </c>
      <c r="D68" s="36">
        <v>2397.4500000000003</v>
      </c>
      <c r="E68" s="36">
        <v>2370.1500000000005</v>
      </c>
      <c r="F68" s="36">
        <v>2352.7000000000003</v>
      </c>
      <c r="G68" s="36">
        <v>2325.4000000000005</v>
      </c>
      <c r="H68" s="36">
        <v>2414.9000000000005</v>
      </c>
      <c r="I68" s="36">
        <v>2442.2000000000007</v>
      </c>
      <c r="J68" s="36">
        <v>2459.6500000000005</v>
      </c>
      <c r="K68" s="31">
        <v>2424.75</v>
      </c>
      <c r="L68" s="31">
        <v>2380</v>
      </c>
      <c r="M68" s="31">
        <v>4.0154100000000001</v>
      </c>
      <c r="N68" s="1"/>
      <c r="O68" s="1"/>
    </row>
    <row r="69" spans="1:15" ht="12.75" customHeight="1">
      <c r="A69" s="52">
        <v>60</v>
      </c>
      <c r="B69" s="54" t="s">
        <v>104</v>
      </c>
      <c r="C69" s="31">
        <v>2242.25</v>
      </c>
      <c r="D69" s="36">
        <v>2252.4500000000003</v>
      </c>
      <c r="E69" s="36">
        <v>2221.8000000000006</v>
      </c>
      <c r="F69" s="36">
        <v>2201.3500000000004</v>
      </c>
      <c r="G69" s="36">
        <v>2170.7000000000007</v>
      </c>
      <c r="H69" s="36">
        <v>2272.9000000000005</v>
      </c>
      <c r="I69" s="36">
        <v>2303.5500000000002</v>
      </c>
      <c r="J69" s="36">
        <v>2324.0000000000005</v>
      </c>
      <c r="K69" s="31">
        <v>2283.1</v>
      </c>
      <c r="L69" s="31">
        <v>2232</v>
      </c>
      <c r="M69" s="31">
        <v>4.9692600000000002</v>
      </c>
      <c r="N69" s="1"/>
      <c r="O69" s="1"/>
    </row>
    <row r="70" spans="1:15" ht="12.75" customHeight="1">
      <c r="A70" s="52">
        <v>61</v>
      </c>
      <c r="B70" s="54" t="s">
        <v>273</v>
      </c>
      <c r="C70" s="31">
        <v>439.25</v>
      </c>
      <c r="D70" s="36">
        <v>439.38333333333338</v>
      </c>
      <c r="E70" s="36">
        <v>433.96666666666675</v>
      </c>
      <c r="F70" s="36">
        <v>428.68333333333339</v>
      </c>
      <c r="G70" s="36">
        <v>423.26666666666677</v>
      </c>
      <c r="H70" s="36">
        <v>444.66666666666674</v>
      </c>
      <c r="I70" s="36">
        <v>450.08333333333337</v>
      </c>
      <c r="J70" s="36">
        <v>455.36666666666673</v>
      </c>
      <c r="K70" s="31">
        <v>444.8</v>
      </c>
      <c r="L70" s="31">
        <v>434.1</v>
      </c>
      <c r="M70" s="31">
        <v>13.058809999999999</v>
      </c>
      <c r="N70" s="1"/>
      <c r="O70" s="1"/>
    </row>
    <row r="71" spans="1:15" ht="12.75" customHeight="1">
      <c r="A71" s="52">
        <v>62</v>
      </c>
      <c r="B71" s="54" t="s">
        <v>371</v>
      </c>
      <c r="C71" s="31">
        <v>211.45</v>
      </c>
      <c r="D71" s="36">
        <v>211.46666666666667</v>
      </c>
      <c r="E71" s="36">
        <v>207.93333333333334</v>
      </c>
      <c r="F71" s="36">
        <v>204.41666666666666</v>
      </c>
      <c r="G71" s="36">
        <v>200.88333333333333</v>
      </c>
      <c r="H71" s="36">
        <v>214.98333333333335</v>
      </c>
      <c r="I71" s="36">
        <v>218.51666666666671</v>
      </c>
      <c r="J71" s="36">
        <v>222.03333333333336</v>
      </c>
      <c r="K71" s="31">
        <v>215</v>
      </c>
      <c r="L71" s="31">
        <v>207.95</v>
      </c>
      <c r="M71" s="31">
        <v>12.81453</v>
      </c>
      <c r="N71" s="1"/>
      <c r="O71" s="1"/>
    </row>
    <row r="72" spans="1:15" ht="12.75" customHeight="1">
      <c r="A72" s="52">
        <v>63</v>
      </c>
      <c r="B72" s="54" t="s">
        <v>106</v>
      </c>
      <c r="C72" s="31">
        <v>3815.5</v>
      </c>
      <c r="D72" s="36">
        <v>3821.9666666666667</v>
      </c>
      <c r="E72" s="36">
        <v>3798.9333333333334</v>
      </c>
      <c r="F72" s="36">
        <v>3782.3666666666668</v>
      </c>
      <c r="G72" s="36">
        <v>3759.3333333333335</v>
      </c>
      <c r="H72" s="36">
        <v>3838.5333333333333</v>
      </c>
      <c r="I72" s="36">
        <v>3861.5666666666671</v>
      </c>
      <c r="J72" s="36">
        <v>3878.1333333333332</v>
      </c>
      <c r="K72" s="31">
        <v>3845</v>
      </c>
      <c r="L72" s="31">
        <v>3805.4</v>
      </c>
      <c r="M72" s="31">
        <v>3.1540900000000001</v>
      </c>
      <c r="N72" s="1"/>
      <c r="O72" s="1"/>
    </row>
    <row r="73" spans="1:15" ht="12.75" customHeight="1">
      <c r="A73" s="52">
        <v>64</v>
      </c>
      <c r="B73" s="54" t="s">
        <v>107</v>
      </c>
      <c r="C73" s="31">
        <v>5059</v>
      </c>
      <c r="D73" s="36">
        <v>5082.4833333333336</v>
      </c>
      <c r="E73" s="36">
        <v>4999.9666666666672</v>
      </c>
      <c r="F73" s="36">
        <v>4940.9333333333334</v>
      </c>
      <c r="G73" s="36">
        <v>4858.416666666667</v>
      </c>
      <c r="H73" s="36">
        <v>5141.5166666666673</v>
      </c>
      <c r="I73" s="36">
        <v>5224.0333333333338</v>
      </c>
      <c r="J73" s="36">
        <v>5283.0666666666675</v>
      </c>
      <c r="K73" s="31">
        <v>5165</v>
      </c>
      <c r="L73" s="31">
        <v>5023.45</v>
      </c>
      <c r="M73" s="31">
        <v>3.1109200000000001</v>
      </c>
      <c r="N73" s="1"/>
      <c r="O73" s="1"/>
    </row>
    <row r="74" spans="1:15" ht="12.75" customHeight="1">
      <c r="A74" s="52">
        <v>65</v>
      </c>
      <c r="B74" s="54" t="s">
        <v>109</v>
      </c>
      <c r="C74" s="31">
        <v>532.4</v>
      </c>
      <c r="D74" s="36">
        <v>533.1</v>
      </c>
      <c r="E74" s="36">
        <v>527.35</v>
      </c>
      <c r="F74" s="36">
        <v>522.29999999999995</v>
      </c>
      <c r="G74" s="36">
        <v>516.54999999999995</v>
      </c>
      <c r="H74" s="36">
        <v>538.15000000000009</v>
      </c>
      <c r="I74" s="36">
        <v>543.90000000000009</v>
      </c>
      <c r="J74" s="36">
        <v>548.95000000000016</v>
      </c>
      <c r="K74" s="31">
        <v>538.85</v>
      </c>
      <c r="L74" s="31">
        <v>528.04999999999995</v>
      </c>
      <c r="M74" s="31">
        <v>23.4193</v>
      </c>
      <c r="N74" s="1"/>
      <c r="O74" s="1"/>
    </row>
    <row r="75" spans="1:15" ht="12.75" customHeight="1">
      <c r="A75" s="52">
        <v>66</v>
      </c>
      <c r="B75" s="54" t="s">
        <v>269</v>
      </c>
      <c r="C75" s="31">
        <v>3796</v>
      </c>
      <c r="D75" s="36">
        <v>3795.3333333333335</v>
      </c>
      <c r="E75" s="36">
        <v>3770.666666666667</v>
      </c>
      <c r="F75" s="36">
        <v>3745.3333333333335</v>
      </c>
      <c r="G75" s="36">
        <v>3720.666666666667</v>
      </c>
      <c r="H75" s="36">
        <v>3820.666666666667</v>
      </c>
      <c r="I75" s="36">
        <v>3845.3333333333339</v>
      </c>
      <c r="J75" s="36">
        <v>3870.666666666667</v>
      </c>
      <c r="K75" s="31">
        <v>3820</v>
      </c>
      <c r="L75" s="31">
        <v>3770</v>
      </c>
      <c r="M75" s="31">
        <v>2.5201600000000002</v>
      </c>
      <c r="N75" s="1"/>
      <c r="O75" s="1"/>
    </row>
    <row r="76" spans="1:15" ht="12.75" customHeight="1">
      <c r="A76" s="52">
        <v>67</v>
      </c>
      <c r="B76" s="54" t="s">
        <v>110</v>
      </c>
      <c r="C76" s="31">
        <v>5819.5</v>
      </c>
      <c r="D76" s="36">
        <v>5798.4833333333336</v>
      </c>
      <c r="E76" s="36">
        <v>5754.1166666666668</v>
      </c>
      <c r="F76" s="36">
        <v>5688.7333333333336</v>
      </c>
      <c r="G76" s="36">
        <v>5644.3666666666668</v>
      </c>
      <c r="H76" s="36">
        <v>5863.8666666666668</v>
      </c>
      <c r="I76" s="36">
        <v>5908.2333333333336</v>
      </c>
      <c r="J76" s="36">
        <v>5973.6166666666668</v>
      </c>
      <c r="K76" s="31">
        <v>5842.85</v>
      </c>
      <c r="L76" s="31">
        <v>5733.1</v>
      </c>
      <c r="M76" s="31">
        <v>4.1382099999999999</v>
      </c>
      <c r="N76" s="1"/>
      <c r="O76" s="1"/>
    </row>
    <row r="77" spans="1:15" ht="12.75" customHeight="1">
      <c r="A77" s="52">
        <v>68</v>
      </c>
      <c r="B77" s="54" t="s">
        <v>111</v>
      </c>
      <c r="C77" s="31">
        <v>3427.2</v>
      </c>
      <c r="D77" s="36">
        <v>3415.5500000000006</v>
      </c>
      <c r="E77" s="36">
        <v>3383.2000000000012</v>
      </c>
      <c r="F77" s="36">
        <v>3339.2000000000007</v>
      </c>
      <c r="G77" s="36">
        <v>3306.8500000000013</v>
      </c>
      <c r="H77" s="36">
        <v>3459.5500000000011</v>
      </c>
      <c r="I77" s="36">
        <v>3491.9000000000005</v>
      </c>
      <c r="J77" s="36">
        <v>3535.900000000001</v>
      </c>
      <c r="K77" s="31">
        <v>3447.9</v>
      </c>
      <c r="L77" s="31">
        <v>3371.55</v>
      </c>
      <c r="M77" s="31">
        <v>11.694290000000001</v>
      </c>
      <c r="N77" s="1"/>
      <c r="O77" s="1"/>
    </row>
    <row r="78" spans="1:15" ht="12.75" customHeight="1">
      <c r="A78" s="52">
        <v>69</v>
      </c>
      <c r="B78" s="54" t="s">
        <v>112</v>
      </c>
      <c r="C78" s="31">
        <v>3151.95</v>
      </c>
      <c r="D78" s="36">
        <v>3154.1833333333329</v>
      </c>
      <c r="E78" s="36">
        <v>3121.3666666666659</v>
      </c>
      <c r="F78" s="36">
        <v>3090.7833333333328</v>
      </c>
      <c r="G78" s="36">
        <v>3057.9666666666658</v>
      </c>
      <c r="H78" s="36">
        <v>3184.766666666666</v>
      </c>
      <c r="I78" s="36">
        <v>3217.5833333333326</v>
      </c>
      <c r="J78" s="36">
        <v>3248.1666666666661</v>
      </c>
      <c r="K78" s="31">
        <v>3187</v>
      </c>
      <c r="L78" s="31">
        <v>3123.6</v>
      </c>
      <c r="M78" s="31">
        <v>2.7964899999999999</v>
      </c>
      <c r="N78" s="1"/>
      <c r="O78" s="1"/>
    </row>
    <row r="79" spans="1:15" ht="12.75" customHeight="1">
      <c r="A79" s="52">
        <v>70</v>
      </c>
      <c r="B79" s="54" t="s">
        <v>114</v>
      </c>
      <c r="C79" s="31">
        <v>148.25</v>
      </c>
      <c r="D79" s="36">
        <v>147.9</v>
      </c>
      <c r="E79" s="36">
        <v>147</v>
      </c>
      <c r="F79" s="36">
        <v>145.75</v>
      </c>
      <c r="G79" s="36">
        <v>144.85</v>
      </c>
      <c r="H79" s="36">
        <v>149.15</v>
      </c>
      <c r="I79" s="36">
        <v>150.05000000000004</v>
      </c>
      <c r="J79" s="36">
        <v>151.30000000000001</v>
      </c>
      <c r="K79" s="31">
        <v>148.80000000000001</v>
      </c>
      <c r="L79" s="31">
        <v>146.65</v>
      </c>
      <c r="M79" s="31">
        <v>86.147019999999998</v>
      </c>
      <c r="N79" s="1"/>
      <c r="O79" s="1"/>
    </row>
    <row r="80" spans="1:15" ht="12.75" customHeight="1">
      <c r="A80" s="52">
        <v>71</v>
      </c>
      <c r="B80" s="54" t="s">
        <v>402</v>
      </c>
      <c r="C80" s="31">
        <v>3125.4</v>
      </c>
      <c r="D80" s="36">
        <v>3123.7166666666667</v>
      </c>
      <c r="E80" s="36">
        <v>3101.6833333333334</v>
      </c>
      <c r="F80" s="36">
        <v>3077.9666666666667</v>
      </c>
      <c r="G80" s="36">
        <v>3055.9333333333334</v>
      </c>
      <c r="H80" s="36">
        <v>3147.4333333333334</v>
      </c>
      <c r="I80" s="36">
        <v>3169.4666666666672</v>
      </c>
      <c r="J80" s="36">
        <v>3193.1833333333334</v>
      </c>
      <c r="K80" s="31">
        <v>3145.75</v>
      </c>
      <c r="L80" s="31">
        <v>3100</v>
      </c>
      <c r="M80" s="31">
        <v>1.0912200000000001</v>
      </c>
      <c r="N80" s="1"/>
      <c r="O80" s="1"/>
    </row>
    <row r="81" spans="1:15" ht="12.75" customHeight="1">
      <c r="A81" s="52">
        <v>72</v>
      </c>
      <c r="B81" s="54" t="s">
        <v>276</v>
      </c>
      <c r="C81" s="31">
        <v>330.5</v>
      </c>
      <c r="D81" s="36">
        <v>331.3</v>
      </c>
      <c r="E81" s="36">
        <v>328.25</v>
      </c>
      <c r="F81" s="36">
        <v>326</v>
      </c>
      <c r="G81" s="36">
        <v>322.95</v>
      </c>
      <c r="H81" s="36">
        <v>333.55</v>
      </c>
      <c r="I81" s="36">
        <v>336.60000000000008</v>
      </c>
      <c r="J81" s="36">
        <v>338.85</v>
      </c>
      <c r="K81" s="31">
        <v>334.35</v>
      </c>
      <c r="L81" s="31">
        <v>329.05</v>
      </c>
      <c r="M81" s="31">
        <v>14.779260000000001</v>
      </c>
      <c r="N81" s="1"/>
      <c r="O81" s="1"/>
    </row>
    <row r="82" spans="1:15" ht="12.75" customHeight="1">
      <c r="A82" s="52">
        <v>73</v>
      </c>
      <c r="B82" s="54" t="s">
        <v>115</v>
      </c>
      <c r="C82" s="31">
        <v>123.85</v>
      </c>
      <c r="D82" s="36">
        <v>124.78333333333335</v>
      </c>
      <c r="E82" s="36">
        <v>122.56666666666669</v>
      </c>
      <c r="F82" s="36">
        <v>121.28333333333335</v>
      </c>
      <c r="G82" s="36">
        <v>119.06666666666669</v>
      </c>
      <c r="H82" s="36">
        <v>126.06666666666669</v>
      </c>
      <c r="I82" s="36">
        <v>128.28333333333336</v>
      </c>
      <c r="J82" s="36">
        <v>129.56666666666669</v>
      </c>
      <c r="K82" s="31">
        <v>127</v>
      </c>
      <c r="L82" s="31">
        <v>123.5</v>
      </c>
      <c r="M82" s="31">
        <v>275.53332999999998</v>
      </c>
      <c r="N82" s="1"/>
      <c r="O82" s="1"/>
    </row>
    <row r="83" spans="1:15" ht="12.75" customHeight="1">
      <c r="A83" s="52">
        <v>74</v>
      </c>
      <c r="B83" s="54" t="s">
        <v>277</v>
      </c>
      <c r="C83" s="31">
        <v>1696.15</v>
      </c>
      <c r="D83" s="36">
        <v>1682.0666666666666</v>
      </c>
      <c r="E83" s="36">
        <v>1649.1333333333332</v>
      </c>
      <c r="F83" s="36">
        <v>1602.1166666666666</v>
      </c>
      <c r="G83" s="36">
        <v>1569.1833333333332</v>
      </c>
      <c r="H83" s="36">
        <v>1729.0833333333333</v>
      </c>
      <c r="I83" s="36">
        <v>1762.0166666666667</v>
      </c>
      <c r="J83" s="36">
        <v>1809.0333333333333</v>
      </c>
      <c r="K83" s="31">
        <v>1715</v>
      </c>
      <c r="L83" s="31">
        <v>1635.05</v>
      </c>
      <c r="M83" s="31">
        <v>2.69279</v>
      </c>
      <c r="N83" s="1"/>
      <c r="O83" s="1"/>
    </row>
    <row r="84" spans="1:15" ht="12.75" customHeight="1">
      <c r="A84" s="52">
        <v>75</v>
      </c>
      <c r="B84" s="54" t="s">
        <v>120</v>
      </c>
      <c r="C84" s="31">
        <v>1002.05</v>
      </c>
      <c r="D84" s="36">
        <v>1001.5333333333333</v>
      </c>
      <c r="E84" s="36">
        <v>991.51666666666665</v>
      </c>
      <c r="F84" s="36">
        <v>980.98333333333335</v>
      </c>
      <c r="G84" s="36">
        <v>970.9666666666667</v>
      </c>
      <c r="H84" s="36">
        <v>1012.0666666666666</v>
      </c>
      <c r="I84" s="36">
        <v>1022.0833333333333</v>
      </c>
      <c r="J84" s="36">
        <v>1032.6166666666666</v>
      </c>
      <c r="K84" s="31">
        <v>1011.55</v>
      </c>
      <c r="L84" s="31">
        <v>991</v>
      </c>
      <c r="M84" s="31">
        <v>14.508979999999999</v>
      </c>
      <c r="N84" s="1"/>
      <c r="O84" s="1"/>
    </row>
    <row r="85" spans="1:15" ht="12.75" customHeight="1">
      <c r="A85" s="52">
        <v>76</v>
      </c>
      <c r="B85" s="54" t="s">
        <v>121</v>
      </c>
      <c r="C85" s="31">
        <v>1660.85</v>
      </c>
      <c r="D85" s="36">
        <v>1664.4666666666665</v>
      </c>
      <c r="E85" s="36">
        <v>1643.9833333333329</v>
      </c>
      <c r="F85" s="36">
        <v>1627.1166666666663</v>
      </c>
      <c r="G85" s="36">
        <v>1606.6333333333328</v>
      </c>
      <c r="H85" s="36">
        <v>1681.333333333333</v>
      </c>
      <c r="I85" s="36">
        <v>1701.8166666666666</v>
      </c>
      <c r="J85" s="36">
        <v>1718.6833333333332</v>
      </c>
      <c r="K85" s="31">
        <v>1684.95</v>
      </c>
      <c r="L85" s="31">
        <v>1647.6</v>
      </c>
      <c r="M85" s="31">
        <v>2.66282</v>
      </c>
      <c r="N85" s="1"/>
      <c r="O85" s="1"/>
    </row>
    <row r="86" spans="1:15" ht="12.75" customHeight="1">
      <c r="A86" s="52">
        <v>77</v>
      </c>
      <c r="B86" s="54" t="s">
        <v>123</v>
      </c>
      <c r="C86" s="31">
        <v>1972.85</v>
      </c>
      <c r="D86" s="36">
        <v>1964.5166666666667</v>
      </c>
      <c r="E86" s="36">
        <v>1941.0833333333333</v>
      </c>
      <c r="F86" s="36">
        <v>1909.3166666666666</v>
      </c>
      <c r="G86" s="36">
        <v>1885.8833333333332</v>
      </c>
      <c r="H86" s="36">
        <v>1996.2833333333333</v>
      </c>
      <c r="I86" s="36">
        <v>2019.7166666666667</v>
      </c>
      <c r="J86" s="36">
        <v>2051.4833333333336</v>
      </c>
      <c r="K86" s="31">
        <v>1987.95</v>
      </c>
      <c r="L86" s="31">
        <v>1932.75</v>
      </c>
      <c r="M86" s="31">
        <v>16.661490000000001</v>
      </c>
      <c r="N86" s="1"/>
      <c r="O86" s="1"/>
    </row>
    <row r="87" spans="1:15" ht="12.75" customHeight="1">
      <c r="A87" s="52">
        <v>78</v>
      </c>
      <c r="B87" s="54" t="s">
        <v>124</v>
      </c>
      <c r="C87" s="31">
        <v>451.3</v>
      </c>
      <c r="D87" s="36">
        <v>452.7833333333333</v>
      </c>
      <c r="E87" s="36">
        <v>449.06666666666661</v>
      </c>
      <c r="F87" s="36">
        <v>446.83333333333331</v>
      </c>
      <c r="G87" s="36">
        <v>443.11666666666662</v>
      </c>
      <c r="H87" s="36">
        <v>455.01666666666659</v>
      </c>
      <c r="I87" s="36">
        <v>458.73333333333329</v>
      </c>
      <c r="J87" s="36">
        <v>460.96666666666658</v>
      </c>
      <c r="K87" s="31">
        <v>456.5</v>
      </c>
      <c r="L87" s="31">
        <v>450.55</v>
      </c>
      <c r="M87" s="31">
        <v>8.3433799999999998</v>
      </c>
      <c r="N87" s="1"/>
      <c r="O87" s="1"/>
    </row>
    <row r="88" spans="1:15" ht="12.75" customHeight="1">
      <c r="A88" s="52">
        <v>79</v>
      </c>
      <c r="B88" s="54" t="s">
        <v>125</v>
      </c>
      <c r="C88" s="31">
        <v>3947.65</v>
      </c>
      <c r="D88" s="36">
        <v>3955.1666666666665</v>
      </c>
      <c r="E88" s="36">
        <v>3932.583333333333</v>
      </c>
      <c r="F88" s="36">
        <v>3917.5166666666664</v>
      </c>
      <c r="G88" s="36">
        <v>3894.9333333333329</v>
      </c>
      <c r="H88" s="36">
        <v>3970.2333333333331</v>
      </c>
      <c r="I88" s="36">
        <v>3992.8166666666662</v>
      </c>
      <c r="J88" s="36">
        <v>4007.8833333333332</v>
      </c>
      <c r="K88" s="31">
        <v>3977.75</v>
      </c>
      <c r="L88" s="31">
        <v>3940.1</v>
      </c>
      <c r="M88" s="31">
        <v>3.9310999999999998</v>
      </c>
      <c r="N88" s="1"/>
      <c r="O88" s="1"/>
    </row>
    <row r="89" spans="1:15" ht="12.75" customHeight="1">
      <c r="A89" s="52">
        <v>80</v>
      </c>
      <c r="B89" s="54" t="s">
        <v>126</v>
      </c>
      <c r="C89" s="31">
        <v>1431.05</v>
      </c>
      <c r="D89" s="36">
        <v>1417.9166666666667</v>
      </c>
      <c r="E89" s="36">
        <v>1397.6333333333334</v>
      </c>
      <c r="F89" s="36">
        <v>1364.2166666666667</v>
      </c>
      <c r="G89" s="36">
        <v>1343.9333333333334</v>
      </c>
      <c r="H89" s="36">
        <v>1451.3333333333335</v>
      </c>
      <c r="I89" s="36">
        <v>1471.6166666666668</v>
      </c>
      <c r="J89" s="36">
        <v>1505.0333333333335</v>
      </c>
      <c r="K89" s="31">
        <v>1438.2</v>
      </c>
      <c r="L89" s="31">
        <v>1384.5</v>
      </c>
      <c r="M89" s="31">
        <v>15.263339999999999</v>
      </c>
      <c r="N89" s="1"/>
      <c r="O89" s="1"/>
    </row>
    <row r="90" spans="1:15" ht="12.75" customHeight="1">
      <c r="A90" s="52">
        <v>81</v>
      </c>
      <c r="B90" s="54" t="s">
        <v>127</v>
      </c>
      <c r="C90" s="31">
        <v>1304.5999999999999</v>
      </c>
      <c r="D90" s="36">
        <v>1301.8833333333332</v>
      </c>
      <c r="E90" s="36">
        <v>1293.7666666666664</v>
      </c>
      <c r="F90" s="36">
        <v>1282.9333333333332</v>
      </c>
      <c r="G90" s="36">
        <v>1274.8166666666664</v>
      </c>
      <c r="H90" s="36">
        <v>1312.7166666666665</v>
      </c>
      <c r="I90" s="36">
        <v>1320.8333333333333</v>
      </c>
      <c r="J90" s="36">
        <v>1331.6666666666665</v>
      </c>
      <c r="K90" s="31">
        <v>1310</v>
      </c>
      <c r="L90" s="31">
        <v>1291.05</v>
      </c>
      <c r="M90" s="31">
        <v>42.8628</v>
      </c>
      <c r="N90" s="1"/>
      <c r="O90" s="1"/>
    </row>
    <row r="91" spans="1:15" ht="12.75" customHeight="1">
      <c r="A91" s="52">
        <v>82</v>
      </c>
      <c r="B91" s="54" t="s">
        <v>128</v>
      </c>
      <c r="C91" s="31">
        <v>2726.05</v>
      </c>
      <c r="D91" s="36">
        <v>2709.5499999999997</v>
      </c>
      <c r="E91" s="36">
        <v>2664.0999999999995</v>
      </c>
      <c r="F91" s="36">
        <v>2602.1499999999996</v>
      </c>
      <c r="G91" s="36">
        <v>2556.6999999999994</v>
      </c>
      <c r="H91" s="36">
        <v>2771.4999999999995</v>
      </c>
      <c r="I91" s="36">
        <v>2816.9499999999994</v>
      </c>
      <c r="J91" s="36">
        <v>2878.8999999999996</v>
      </c>
      <c r="K91" s="31">
        <v>2755</v>
      </c>
      <c r="L91" s="31">
        <v>2647.6</v>
      </c>
      <c r="M91" s="31">
        <v>6.5054699999999999</v>
      </c>
      <c r="N91" s="1"/>
      <c r="O91" s="1"/>
    </row>
    <row r="92" spans="1:15" ht="12.75" customHeight="1">
      <c r="A92" s="52">
        <v>83</v>
      </c>
      <c r="B92" s="54" t="s">
        <v>129</v>
      </c>
      <c r="C92" s="31">
        <v>1661.75</v>
      </c>
      <c r="D92" s="36">
        <v>1660.5833333333333</v>
      </c>
      <c r="E92" s="36">
        <v>1651.1666666666665</v>
      </c>
      <c r="F92" s="36">
        <v>1640.5833333333333</v>
      </c>
      <c r="G92" s="36">
        <v>1631.1666666666665</v>
      </c>
      <c r="H92" s="36">
        <v>1671.1666666666665</v>
      </c>
      <c r="I92" s="36">
        <v>1680.583333333333</v>
      </c>
      <c r="J92" s="36">
        <v>1691.1666666666665</v>
      </c>
      <c r="K92" s="31">
        <v>1670</v>
      </c>
      <c r="L92" s="31">
        <v>1650</v>
      </c>
      <c r="M92" s="31">
        <v>867.05601000000001</v>
      </c>
      <c r="N92" s="1"/>
      <c r="O92" s="1"/>
    </row>
    <row r="93" spans="1:15" ht="12.75" customHeight="1">
      <c r="A93" s="52">
        <v>84</v>
      </c>
      <c r="B93" s="54" t="s">
        <v>130</v>
      </c>
      <c r="C93" s="31">
        <v>644.9</v>
      </c>
      <c r="D93" s="36">
        <v>644.01666666666665</v>
      </c>
      <c r="E93" s="36">
        <v>641.18333333333328</v>
      </c>
      <c r="F93" s="36">
        <v>637.46666666666658</v>
      </c>
      <c r="G93" s="36">
        <v>634.63333333333321</v>
      </c>
      <c r="H93" s="36">
        <v>647.73333333333335</v>
      </c>
      <c r="I93" s="36">
        <v>650.56666666666683</v>
      </c>
      <c r="J93" s="36">
        <v>654.28333333333342</v>
      </c>
      <c r="K93" s="31">
        <v>646.85</v>
      </c>
      <c r="L93" s="31">
        <v>640.29999999999995</v>
      </c>
      <c r="M93" s="31">
        <v>68.278949999999995</v>
      </c>
      <c r="N93" s="1"/>
      <c r="O93" s="1"/>
    </row>
    <row r="94" spans="1:15" ht="12.75" customHeight="1">
      <c r="A94" s="52">
        <v>85</v>
      </c>
      <c r="B94" s="54" t="s">
        <v>131</v>
      </c>
      <c r="C94" s="31">
        <v>3064.85</v>
      </c>
      <c r="D94" s="36">
        <v>3057.6</v>
      </c>
      <c r="E94" s="36">
        <v>3012.2</v>
      </c>
      <c r="F94" s="36">
        <v>2959.5499999999997</v>
      </c>
      <c r="G94" s="36">
        <v>2914.1499999999996</v>
      </c>
      <c r="H94" s="36">
        <v>3110.25</v>
      </c>
      <c r="I94" s="36">
        <v>3155.6500000000005</v>
      </c>
      <c r="J94" s="36">
        <v>3208.3</v>
      </c>
      <c r="K94" s="31">
        <v>3103</v>
      </c>
      <c r="L94" s="31">
        <v>3004.95</v>
      </c>
      <c r="M94" s="31">
        <v>9.4960699999999996</v>
      </c>
      <c r="N94" s="1"/>
      <c r="O94" s="1"/>
    </row>
    <row r="95" spans="1:15" ht="12.75" customHeight="1">
      <c r="A95" s="52">
        <v>86</v>
      </c>
      <c r="B95" s="54" t="s">
        <v>133</v>
      </c>
      <c r="C95" s="31">
        <v>496.55</v>
      </c>
      <c r="D95" s="36">
        <v>499.83333333333331</v>
      </c>
      <c r="E95" s="36">
        <v>491.66666666666663</v>
      </c>
      <c r="F95" s="36">
        <v>486.7833333333333</v>
      </c>
      <c r="G95" s="36">
        <v>478.61666666666662</v>
      </c>
      <c r="H95" s="36">
        <v>504.71666666666664</v>
      </c>
      <c r="I95" s="36">
        <v>512.88333333333321</v>
      </c>
      <c r="J95" s="36">
        <v>517.76666666666665</v>
      </c>
      <c r="K95" s="31">
        <v>508</v>
      </c>
      <c r="L95" s="31">
        <v>494.95</v>
      </c>
      <c r="M95" s="31">
        <v>85.153630000000007</v>
      </c>
      <c r="N95" s="1"/>
      <c r="O95" s="1"/>
    </row>
    <row r="96" spans="1:15" ht="12.75" customHeight="1">
      <c r="A96" s="52">
        <v>87</v>
      </c>
      <c r="B96" s="54" t="s">
        <v>135</v>
      </c>
      <c r="C96" s="31">
        <v>252.25</v>
      </c>
      <c r="D96" s="36">
        <v>253.68333333333331</v>
      </c>
      <c r="E96" s="36">
        <v>249.56666666666661</v>
      </c>
      <c r="F96" s="36">
        <v>246.8833333333333</v>
      </c>
      <c r="G96" s="36">
        <v>242.76666666666659</v>
      </c>
      <c r="H96" s="36">
        <v>256.36666666666662</v>
      </c>
      <c r="I96" s="36">
        <v>260.48333333333335</v>
      </c>
      <c r="J96" s="36">
        <v>263.16666666666663</v>
      </c>
      <c r="K96" s="31">
        <v>257.8</v>
      </c>
      <c r="L96" s="31">
        <v>251</v>
      </c>
      <c r="M96" s="31">
        <v>108.6191</v>
      </c>
      <c r="N96" s="1"/>
      <c r="O96" s="1"/>
    </row>
    <row r="97" spans="1:15" ht="12.75" customHeight="1">
      <c r="A97" s="52">
        <v>88</v>
      </c>
      <c r="B97" s="54" t="s">
        <v>136</v>
      </c>
      <c r="C97" s="31">
        <v>2469.6999999999998</v>
      </c>
      <c r="D97" s="36">
        <v>2475.2333333333331</v>
      </c>
      <c r="E97" s="36">
        <v>2460.4666666666662</v>
      </c>
      <c r="F97" s="36">
        <v>2451.2333333333331</v>
      </c>
      <c r="G97" s="36">
        <v>2436.4666666666662</v>
      </c>
      <c r="H97" s="36">
        <v>2484.4666666666662</v>
      </c>
      <c r="I97" s="36">
        <v>2499.2333333333336</v>
      </c>
      <c r="J97" s="36">
        <v>2508.4666666666662</v>
      </c>
      <c r="K97" s="31">
        <v>2490</v>
      </c>
      <c r="L97" s="31">
        <v>2466</v>
      </c>
      <c r="M97" s="31">
        <v>37.506970000000003</v>
      </c>
      <c r="N97" s="1"/>
      <c r="O97" s="1"/>
    </row>
    <row r="98" spans="1:15" ht="12.75" customHeight="1">
      <c r="A98" s="52">
        <v>89</v>
      </c>
      <c r="B98" s="54" t="s">
        <v>279</v>
      </c>
      <c r="C98" s="31">
        <v>321.5</v>
      </c>
      <c r="D98" s="36">
        <v>322.06666666666666</v>
      </c>
      <c r="E98" s="36">
        <v>320.63333333333333</v>
      </c>
      <c r="F98" s="36">
        <v>319.76666666666665</v>
      </c>
      <c r="G98" s="36">
        <v>318.33333333333331</v>
      </c>
      <c r="H98" s="36">
        <v>322.93333333333334</v>
      </c>
      <c r="I98" s="36">
        <v>324.36666666666662</v>
      </c>
      <c r="J98" s="36">
        <v>325.23333333333335</v>
      </c>
      <c r="K98" s="31">
        <v>323.5</v>
      </c>
      <c r="L98" s="31">
        <v>321.2</v>
      </c>
      <c r="M98" s="31">
        <v>5.3826900000000002</v>
      </c>
      <c r="N98" s="1"/>
      <c r="O98" s="1"/>
    </row>
    <row r="99" spans="1:15" ht="12.75" customHeight="1">
      <c r="A99" s="52">
        <v>90</v>
      </c>
      <c r="B99" s="54" t="s">
        <v>280</v>
      </c>
      <c r="C99" s="31">
        <v>40010.199999999997</v>
      </c>
      <c r="D99" s="36">
        <v>39842.083333333336</v>
      </c>
      <c r="E99" s="36">
        <v>39488.26666666667</v>
      </c>
      <c r="F99" s="36">
        <v>38966.333333333336</v>
      </c>
      <c r="G99" s="36">
        <v>38612.51666666667</v>
      </c>
      <c r="H99" s="36">
        <v>40364.01666666667</v>
      </c>
      <c r="I99" s="36">
        <v>40717.833333333336</v>
      </c>
      <c r="J99" s="36">
        <v>41239.76666666667</v>
      </c>
      <c r="K99" s="31">
        <v>40195.9</v>
      </c>
      <c r="L99" s="31">
        <v>39320.15</v>
      </c>
      <c r="M99" s="31">
        <v>3.1949999999999999E-2</v>
      </c>
      <c r="N99" s="1"/>
      <c r="O99" s="1"/>
    </row>
    <row r="100" spans="1:15" ht="12.75" customHeight="1">
      <c r="A100" s="52">
        <v>91</v>
      </c>
      <c r="B100" s="54" t="s">
        <v>138</v>
      </c>
      <c r="C100" s="31">
        <v>992.45</v>
      </c>
      <c r="D100" s="36">
        <v>992.85</v>
      </c>
      <c r="E100" s="36">
        <v>988.2</v>
      </c>
      <c r="F100" s="36">
        <v>983.95</v>
      </c>
      <c r="G100" s="36">
        <v>979.30000000000007</v>
      </c>
      <c r="H100" s="36">
        <v>997.1</v>
      </c>
      <c r="I100" s="36">
        <v>1001.7499999999999</v>
      </c>
      <c r="J100" s="36">
        <v>1006</v>
      </c>
      <c r="K100" s="31">
        <v>997.5</v>
      </c>
      <c r="L100" s="31">
        <v>988.6</v>
      </c>
      <c r="M100" s="31">
        <v>133.07980000000001</v>
      </c>
      <c r="N100" s="1"/>
      <c r="O100" s="1"/>
    </row>
    <row r="101" spans="1:15" ht="12.75" customHeight="1">
      <c r="A101" s="52">
        <v>92</v>
      </c>
      <c r="B101" s="54" t="s">
        <v>139</v>
      </c>
      <c r="C101" s="31">
        <v>1377.85</v>
      </c>
      <c r="D101" s="36">
        <v>1375.5833333333333</v>
      </c>
      <c r="E101" s="36">
        <v>1366.1666666666665</v>
      </c>
      <c r="F101" s="36">
        <v>1354.4833333333333</v>
      </c>
      <c r="G101" s="36">
        <v>1345.0666666666666</v>
      </c>
      <c r="H101" s="36">
        <v>1387.2666666666664</v>
      </c>
      <c r="I101" s="36">
        <v>1396.6833333333329</v>
      </c>
      <c r="J101" s="36">
        <v>1408.3666666666663</v>
      </c>
      <c r="K101" s="31">
        <v>1385</v>
      </c>
      <c r="L101" s="31">
        <v>1363.9</v>
      </c>
      <c r="M101" s="31">
        <v>7.3338700000000001</v>
      </c>
      <c r="N101" s="1"/>
      <c r="O101" s="1"/>
    </row>
    <row r="102" spans="1:15" ht="12.75" customHeight="1">
      <c r="A102" s="52">
        <v>93</v>
      </c>
      <c r="B102" s="54" t="s">
        <v>140</v>
      </c>
      <c r="C102" s="31">
        <v>595</v>
      </c>
      <c r="D102" s="36">
        <v>587.5</v>
      </c>
      <c r="E102" s="36">
        <v>576.79999999999995</v>
      </c>
      <c r="F102" s="36">
        <v>558.59999999999991</v>
      </c>
      <c r="G102" s="36">
        <v>547.89999999999986</v>
      </c>
      <c r="H102" s="36">
        <v>605.70000000000005</v>
      </c>
      <c r="I102" s="36">
        <v>616.40000000000009</v>
      </c>
      <c r="J102" s="36">
        <v>634.60000000000014</v>
      </c>
      <c r="K102" s="31">
        <v>598.20000000000005</v>
      </c>
      <c r="L102" s="31">
        <v>569.29999999999995</v>
      </c>
      <c r="M102" s="31">
        <v>41.502749999999999</v>
      </c>
      <c r="N102" s="1"/>
      <c r="O102" s="1"/>
    </row>
    <row r="103" spans="1:15" ht="12.75" customHeight="1">
      <c r="A103" s="52">
        <v>94</v>
      </c>
      <c r="B103" s="54" t="s">
        <v>141</v>
      </c>
      <c r="C103" s="31">
        <v>11.7</v>
      </c>
      <c r="D103" s="36">
        <v>11.516666666666666</v>
      </c>
      <c r="E103" s="36">
        <v>11.083333333333332</v>
      </c>
      <c r="F103" s="36">
        <v>10.466666666666667</v>
      </c>
      <c r="G103" s="36">
        <v>10.033333333333333</v>
      </c>
      <c r="H103" s="36">
        <v>12.133333333333331</v>
      </c>
      <c r="I103" s="36">
        <v>12.566666666666665</v>
      </c>
      <c r="J103" s="36">
        <v>13.18333333333333</v>
      </c>
      <c r="K103" s="31">
        <v>11.95</v>
      </c>
      <c r="L103" s="31">
        <v>10.9</v>
      </c>
      <c r="M103" s="31">
        <v>5258.1421700000001</v>
      </c>
      <c r="N103" s="1"/>
      <c r="O103" s="1"/>
    </row>
    <row r="104" spans="1:15" ht="12.75" customHeight="1">
      <c r="A104" s="52">
        <v>95</v>
      </c>
      <c r="B104" s="54" t="s">
        <v>143</v>
      </c>
      <c r="C104" s="31">
        <v>94.55</v>
      </c>
      <c r="D104" s="36">
        <v>94.116666666666674</v>
      </c>
      <c r="E104" s="36">
        <v>93.483333333333348</v>
      </c>
      <c r="F104" s="36">
        <v>92.416666666666671</v>
      </c>
      <c r="G104" s="36">
        <v>91.783333333333346</v>
      </c>
      <c r="H104" s="36">
        <v>95.183333333333351</v>
      </c>
      <c r="I104" s="36">
        <v>95.816666666666677</v>
      </c>
      <c r="J104" s="36">
        <v>96.883333333333354</v>
      </c>
      <c r="K104" s="31">
        <v>94.75</v>
      </c>
      <c r="L104" s="31">
        <v>93.05</v>
      </c>
      <c r="M104" s="31">
        <v>200.16712999999999</v>
      </c>
      <c r="N104" s="1"/>
      <c r="O104" s="1"/>
    </row>
    <row r="105" spans="1:15" ht="12.75" customHeight="1">
      <c r="A105" s="52">
        <v>96</v>
      </c>
      <c r="B105" s="54" t="s">
        <v>145</v>
      </c>
      <c r="C105" s="31">
        <v>473.4</v>
      </c>
      <c r="D105" s="36">
        <v>473.43333333333334</v>
      </c>
      <c r="E105" s="36">
        <v>469.61666666666667</v>
      </c>
      <c r="F105" s="36">
        <v>465.83333333333331</v>
      </c>
      <c r="G105" s="36">
        <v>462.01666666666665</v>
      </c>
      <c r="H105" s="36">
        <v>477.2166666666667</v>
      </c>
      <c r="I105" s="36">
        <v>481.03333333333342</v>
      </c>
      <c r="J105" s="36">
        <v>484.81666666666672</v>
      </c>
      <c r="K105" s="31">
        <v>477.25</v>
      </c>
      <c r="L105" s="31">
        <v>469.65</v>
      </c>
      <c r="M105" s="31">
        <v>11.927379999999999</v>
      </c>
      <c r="N105" s="1"/>
      <c r="O105" s="1"/>
    </row>
    <row r="106" spans="1:15" ht="12.75" customHeight="1">
      <c r="A106" s="52">
        <v>97</v>
      </c>
      <c r="B106" s="54" t="s">
        <v>146</v>
      </c>
      <c r="C106" s="31">
        <v>416.65</v>
      </c>
      <c r="D106" s="36">
        <v>421.33333333333331</v>
      </c>
      <c r="E106" s="36">
        <v>410.71666666666664</v>
      </c>
      <c r="F106" s="36">
        <v>404.7833333333333</v>
      </c>
      <c r="G106" s="36">
        <v>394.16666666666663</v>
      </c>
      <c r="H106" s="36">
        <v>427.26666666666665</v>
      </c>
      <c r="I106" s="36">
        <v>437.88333333333333</v>
      </c>
      <c r="J106" s="36">
        <v>443.81666666666666</v>
      </c>
      <c r="K106" s="31">
        <v>431.95</v>
      </c>
      <c r="L106" s="31">
        <v>415.4</v>
      </c>
      <c r="M106" s="31">
        <v>56.235509999999998</v>
      </c>
      <c r="N106" s="1"/>
      <c r="O106" s="1"/>
    </row>
    <row r="107" spans="1:15" ht="12.75" customHeight="1">
      <c r="A107" s="52">
        <v>98</v>
      </c>
      <c r="B107" s="54" t="s">
        <v>282</v>
      </c>
      <c r="C107" s="31">
        <v>397.7</v>
      </c>
      <c r="D107" s="36">
        <v>399.93333333333339</v>
      </c>
      <c r="E107" s="36">
        <v>390.36666666666679</v>
      </c>
      <c r="F107" s="36">
        <v>383.03333333333342</v>
      </c>
      <c r="G107" s="36">
        <v>373.46666666666681</v>
      </c>
      <c r="H107" s="36">
        <v>407.26666666666677</v>
      </c>
      <c r="I107" s="36">
        <v>416.83333333333337</v>
      </c>
      <c r="J107" s="36">
        <v>424.16666666666674</v>
      </c>
      <c r="K107" s="31">
        <v>409.5</v>
      </c>
      <c r="L107" s="31">
        <v>392.6</v>
      </c>
      <c r="M107" s="31">
        <v>26.945530000000002</v>
      </c>
      <c r="N107" s="1"/>
      <c r="O107" s="1"/>
    </row>
    <row r="108" spans="1:15" ht="12.75" customHeight="1">
      <c r="A108" s="52">
        <v>99</v>
      </c>
      <c r="B108" s="54" t="s">
        <v>149</v>
      </c>
      <c r="C108" s="31">
        <v>2391.4499999999998</v>
      </c>
      <c r="D108" s="36">
        <v>2413.4166666666665</v>
      </c>
      <c r="E108" s="36">
        <v>2361.0333333333328</v>
      </c>
      <c r="F108" s="36">
        <v>2330.6166666666663</v>
      </c>
      <c r="G108" s="36">
        <v>2278.2333333333327</v>
      </c>
      <c r="H108" s="36">
        <v>2443.833333333333</v>
      </c>
      <c r="I108" s="36">
        <v>2496.2166666666672</v>
      </c>
      <c r="J108" s="36">
        <v>2526.6333333333332</v>
      </c>
      <c r="K108" s="31">
        <v>2465.8000000000002</v>
      </c>
      <c r="L108" s="31">
        <v>2383</v>
      </c>
      <c r="M108" s="31">
        <v>25.277059999999999</v>
      </c>
      <c r="N108" s="1"/>
      <c r="O108" s="1"/>
    </row>
    <row r="109" spans="1:15" ht="12.75" customHeight="1">
      <c r="A109" s="52">
        <v>100</v>
      </c>
      <c r="B109" s="54" t="s">
        <v>150</v>
      </c>
      <c r="C109" s="31">
        <v>1450</v>
      </c>
      <c r="D109" s="36">
        <v>1453.6166666666668</v>
      </c>
      <c r="E109" s="36">
        <v>1442.8333333333335</v>
      </c>
      <c r="F109" s="36">
        <v>1435.6666666666667</v>
      </c>
      <c r="G109" s="36">
        <v>1424.8833333333334</v>
      </c>
      <c r="H109" s="36">
        <v>1460.7833333333335</v>
      </c>
      <c r="I109" s="36">
        <v>1471.5666666666668</v>
      </c>
      <c r="J109" s="36">
        <v>1478.7333333333336</v>
      </c>
      <c r="K109" s="31">
        <v>1464.4</v>
      </c>
      <c r="L109" s="31">
        <v>1446.45</v>
      </c>
      <c r="M109" s="31">
        <v>16.479009999999999</v>
      </c>
      <c r="N109" s="1"/>
      <c r="O109" s="1"/>
    </row>
    <row r="110" spans="1:15" ht="12.75" customHeight="1">
      <c r="A110" s="52">
        <v>101</v>
      </c>
      <c r="B110" s="54" t="s">
        <v>151</v>
      </c>
      <c r="C110" s="31">
        <v>188.25</v>
      </c>
      <c r="D110" s="36">
        <v>188.08333333333334</v>
      </c>
      <c r="E110" s="36">
        <v>183.76666666666668</v>
      </c>
      <c r="F110" s="36">
        <v>179.28333333333333</v>
      </c>
      <c r="G110" s="36">
        <v>174.96666666666667</v>
      </c>
      <c r="H110" s="36">
        <v>192.56666666666669</v>
      </c>
      <c r="I110" s="36">
        <v>196.88333333333335</v>
      </c>
      <c r="J110" s="36">
        <v>201.3666666666667</v>
      </c>
      <c r="K110" s="31">
        <v>192.4</v>
      </c>
      <c r="L110" s="31">
        <v>183.6</v>
      </c>
      <c r="M110" s="31">
        <v>292.91455999999999</v>
      </c>
      <c r="N110" s="1"/>
      <c r="O110" s="1"/>
    </row>
    <row r="111" spans="1:15" ht="12.75" customHeight="1">
      <c r="A111" s="52">
        <v>102</v>
      </c>
      <c r="B111" s="54" t="s">
        <v>152</v>
      </c>
      <c r="C111" s="31">
        <v>1511.6</v>
      </c>
      <c r="D111" s="36">
        <v>1513</v>
      </c>
      <c r="E111" s="36">
        <v>1507.6</v>
      </c>
      <c r="F111" s="36">
        <v>1503.6</v>
      </c>
      <c r="G111" s="36">
        <v>1498.1999999999998</v>
      </c>
      <c r="H111" s="36">
        <v>1517</v>
      </c>
      <c r="I111" s="36">
        <v>1522.4</v>
      </c>
      <c r="J111" s="36">
        <v>1526.4</v>
      </c>
      <c r="K111" s="31">
        <v>1518.4</v>
      </c>
      <c r="L111" s="31">
        <v>1509</v>
      </c>
      <c r="M111" s="31">
        <v>86.578159999999997</v>
      </c>
      <c r="N111" s="1"/>
      <c r="O111" s="1"/>
    </row>
    <row r="112" spans="1:15" ht="12.75" customHeight="1">
      <c r="A112" s="52">
        <v>103</v>
      </c>
      <c r="B112" s="54" t="s">
        <v>154</v>
      </c>
      <c r="C112" s="31">
        <v>91.95</v>
      </c>
      <c r="D112" s="36">
        <v>92.75</v>
      </c>
      <c r="E112" s="36">
        <v>90.95</v>
      </c>
      <c r="F112" s="36">
        <v>89.95</v>
      </c>
      <c r="G112" s="36">
        <v>88.15</v>
      </c>
      <c r="H112" s="36">
        <v>93.75</v>
      </c>
      <c r="I112" s="36">
        <v>95.550000000000011</v>
      </c>
      <c r="J112" s="36">
        <v>96.55</v>
      </c>
      <c r="K112" s="31">
        <v>94.55</v>
      </c>
      <c r="L112" s="31">
        <v>91.75</v>
      </c>
      <c r="M112" s="31">
        <v>351.84771000000001</v>
      </c>
      <c r="N112" s="1"/>
      <c r="O112" s="1"/>
    </row>
    <row r="113" spans="1:15" ht="12.75" customHeight="1">
      <c r="A113" s="52">
        <v>104</v>
      </c>
      <c r="B113" s="54" t="s">
        <v>155</v>
      </c>
      <c r="C113" s="31">
        <v>930.75</v>
      </c>
      <c r="D113" s="36">
        <v>923.80000000000007</v>
      </c>
      <c r="E113" s="36">
        <v>908.60000000000014</v>
      </c>
      <c r="F113" s="36">
        <v>886.45</v>
      </c>
      <c r="G113" s="36">
        <v>871.25000000000011</v>
      </c>
      <c r="H113" s="36">
        <v>945.95000000000016</v>
      </c>
      <c r="I113" s="36">
        <v>961.1500000000002</v>
      </c>
      <c r="J113" s="36">
        <v>983.30000000000018</v>
      </c>
      <c r="K113" s="31">
        <v>939</v>
      </c>
      <c r="L113" s="31">
        <v>901.65</v>
      </c>
      <c r="M113" s="31">
        <v>19.538679999999999</v>
      </c>
      <c r="N113" s="1"/>
      <c r="O113" s="1"/>
    </row>
    <row r="114" spans="1:15" ht="12.75" customHeight="1">
      <c r="A114" s="52">
        <v>105</v>
      </c>
      <c r="B114" s="54" t="s">
        <v>156</v>
      </c>
      <c r="C114" s="31">
        <v>695.65</v>
      </c>
      <c r="D114" s="36">
        <v>697.5</v>
      </c>
      <c r="E114" s="36">
        <v>692.15</v>
      </c>
      <c r="F114" s="36">
        <v>688.65</v>
      </c>
      <c r="G114" s="36">
        <v>683.3</v>
      </c>
      <c r="H114" s="36">
        <v>701</v>
      </c>
      <c r="I114" s="36">
        <v>706.34999999999991</v>
      </c>
      <c r="J114" s="36">
        <v>709.85</v>
      </c>
      <c r="K114" s="31">
        <v>702.85</v>
      </c>
      <c r="L114" s="31">
        <v>694</v>
      </c>
      <c r="M114" s="31">
        <v>16.14958</v>
      </c>
      <c r="N114" s="1"/>
      <c r="O114" s="1"/>
    </row>
    <row r="115" spans="1:15" ht="12.75" customHeight="1">
      <c r="A115" s="52">
        <v>106</v>
      </c>
      <c r="B115" s="54" t="s">
        <v>422</v>
      </c>
      <c r="C115" s="31">
        <v>79.349999999999994</v>
      </c>
      <c r="D115" s="36">
        <v>80.083333333333329</v>
      </c>
      <c r="E115" s="36">
        <v>78.016666666666652</v>
      </c>
      <c r="F115" s="36">
        <v>76.683333333333323</v>
      </c>
      <c r="G115" s="36">
        <v>74.616666666666646</v>
      </c>
      <c r="H115" s="36">
        <v>81.416666666666657</v>
      </c>
      <c r="I115" s="36">
        <v>83.483333333333348</v>
      </c>
      <c r="J115" s="36">
        <v>84.816666666666663</v>
      </c>
      <c r="K115" s="31">
        <v>82.15</v>
      </c>
      <c r="L115" s="31">
        <v>78.75</v>
      </c>
      <c r="M115" s="31">
        <v>770.20430999999996</v>
      </c>
      <c r="N115" s="1"/>
      <c r="O115" s="1"/>
    </row>
    <row r="116" spans="1:15" ht="12.75" customHeight="1">
      <c r="A116" s="52">
        <v>107</v>
      </c>
      <c r="B116" s="54" t="s">
        <v>157</v>
      </c>
      <c r="C116" s="31">
        <v>448.35</v>
      </c>
      <c r="D116" s="36">
        <v>449.15000000000003</v>
      </c>
      <c r="E116" s="36">
        <v>446.20000000000005</v>
      </c>
      <c r="F116" s="36">
        <v>444.05</v>
      </c>
      <c r="G116" s="36">
        <v>441.1</v>
      </c>
      <c r="H116" s="36">
        <v>451.30000000000007</v>
      </c>
      <c r="I116" s="36">
        <v>454.25</v>
      </c>
      <c r="J116" s="36">
        <v>456.40000000000009</v>
      </c>
      <c r="K116" s="31">
        <v>452.1</v>
      </c>
      <c r="L116" s="31">
        <v>447</v>
      </c>
      <c r="M116" s="31">
        <v>150.77135999999999</v>
      </c>
      <c r="N116" s="1"/>
      <c r="O116" s="1"/>
    </row>
    <row r="117" spans="1:15" ht="12.75" customHeight="1">
      <c r="A117" s="52">
        <v>108</v>
      </c>
      <c r="B117" s="54" t="s">
        <v>158</v>
      </c>
      <c r="C117" s="31">
        <v>711.45</v>
      </c>
      <c r="D117" s="36">
        <v>714.33333333333337</v>
      </c>
      <c r="E117" s="36">
        <v>705.86666666666679</v>
      </c>
      <c r="F117" s="36">
        <v>700.28333333333342</v>
      </c>
      <c r="G117" s="36">
        <v>691.81666666666683</v>
      </c>
      <c r="H117" s="36">
        <v>719.91666666666674</v>
      </c>
      <c r="I117" s="36">
        <v>728.38333333333321</v>
      </c>
      <c r="J117" s="36">
        <v>733.9666666666667</v>
      </c>
      <c r="K117" s="31">
        <v>722.8</v>
      </c>
      <c r="L117" s="31">
        <v>708.75</v>
      </c>
      <c r="M117" s="31">
        <v>22.56202</v>
      </c>
      <c r="N117" s="1"/>
      <c r="O117" s="1"/>
    </row>
    <row r="118" spans="1:15" ht="12.75" customHeight="1">
      <c r="A118" s="52">
        <v>109</v>
      </c>
      <c r="B118" s="54" t="s">
        <v>283</v>
      </c>
      <c r="C118" s="31">
        <v>398.85</v>
      </c>
      <c r="D118" s="36">
        <v>405.05</v>
      </c>
      <c r="E118" s="36">
        <v>388.8</v>
      </c>
      <c r="F118" s="36">
        <v>378.75</v>
      </c>
      <c r="G118" s="36">
        <v>362.5</v>
      </c>
      <c r="H118" s="36">
        <v>415.1</v>
      </c>
      <c r="I118" s="36">
        <v>431.35</v>
      </c>
      <c r="J118" s="36">
        <v>441.40000000000003</v>
      </c>
      <c r="K118" s="31">
        <v>421.3</v>
      </c>
      <c r="L118" s="31">
        <v>395</v>
      </c>
      <c r="M118" s="31">
        <v>43.478189999999998</v>
      </c>
      <c r="N118" s="1"/>
      <c r="O118" s="1"/>
    </row>
    <row r="119" spans="1:15" ht="12.75" customHeight="1">
      <c r="A119" s="52">
        <v>110</v>
      </c>
      <c r="B119" s="54" t="s">
        <v>160</v>
      </c>
      <c r="C119" s="31">
        <v>812.85</v>
      </c>
      <c r="D119" s="36">
        <v>812.51666666666677</v>
      </c>
      <c r="E119" s="36">
        <v>805.33333333333348</v>
      </c>
      <c r="F119" s="36">
        <v>797.81666666666672</v>
      </c>
      <c r="G119" s="36">
        <v>790.63333333333344</v>
      </c>
      <c r="H119" s="36">
        <v>820.03333333333353</v>
      </c>
      <c r="I119" s="36">
        <v>827.2166666666667</v>
      </c>
      <c r="J119" s="36">
        <v>834.73333333333358</v>
      </c>
      <c r="K119" s="31">
        <v>819.7</v>
      </c>
      <c r="L119" s="31">
        <v>805</v>
      </c>
      <c r="M119" s="31">
        <v>44.54542</v>
      </c>
      <c r="N119" s="1"/>
      <c r="O119" s="1"/>
    </row>
    <row r="120" spans="1:15" ht="12.75" customHeight="1">
      <c r="A120" s="52">
        <v>111</v>
      </c>
      <c r="B120" s="54" t="s">
        <v>161</v>
      </c>
      <c r="C120" s="31">
        <v>533.4</v>
      </c>
      <c r="D120" s="36">
        <v>531.15</v>
      </c>
      <c r="E120" s="36">
        <v>523.44999999999993</v>
      </c>
      <c r="F120" s="36">
        <v>513.5</v>
      </c>
      <c r="G120" s="36">
        <v>505.79999999999995</v>
      </c>
      <c r="H120" s="36">
        <v>541.09999999999991</v>
      </c>
      <c r="I120" s="36">
        <v>548.79999999999995</v>
      </c>
      <c r="J120" s="36">
        <v>558.74999999999989</v>
      </c>
      <c r="K120" s="31">
        <v>538.85</v>
      </c>
      <c r="L120" s="31">
        <v>521.20000000000005</v>
      </c>
      <c r="M120" s="31">
        <v>27.444579999999998</v>
      </c>
      <c r="N120" s="1"/>
      <c r="O120" s="1"/>
    </row>
    <row r="121" spans="1:15" ht="12.75" customHeight="1">
      <c r="A121" s="52">
        <v>112</v>
      </c>
      <c r="B121" s="54" t="s">
        <v>162</v>
      </c>
      <c r="C121" s="31">
        <v>1813.9</v>
      </c>
      <c r="D121" s="36">
        <v>1816.1166666666668</v>
      </c>
      <c r="E121" s="36">
        <v>1808.7833333333335</v>
      </c>
      <c r="F121" s="36">
        <v>1803.6666666666667</v>
      </c>
      <c r="G121" s="36">
        <v>1796.3333333333335</v>
      </c>
      <c r="H121" s="36">
        <v>1821.2333333333336</v>
      </c>
      <c r="I121" s="36">
        <v>1828.5666666666666</v>
      </c>
      <c r="J121" s="36">
        <v>1833.6833333333336</v>
      </c>
      <c r="K121" s="31">
        <v>1823.45</v>
      </c>
      <c r="L121" s="31">
        <v>1811</v>
      </c>
      <c r="M121" s="31">
        <v>41.215400000000002</v>
      </c>
      <c r="N121" s="1"/>
      <c r="O121" s="1"/>
    </row>
    <row r="122" spans="1:15" ht="12.75" customHeight="1">
      <c r="A122" s="52">
        <v>113</v>
      </c>
      <c r="B122" s="54" t="s">
        <v>163</v>
      </c>
      <c r="C122" s="31">
        <v>128.69999999999999</v>
      </c>
      <c r="D122" s="36">
        <v>129.26666666666665</v>
      </c>
      <c r="E122" s="36">
        <v>127.5333333333333</v>
      </c>
      <c r="F122" s="36">
        <v>126.36666666666665</v>
      </c>
      <c r="G122" s="36">
        <v>124.6333333333333</v>
      </c>
      <c r="H122" s="36">
        <v>130.43333333333331</v>
      </c>
      <c r="I122" s="36">
        <v>132.16666666666666</v>
      </c>
      <c r="J122" s="36">
        <v>133.33333333333331</v>
      </c>
      <c r="K122" s="31">
        <v>131</v>
      </c>
      <c r="L122" s="31">
        <v>128.1</v>
      </c>
      <c r="M122" s="31">
        <v>58.067720000000001</v>
      </c>
      <c r="N122" s="1"/>
      <c r="O122" s="1"/>
    </row>
    <row r="123" spans="1:15" ht="12.75" customHeight="1">
      <c r="A123" s="52">
        <v>114</v>
      </c>
      <c r="B123" s="54" t="s">
        <v>164</v>
      </c>
      <c r="C123" s="31">
        <v>2335.8000000000002</v>
      </c>
      <c r="D123" s="36">
        <v>2341.9333333333334</v>
      </c>
      <c r="E123" s="36">
        <v>2313.8666666666668</v>
      </c>
      <c r="F123" s="36">
        <v>2291.9333333333334</v>
      </c>
      <c r="G123" s="36">
        <v>2263.8666666666668</v>
      </c>
      <c r="H123" s="36">
        <v>2363.8666666666668</v>
      </c>
      <c r="I123" s="36">
        <v>2391.9333333333334</v>
      </c>
      <c r="J123" s="36">
        <v>2413.8666666666668</v>
      </c>
      <c r="K123" s="31">
        <v>2370</v>
      </c>
      <c r="L123" s="31">
        <v>2320</v>
      </c>
      <c r="M123" s="31">
        <v>4.0880900000000002</v>
      </c>
      <c r="N123" s="1"/>
      <c r="O123" s="1"/>
    </row>
    <row r="124" spans="1:15" ht="12.75" customHeight="1">
      <c r="A124" s="52">
        <v>115</v>
      </c>
      <c r="B124" s="54" t="s">
        <v>165</v>
      </c>
      <c r="C124" s="31">
        <v>400.95</v>
      </c>
      <c r="D124" s="36">
        <v>401.93333333333339</v>
      </c>
      <c r="E124" s="36">
        <v>396.61666666666679</v>
      </c>
      <c r="F124" s="36">
        <v>392.28333333333342</v>
      </c>
      <c r="G124" s="36">
        <v>386.96666666666681</v>
      </c>
      <c r="H124" s="36">
        <v>406.26666666666677</v>
      </c>
      <c r="I124" s="36">
        <v>411.58333333333337</v>
      </c>
      <c r="J124" s="36">
        <v>415.91666666666674</v>
      </c>
      <c r="K124" s="31">
        <v>407.25</v>
      </c>
      <c r="L124" s="31">
        <v>397.6</v>
      </c>
      <c r="M124" s="31">
        <v>21.34121</v>
      </c>
      <c r="N124" s="1"/>
      <c r="O124" s="1"/>
    </row>
    <row r="125" spans="1:15" ht="12.75" customHeight="1">
      <c r="A125" s="52">
        <v>116</v>
      </c>
      <c r="B125" s="54" t="s">
        <v>166</v>
      </c>
      <c r="C125" s="31">
        <v>458.75</v>
      </c>
      <c r="D125" s="36">
        <v>460.7</v>
      </c>
      <c r="E125" s="36">
        <v>455.5</v>
      </c>
      <c r="F125" s="36">
        <v>452.25</v>
      </c>
      <c r="G125" s="36">
        <v>447.05</v>
      </c>
      <c r="H125" s="36">
        <v>463.95</v>
      </c>
      <c r="I125" s="36">
        <v>469.14999999999992</v>
      </c>
      <c r="J125" s="36">
        <v>472.4</v>
      </c>
      <c r="K125" s="31">
        <v>465.9</v>
      </c>
      <c r="L125" s="31">
        <v>457.45</v>
      </c>
      <c r="M125" s="31">
        <v>24.621839999999999</v>
      </c>
      <c r="N125" s="1"/>
      <c r="O125" s="1"/>
    </row>
    <row r="126" spans="1:15" ht="12.75" customHeight="1">
      <c r="A126" s="52">
        <v>117</v>
      </c>
      <c r="B126" s="54" t="s">
        <v>284</v>
      </c>
      <c r="C126" s="31">
        <v>667.5</v>
      </c>
      <c r="D126" s="36">
        <v>665.80000000000007</v>
      </c>
      <c r="E126" s="36">
        <v>660.30000000000018</v>
      </c>
      <c r="F126" s="36">
        <v>653.10000000000014</v>
      </c>
      <c r="G126" s="36">
        <v>647.60000000000025</v>
      </c>
      <c r="H126" s="36">
        <v>673.00000000000011</v>
      </c>
      <c r="I126" s="36">
        <v>678.49999999999989</v>
      </c>
      <c r="J126" s="36">
        <v>685.7</v>
      </c>
      <c r="K126" s="31">
        <v>671.3</v>
      </c>
      <c r="L126" s="31">
        <v>658.6</v>
      </c>
      <c r="M126" s="31">
        <v>17.437860000000001</v>
      </c>
      <c r="N126" s="1"/>
      <c r="O126" s="1"/>
    </row>
    <row r="127" spans="1:15" ht="12.75" customHeight="1">
      <c r="A127" s="52">
        <v>118</v>
      </c>
      <c r="B127" s="54" t="s">
        <v>167</v>
      </c>
      <c r="C127" s="31">
        <v>2908.55</v>
      </c>
      <c r="D127" s="36">
        <v>2914.5</v>
      </c>
      <c r="E127" s="36">
        <v>2894.05</v>
      </c>
      <c r="F127" s="36">
        <v>2879.55</v>
      </c>
      <c r="G127" s="36">
        <v>2859.1000000000004</v>
      </c>
      <c r="H127" s="36">
        <v>2929</v>
      </c>
      <c r="I127" s="36">
        <v>2949.45</v>
      </c>
      <c r="J127" s="36">
        <v>2963.95</v>
      </c>
      <c r="K127" s="31">
        <v>2934.95</v>
      </c>
      <c r="L127" s="31">
        <v>2900</v>
      </c>
      <c r="M127" s="31">
        <v>16.55275</v>
      </c>
      <c r="N127" s="1"/>
      <c r="O127" s="1"/>
    </row>
    <row r="128" spans="1:15" ht="12.75" customHeight="1">
      <c r="A128" s="52">
        <v>119</v>
      </c>
      <c r="B128" s="54" t="s">
        <v>168</v>
      </c>
      <c r="C128" s="31">
        <v>5532.8</v>
      </c>
      <c r="D128" s="36">
        <v>5525.75</v>
      </c>
      <c r="E128" s="36">
        <v>5502.2</v>
      </c>
      <c r="F128" s="36">
        <v>5471.5999999999995</v>
      </c>
      <c r="G128" s="36">
        <v>5448.0499999999993</v>
      </c>
      <c r="H128" s="36">
        <v>5556.35</v>
      </c>
      <c r="I128" s="36">
        <v>5579.9</v>
      </c>
      <c r="J128" s="36">
        <v>5610.5000000000009</v>
      </c>
      <c r="K128" s="31">
        <v>5549.3</v>
      </c>
      <c r="L128" s="31">
        <v>5495.15</v>
      </c>
      <c r="M128" s="31">
        <v>2.96245</v>
      </c>
      <c r="N128" s="1"/>
      <c r="O128" s="1"/>
    </row>
    <row r="129" spans="1:15" ht="12.75" customHeight="1">
      <c r="A129" s="52">
        <v>120</v>
      </c>
      <c r="B129" s="54" t="s">
        <v>169</v>
      </c>
      <c r="C129" s="31">
        <v>4723.95</v>
      </c>
      <c r="D129" s="36">
        <v>4742.9333333333334</v>
      </c>
      <c r="E129" s="36">
        <v>4678.7166666666672</v>
      </c>
      <c r="F129" s="36">
        <v>4633.4833333333336</v>
      </c>
      <c r="G129" s="36">
        <v>4569.2666666666673</v>
      </c>
      <c r="H129" s="36">
        <v>4788.166666666667</v>
      </c>
      <c r="I129" s="36">
        <v>4852.3833333333323</v>
      </c>
      <c r="J129" s="36">
        <v>4897.6166666666668</v>
      </c>
      <c r="K129" s="31">
        <v>4807.1499999999996</v>
      </c>
      <c r="L129" s="31">
        <v>4697.7</v>
      </c>
      <c r="M129" s="31">
        <v>2.3867400000000001</v>
      </c>
      <c r="N129" s="1"/>
      <c r="O129" s="1"/>
    </row>
    <row r="130" spans="1:15" ht="12.75" customHeight="1">
      <c r="A130" s="52">
        <v>121</v>
      </c>
      <c r="B130" s="54" t="s">
        <v>170</v>
      </c>
      <c r="C130" s="31">
        <v>1150.7</v>
      </c>
      <c r="D130" s="36">
        <v>1153.8333333333333</v>
      </c>
      <c r="E130" s="36">
        <v>1144.9166666666665</v>
      </c>
      <c r="F130" s="36">
        <v>1139.1333333333332</v>
      </c>
      <c r="G130" s="36">
        <v>1130.2166666666665</v>
      </c>
      <c r="H130" s="36">
        <v>1159.6166666666666</v>
      </c>
      <c r="I130" s="36">
        <v>1168.5333333333331</v>
      </c>
      <c r="J130" s="36">
        <v>1174.3166666666666</v>
      </c>
      <c r="K130" s="31">
        <v>1162.75</v>
      </c>
      <c r="L130" s="31">
        <v>1148.05</v>
      </c>
      <c r="M130" s="31">
        <v>9.6734500000000008</v>
      </c>
      <c r="N130" s="1"/>
      <c r="O130" s="1"/>
    </row>
    <row r="131" spans="1:15" ht="12.75" customHeight="1">
      <c r="A131" s="52">
        <v>122</v>
      </c>
      <c r="B131" s="54" t="s">
        <v>171</v>
      </c>
      <c r="C131" s="31">
        <v>1601.1</v>
      </c>
      <c r="D131" s="36">
        <v>1594.55</v>
      </c>
      <c r="E131" s="36">
        <v>1578.3999999999999</v>
      </c>
      <c r="F131" s="36">
        <v>1555.6999999999998</v>
      </c>
      <c r="G131" s="36">
        <v>1539.5499999999997</v>
      </c>
      <c r="H131" s="36">
        <v>1617.25</v>
      </c>
      <c r="I131" s="36">
        <v>1633.4</v>
      </c>
      <c r="J131" s="36">
        <v>1656.1000000000001</v>
      </c>
      <c r="K131" s="31">
        <v>1610.7</v>
      </c>
      <c r="L131" s="31">
        <v>1571.85</v>
      </c>
      <c r="M131" s="31">
        <v>54.258969999999998</v>
      </c>
      <c r="N131" s="1"/>
      <c r="O131" s="1"/>
    </row>
    <row r="132" spans="1:15" ht="12.75" customHeight="1">
      <c r="A132" s="52">
        <v>123</v>
      </c>
      <c r="B132" s="54" t="s">
        <v>172</v>
      </c>
      <c r="C132" s="31">
        <v>300.95</v>
      </c>
      <c r="D132" s="36">
        <v>302.11666666666662</v>
      </c>
      <c r="E132" s="36">
        <v>298.78333333333325</v>
      </c>
      <c r="F132" s="36">
        <v>296.61666666666662</v>
      </c>
      <c r="G132" s="36">
        <v>293.28333333333325</v>
      </c>
      <c r="H132" s="36">
        <v>304.28333333333325</v>
      </c>
      <c r="I132" s="36">
        <v>307.61666666666662</v>
      </c>
      <c r="J132" s="36">
        <v>309.78333333333325</v>
      </c>
      <c r="K132" s="31">
        <v>305.45</v>
      </c>
      <c r="L132" s="31">
        <v>299.95</v>
      </c>
      <c r="M132" s="31">
        <v>25.26642</v>
      </c>
      <c r="N132" s="1"/>
      <c r="O132" s="1"/>
    </row>
    <row r="133" spans="1:15" ht="12.75" customHeight="1">
      <c r="A133" s="52">
        <v>124</v>
      </c>
      <c r="B133" s="54" t="s">
        <v>866</v>
      </c>
      <c r="C133" s="31">
        <v>1765.65</v>
      </c>
      <c r="D133" s="36">
        <v>1774.0500000000002</v>
      </c>
      <c r="E133" s="36">
        <v>1753.1500000000003</v>
      </c>
      <c r="F133" s="36">
        <v>1740.65</v>
      </c>
      <c r="G133" s="36">
        <v>1719.7500000000002</v>
      </c>
      <c r="H133" s="36">
        <v>1786.5500000000004</v>
      </c>
      <c r="I133" s="36">
        <v>1807.45</v>
      </c>
      <c r="J133" s="36">
        <v>1819.9500000000005</v>
      </c>
      <c r="K133" s="31">
        <v>1794.95</v>
      </c>
      <c r="L133" s="31">
        <v>1761.55</v>
      </c>
      <c r="M133" s="31">
        <v>1.65612</v>
      </c>
      <c r="N133" s="1"/>
      <c r="O133" s="1"/>
    </row>
    <row r="134" spans="1:15" ht="12.75" customHeight="1">
      <c r="A134" s="52">
        <v>125</v>
      </c>
      <c r="B134" s="54" t="s">
        <v>174</v>
      </c>
      <c r="C134" s="31">
        <v>580.15</v>
      </c>
      <c r="D134" s="36">
        <v>580.56666666666672</v>
      </c>
      <c r="E134" s="36">
        <v>576.63333333333344</v>
      </c>
      <c r="F134" s="36">
        <v>573.11666666666667</v>
      </c>
      <c r="G134" s="36">
        <v>569.18333333333339</v>
      </c>
      <c r="H134" s="36">
        <v>584.08333333333348</v>
      </c>
      <c r="I134" s="36">
        <v>588.01666666666665</v>
      </c>
      <c r="J134" s="36">
        <v>591.53333333333353</v>
      </c>
      <c r="K134" s="31">
        <v>584.5</v>
      </c>
      <c r="L134" s="31">
        <v>577.04999999999995</v>
      </c>
      <c r="M134" s="31">
        <v>17.51444</v>
      </c>
      <c r="N134" s="1"/>
      <c r="O134" s="1"/>
    </row>
    <row r="135" spans="1:15" ht="12.75" customHeight="1">
      <c r="A135" s="52">
        <v>126</v>
      </c>
      <c r="B135" s="54" t="s">
        <v>175</v>
      </c>
      <c r="C135" s="31">
        <v>10525.25</v>
      </c>
      <c r="D135" s="36">
        <v>10517.550000000001</v>
      </c>
      <c r="E135" s="36">
        <v>10485.100000000002</v>
      </c>
      <c r="F135" s="36">
        <v>10444.950000000001</v>
      </c>
      <c r="G135" s="36">
        <v>10412.500000000002</v>
      </c>
      <c r="H135" s="36">
        <v>10557.700000000003</v>
      </c>
      <c r="I135" s="36">
        <v>10590.150000000003</v>
      </c>
      <c r="J135" s="36">
        <v>10630.300000000003</v>
      </c>
      <c r="K135" s="31">
        <v>10550</v>
      </c>
      <c r="L135" s="31">
        <v>10477.4</v>
      </c>
      <c r="M135" s="31">
        <v>5.4461599999999999</v>
      </c>
      <c r="N135" s="1"/>
      <c r="O135" s="1"/>
    </row>
    <row r="136" spans="1:15" ht="12.75" customHeight="1">
      <c r="A136" s="52">
        <v>127</v>
      </c>
      <c r="B136" s="54" t="s">
        <v>286</v>
      </c>
      <c r="C136" s="31">
        <v>572.45000000000005</v>
      </c>
      <c r="D136" s="36">
        <v>578.81666666666672</v>
      </c>
      <c r="E136" s="36">
        <v>560.83333333333348</v>
      </c>
      <c r="F136" s="36">
        <v>549.21666666666681</v>
      </c>
      <c r="G136" s="36">
        <v>531.23333333333358</v>
      </c>
      <c r="H136" s="36">
        <v>590.43333333333339</v>
      </c>
      <c r="I136" s="36">
        <v>608.41666666666674</v>
      </c>
      <c r="J136" s="36">
        <v>620.0333333333333</v>
      </c>
      <c r="K136" s="31">
        <v>596.79999999999995</v>
      </c>
      <c r="L136" s="31">
        <v>567.20000000000005</v>
      </c>
      <c r="M136" s="31">
        <v>46.330919999999999</v>
      </c>
      <c r="N136" s="1"/>
      <c r="O136" s="1"/>
    </row>
    <row r="137" spans="1:15" ht="12.75" customHeight="1">
      <c r="A137" s="52">
        <v>128</v>
      </c>
      <c r="B137" s="54" t="s">
        <v>176</v>
      </c>
      <c r="C137" s="31">
        <v>1048.95</v>
      </c>
      <c r="D137" s="36">
        <v>1055.8</v>
      </c>
      <c r="E137" s="36">
        <v>1036.6499999999999</v>
      </c>
      <c r="F137" s="36">
        <v>1024.3499999999999</v>
      </c>
      <c r="G137" s="36">
        <v>1005.1999999999998</v>
      </c>
      <c r="H137" s="36">
        <v>1068.0999999999999</v>
      </c>
      <c r="I137" s="36">
        <v>1087.25</v>
      </c>
      <c r="J137" s="36">
        <v>1099.55</v>
      </c>
      <c r="K137" s="31">
        <v>1074.95</v>
      </c>
      <c r="L137" s="31">
        <v>1043.5</v>
      </c>
      <c r="M137" s="31">
        <v>10.25493</v>
      </c>
      <c r="N137" s="1"/>
      <c r="O137" s="1"/>
    </row>
    <row r="138" spans="1:15" ht="12.75" customHeight="1">
      <c r="A138" s="52">
        <v>129</v>
      </c>
      <c r="B138" s="54" t="s">
        <v>179</v>
      </c>
      <c r="C138" s="31">
        <v>935.25</v>
      </c>
      <c r="D138" s="36">
        <v>938.01666666666677</v>
      </c>
      <c r="E138" s="36">
        <v>928.93333333333351</v>
      </c>
      <c r="F138" s="36">
        <v>922.61666666666679</v>
      </c>
      <c r="G138" s="36">
        <v>913.53333333333353</v>
      </c>
      <c r="H138" s="36">
        <v>944.33333333333348</v>
      </c>
      <c r="I138" s="36">
        <v>953.41666666666674</v>
      </c>
      <c r="J138" s="36">
        <v>959.73333333333346</v>
      </c>
      <c r="K138" s="31">
        <v>947.1</v>
      </c>
      <c r="L138" s="31">
        <v>931.7</v>
      </c>
      <c r="M138" s="31">
        <v>10.001390000000001</v>
      </c>
      <c r="N138" s="1"/>
      <c r="O138" s="1"/>
    </row>
    <row r="139" spans="1:15" ht="12.75" customHeight="1">
      <c r="A139" s="52">
        <v>130</v>
      </c>
      <c r="B139" s="54" t="s">
        <v>181</v>
      </c>
      <c r="C139" s="31">
        <v>98.45</v>
      </c>
      <c r="D139" s="36">
        <v>98.716666666666654</v>
      </c>
      <c r="E139" s="36">
        <v>97.833333333333314</v>
      </c>
      <c r="F139" s="36">
        <v>97.216666666666654</v>
      </c>
      <c r="G139" s="36">
        <v>96.333333333333314</v>
      </c>
      <c r="H139" s="36">
        <v>99.333333333333314</v>
      </c>
      <c r="I139" s="36">
        <v>100.21666666666667</v>
      </c>
      <c r="J139" s="36">
        <v>100.83333333333331</v>
      </c>
      <c r="K139" s="31">
        <v>99.6</v>
      </c>
      <c r="L139" s="31">
        <v>98.1</v>
      </c>
      <c r="M139" s="31">
        <v>68.532499999999999</v>
      </c>
      <c r="N139" s="1"/>
      <c r="O139" s="1"/>
    </row>
    <row r="140" spans="1:15" ht="12.75" customHeight="1">
      <c r="A140" s="52">
        <v>131</v>
      </c>
      <c r="B140" s="54" t="s">
        <v>182</v>
      </c>
      <c r="C140" s="31">
        <v>2493.15</v>
      </c>
      <c r="D140" s="36">
        <v>2497.2333333333336</v>
      </c>
      <c r="E140" s="36">
        <v>2465.916666666667</v>
      </c>
      <c r="F140" s="36">
        <v>2438.6833333333334</v>
      </c>
      <c r="G140" s="36">
        <v>2407.3666666666668</v>
      </c>
      <c r="H140" s="36">
        <v>2524.4666666666672</v>
      </c>
      <c r="I140" s="36">
        <v>2555.7833333333338</v>
      </c>
      <c r="J140" s="36">
        <v>2583.0166666666673</v>
      </c>
      <c r="K140" s="31">
        <v>2528.5500000000002</v>
      </c>
      <c r="L140" s="31">
        <v>2470</v>
      </c>
      <c r="M140" s="31">
        <v>6.1841799999999996</v>
      </c>
      <c r="N140" s="1"/>
      <c r="O140" s="1"/>
    </row>
    <row r="141" spans="1:15" ht="12.75" customHeight="1">
      <c r="A141" s="52">
        <v>132</v>
      </c>
      <c r="B141" s="54" t="s">
        <v>183</v>
      </c>
      <c r="C141" s="31">
        <v>109233.85</v>
      </c>
      <c r="D141" s="36">
        <v>110167.16666666667</v>
      </c>
      <c r="E141" s="36">
        <v>107606.38333333335</v>
      </c>
      <c r="F141" s="36">
        <v>105978.91666666667</v>
      </c>
      <c r="G141" s="36">
        <v>103418.13333333335</v>
      </c>
      <c r="H141" s="36">
        <v>111794.63333333335</v>
      </c>
      <c r="I141" s="36">
        <v>114355.41666666667</v>
      </c>
      <c r="J141" s="36">
        <v>115982.88333333335</v>
      </c>
      <c r="K141" s="31">
        <v>112727.95</v>
      </c>
      <c r="L141" s="31">
        <v>108539.7</v>
      </c>
      <c r="M141" s="31">
        <v>0.14149</v>
      </c>
      <c r="N141" s="1"/>
      <c r="O141" s="1"/>
    </row>
    <row r="142" spans="1:15" ht="12.75" customHeight="1">
      <c r="A142" s="52">
        <v>133</v>
      </c>
      <c r="B142" s="54" t="s">
        <v>287</v>
      </c>
      <c r="C142" s="31">
        <v>65.7</v>
      </c>
      <c r="D142" s="36">
        <v>65.283333333333331</v>
      </c>
      <c r="E142" s="36">
        <v>64.566666666666663</v>
      </c>
      <c r="F142" s="36">
        <v>63.433333333333337</v>
      </c>
      <c r="G142" s="36">
        <v>62.716666666666669</v>
      </c>
      <c r="H142" s="36">
        <v>66.416666666666657</v>
      </c>
      <c r="I142" s="36">
        <v>67.133333333333326</v>
      </c>
      <c r="J142" s="36">
        <v>68.266666666666652</v>
      </c>
      <c r="K142" s="31">
        <v>66</v>
      </c>
      <c r="L142" s="31">
        <v>64.150000000000006</v>
      </c>
      <c r="M142" s="31">
        <v>33.283329999999999</v>
      </c>
      <c r="N142" s="1"/>
      <c r="O142" s="1"/>
    </row>
    <row r="143" spans="1:15" ht="12.75" customHeight="1">
      <c r="A143" s="52">
        <v>134</v>
      </c>
      <c r="B143" s="54" t="s">
        <v>184</v>
      </c>
      <c r="C143" s="31">
        <v>1325.55</v>
      </c>
      <c r="D143" s="36">
        <v>1316.5333333333335</v>
      </c>
      <c r="E143" s="36">
        <v>1297.0666666666671</v>
      </c>
      <c r="F143" s="36">
        <v>1268.5833333333335</v>
      </c>
      <c r="G143" s="36">
        <v>1249.116666666667</v>
      </c>
      <c r="H143" s="36">
        <v>1345.0166666666671</v>
      </c>
      <c r="I143" s="36">
        <v>1364.4833333333338</v>
      </c>
      <c r="J143" s="36">
        <v>1392.9666666666672</v>
      </c>
      <c r="K143" s="31">
        <v>1336</v>
      </c>
      <c r="L143" s="31">
        <v>1288.05</v>
      </c>
      <c r="M143" s="31">
        <v>5.3898400000000004</v>
      </c>
      <c r="N143" s="1"/>
      <c r="O143" s="1"/>
    </row>
    <row r="144" spans="1:15" ht="12.75" customHeight="1">
      <c r="A144" s="52">
        <v>135</v>
      </c>
      <c r="B144" s="54" t="s">
        <v>186</v>
      </c>
      <c r="C144" s="31">
        <v>4484.6000000000004</v>
      </c>
      <c r="D144" s="36">
        <v>4454.5166666666664</v>
      </c>
      <c r="E144" s="36">
        <v>4400.083333333333</v>
      </c>
      <c r="F144" s="36">
        <v>4315.5666666666666</v>
      </c>
      <c r="G144" s="36">
        <v>4261.1333333333332</v>
      </c>
      <c r="H144" s="36">
        <v>4539.0333333333328</v>
      </c>
      <c r="I144" s="36">
        <v>4593.4666666666672</v>
      </c>
      <c r="J144" s="36">
        <v>4677.9833333333327</v>
      </c>
      <c r="K144" s="31">
        <v>4508.95</v>
      </c>
      <c r="L144" s="31">
        <v>4370</v>
      </c>
      <c r="M144" s="31">
        <v>8.2445400000000006</v>
      </c>
      <c r="N144" s="1"/>
      <c r="O144" s="1"/>
    </row>
    <row r="145" spans="1:15" ht="12.75" customHeight="1">
      <c r="A145" s="52">
        <v>136</v>
      </c>
      <c r="B145" s="54" t="s">
        <v>187</v>
      </c>
      <c r="C145" s="31">
        <v>4543.55</v>
      </c>
      <c r="D145" s="36">
        <v>4545.5166666666664</v>
      </c>
      <c r="E145" s="36">
        <v>4511.0333333333328</v>
      </c>
      <c r="F145" s="36">
        <v>4478.5166666666664</v>
      </c>
      <c r="G145" s="36">
        <v>4444.0333333333328</v>
      </c>
      <c r="H145" s="36">
        <v>4578.0333333333328</v>
      </c>
      <c r="I145" s="36">
        <v>4612.5166666666664</v>
      </c>
      <c r="J145" s="36">
        <v>4645.0333333333328</v>
      </c>
      <c r="K145" s="31">
        <v>4580</v>
      </c>
      <c r="L145" s="31">
        <v>4513</v>
      </c>
      <c r="M145" s="31">
        <v>0.50180999999999998</v>
      </c>
      <c r="N145" s="1"/>
      <c r="O145" s="1"/>
    </row>
    <row r="146" spans="1:15" ht="12.75" customHeight="1">
      <c r="A146" s="52">
        <v>137</v>
      </c>
      <c r="B146" s="54" t="s">
        <v>188</v>
      </c>
      <c r="C146" s="31">
        <v>22622.3</v>
      </c>
      <c r="D146" s="36">
        <v>22547.416666666668</v>
      </c>
      <c r="E146" s="36">
        <v>22393.833333333336</v>
      </c>
      <c r="F146" s="36">
        <v>22165.366666666669</v>
      </c>
      <c r="G146" s="36">
        <v>22011.783333333336</v>
      </c>
      <c r="H146" s="36">
        <v>22775.883333333335</v>
      </c>
      <c r="I146" s="36">
        <v>22929.466666666671</v>
      </c>
      <c r="J146" s="36">
        <v>23157.933333333334</v>
      </c>
      <c r="K146" s="31">
        <v>22701</v>
      </c>
      <c r="L146" s="31">
        <v>22318.95</v>
      </c>
      <c r="M146" s="31">
        <v>1.1614100000000001</v>
      </c>
      <c r="N146" s="1"/>
      <c r="O146" s="1"/>
    </row>
    <row r="147" spans="1:15" ht="12.75" customHeight="1">
      <c r="A147" s="52">
        <v>138</v>
      </c>
      <c r="B147" s="54" t="s">
        <v>467</v>
      </c>
      <c r="C147" s="31">
        <v>54.8</v>
      </c>
      <c r="D147" s="36">
        <v>55.166666666666664</v>
      </c>
      <c r="E147" s="36">
        <v>53.733333333333327</v>
      </c>
      <c r="F147" s="36">
        <v>52.666666666666664</v>
      </c>
      <c r="G147" s="36">
        <v>51.233333333333327</v>
      </c>
      <c r="H147" s="36">
        <v>56.233333333333327</v>
      </c>
      <c r="I147" s="36">
        <v>57.666666666666664</v>
      </c>
      <c r="J147" s="36">
        <v>58.733333333333327</v>
      </c>
      <c r="K147" s="31">
        <v>56.6</v>
      </c>
      <c r="L147" s="31">
        <v>54.1</v>
      </c>
      <c r="M147" s="31">
        <v>569.9375</v>
      </c>
      <c r="N147" s="1"/>
      <c r="O147" s="1"/>
    </row>
    <row r="148" spans="1:15" ht="12.75" customHeight="1">
      <c r="A148" s="52">
        <v>139</v>
      </c>
      <c r="B148" s="54" t="s">
        <v>189</v>
      </c>
      <c r="C148" s="31">
        <v>149.9</v>
      </c>
      <c r="D148" s="36">
        <v>151</v>
      </c>
      <c r="E148" s="36">
        <v>147.75</v>
      </c>
      <c r="F148" s="36">
        <v>145.6</v>
      </c>
      <c r="G148" s="36">
        <v>142.35</v>
      </c>
      <c r="H148" s="36">
        <v>153.15</v>
      </c>
      <c r="I148" s="36">
        <v>156.4</v>
      </c>
      <c r="J148" s="36">
        <v>158.55000000000001</v>
      </c>
      <c r="K148" s="31">
        <v>154.25</v>
      </c>
      <c r="L148" s="31">
        <v>148.85</v>
      </c>
      <c r="M148" s="31">
        <v>270.31700000000001</v>
      </c>
      <c r="N148" s="1"/>
      <c r="O148" s="1"/>
    </row>
    <row r="149" spans="1:15" ht="12.75" customHeight="1">
      <c r="A149" s="52">
        <v>140</v>
      </c>
      <c r="B149" s="54" t="s">
        <v>191</v>
      </c>
      <c r="C149" s="31">
        <v>236.2</v>
      </c>
      <c r="D149" s="36">
        <v>237.03333333333333</v>
      </c>
      <c r="E149" s="36">
        <v>234.76666666666665</v>
      </c>
      <c r="F149" s="36">
        <v>233.33333333333331</v>
      </c>
      <c r="G149" s="36">
        <v>231.06666666666663</v>
      </c>
      <c r="H149" s="36">
        <v>238.46666666666667</v>
      </c>
      <c r="I149" s="36">
        <v>240.73333333333338</v>
      </c>
      <c r="J149" s="36">
        <v>242.16666666666669</v>
      </c>
      <c r="K149" s="31">
        <v>239.3</v>
      </c>
      <c r="L149" s="31">
        <v>235.6</v>
      </c>
      <c r="M149" s="31">
        <v>140.98284000000001</v>
      </c>
      <c r="N149" s="1"/>
      <c r="O149" s="1"/>
    </row>
    <row r="150" spans="1:15" ht="12.75" customHeight="1">
      <c r="A150" s="52">
        <v>141</v>
      </c>
      <c r="B150" s="54" t="s">
        <v>275</v>
      </c>
      <c r="C150" s="31">
        <v>153.55000000000001</v>
      </c>
      <c r="D150" s="36">
        <v>152.61666666666667</v>
      </c>
      <c r="E150" s="36">
        <v>150.43333333333334</v>
      </c>
      <c r="F150" s="36">
        <v>147.31666666666666</v>
      </c>
      <c r="G150" s="36">
        <v>145.13333333333333</v>
      </c>
      <c r="H150" s="36">
        <v>155.73333333333335</v>
      </c>
      <c r="I150" s="36">
        <v>157.91666666666669</v>
      </c>
      <c r="J150" s="36">
        <v>161.03333333333336</v>
      </c>
      <c r="K150" s="31">
        <v>154.80000000000001</v>
      </c>
      <c r="L150" s="31">
        <v>149.5</v>
      </c>
      <c r="M150" s="31">
        <v>134.58591000000001</v>
      </c>
      <c r="N150" s="1"/>
      <c r="O150" s="1"/>
    </row>
    <row r="151" spans="1:15" ht="12.75" customHeight="1">
      <c r="A151" s="52">
        <v>142</v>
      </c>
      <c r="B151" s="54" t="s">
        <v>192</v>
      </c>
      <c r="C151" s="31">
        <v>1173.9000000000001</v>
      </c>
      <c r="D151" s="36">
        <v>1170.0166666666667</v>
      </c>
      <c r="E151" s="36">
        <v>1161.0333333333333</v>
      </c>
      <c r="F151" s="36">
        <v>1148.1666666666667</v>
      </c>
      <c r="G151" s="36">
        <v>1139.1833333333334</v>
      </c>
      <c r="H151" s="36">
        <v>1182.8833333333332</v>
      </c>
      <c r="I151" s="36">
        <v>1191.8666666666663</v>
      </c>
      <c r="J151" s="36">
        <v>1204.7333333333331</v>
      </c>
      <c r="K151" s="31">
        <v>1179</v>
      </c>
      <c r="L151" s="31">
        <v>1157.1500000000001</v>
      </c>
      <c r="M151" s="31">
        <v>3.96305</v>
      </c>
      <c r="N151" s="1"/>
      <c r="O151" s="1"/>
    </row>
    <row r="152" spans="1:15" ht="12.75" customHeight="1">
      <c r="A152" s="52">
        <v>143</v>
      </c>
      <c r="B152" s="54" t="s">
        <v>193</v>
      </c>
      <c r="C152" s="31">
        <v>4298.95</v>
      </c>
      <c r="D152" s="36">
        <v>4322.416666666667</v>
      </c>
      <c r="E152" s="36">
        <v>4246.5333333333338</v>
      </c>
      <c r="F152" s="36">
        <v>4194.1166666666668</v>
      </c>
      <c r="G152" s="36">
        <v>4118.2333333333336</v>
      </c>
      <c r="H152" s="36">
        <v>4374.8333333333339</v>
      </c>
      <c r="I152" s="36">
        <v>4450.7166666666672</v>
      </c>
      <c r="J152" s="36">
        <v>4503.1333333333341</v>
      </c>
      <c r="K152" s="31">
        <v>4398.3</v>
      </c>
      <c r="L152" s="31">
        <v>4270</v>
      </c>
      <c r="M152" s="31">
        <v>1.3236300000000001</v>
      </c>
      <c r="N152" s="1"/>
      <c r="O152" s="1"/>
    </row>
    <row r="153" spans="1:15" ht="12.75" customHeight="1">
      <c r="A153" s="52">
        <v>144</v>
      </c>
      <c r="B153" s="54" t="s">
        <v>289</v>
      </c>
      <c r="C153" s="31">
        <v>284.39999999999998</v>
      </c>
      <c r="D153" s="36">
        <v>287.21666666666664</v>
      </c>
      <c r="E153" s="36">
        <v>279.7833333333333</v>
      </c>
      <c r="F153" s="36">
        <v>275.16666666666669</v>
      </c>
      <c r="G153" s="36">
        <v>267.73333333333335</v>
      </c>
      <c r="H153" s="36">
        <v>291.83333333333326</v>
      </c>
      <c r="I153" s="36">
        <v>299.26666666666654</v>
      </c>
      <c r="J153" s="36">
        <v>303.88333333333321</v>
      </c>
      <c r="K153" s="31">
        <v>294.64999999999998</v>
      </c>
      <c r="L153" s="31">
        <v>282.60000000000002</v>
      </c>
      <c r="M153" s="31">
        <v>59.688780000000001</v>
      </c>
      <c r="N153" s="1"/>
      <c r="O153" s="1"/>
    </row>
    <row r="154" spans="1:15" ht="12.75" customHeight="1">
      <c r="A154" s="52">
        <v>145</v>
      </c>
      <c r="B154" s="54" t="s">
        <v>194</v>
      </c>
      <c r="C154" s="31">
        <v>186.65</v>
      </c>
      <c r="D154" s="36">
        <v>187.98333333333335</v>
      </c>
      <c r="E154" s="36">
        <v>184.26666666666671</v>
      </c>
      <c r="F154" s="36">
        <v>181.88333333333335</v>
      </c>
      <c r="G154" s="36">
        <v>178.16666666666671</v>
      </c>
      <c r="H154" s="36">
        <v>190.3666666666667</v>
      </c>
      <c r="I154" s="36">
        <v>194.08333333333334</v>
      </c>
      <c r="J154" s="36">
        <v>196.4666666666667</v>
      </c>
      <c r="K154" s="31">
        <v>191.7</v>
      </c>
      <c r="L154" s="31">
        <v>185.6</v>
      </c>
      <c r="M154" s="31">
        <v>199.24829</v>
      </c>
      <c r="N154" s="1"/>
      <c r="O154" s="1"/>
    </row>
    <row r="155" spans="1:15" ht="12.75" customHeight="1">
      <c r="A155" s="52">
        <v>146</v>
      </c>
      <c r="B155" s="54" t="s">
        <v>195</v>
      </c>
      <c r="C155" s="31">
        <v>40605.15</v>
      </c>
      <c r="D155" s="36">
        <v>40659.1</v>
      </c>
      <c r="E155" s="36">
        <v>39976.049999999996</v>
      </c>
      <c r="F155" s="36">
        <v>39346.949999999997</v>
      </c>
      <c r="G155" s="36">
        <v>38663.899999999994</v>
      </c>
      <c r="H155" s="36">
        <v>41288.199999999997</v>
      </c>
      <c r="I155" s="36">
        <v>41971.25</v>
      </c>
      <c r="J155" s="36">
        <v>42600.35</v>
      </c>
      <c r="K155" s="31">
        <v>41342.15</v>
      </c>
      <c r="L155" s="31">
        <v>40030</v>
      </c>
      <c r="M155" s="31">
        <v>0.47782999999999998</v>
      </c>
      <c r="N155" s="1"/>
      <c r="O155" s="1"/>
    </row>
    <row r="156" spans="1:15" ht="12.75" customHeight="1">
      <c r="A156" s="52">
        <v>147</v>
      </c>
      <c r="B156" s="54" t="s">
        <v>292</v>
      </c>
      <c r="C156" s="31">
        <v>1308.45</v>
      </c>
      <c r="D156" s="36">
        <v>1303.8166666666666</v>
      </c>
      <c r="E156" s="36">
        <v>1292.6333333333332</v>
      </c>
      <c r="F156" s="36">
        <v>1276.8166666666666</v>
      </c>
      <c r="G156" s="36">
        <v>1265.6333333333332</v>
      </c>
      <c r="H156" s="36">
        <v>1319.6333333333332</v>
      </c>
      <c r="I156" s="36">
        <v>1330.8166666666666</v>
      </c>
      <c r="J156" s="36">
        <v>1346.6333333333332</v>
      </c>
      <c r="K156" s="31">
        <v>1315</v>
      </c>
      <c r="L156" s="31">
        <v>1288</v>
      </c>
      <c r="M156" s="31">
        <v>1.4935700000000001</v>
      </c>
      <c r="N156" s="1"/>
      <c r="O156" s="1"/>
    </row>
    <row r="157" spans="1:15" ht="12.75" customHeight="1">
      <c r="A157" s="52">
        <v>148</v>
      </c>
      <c r="B157" s="54" t="s">
        <v>290</v>
      </c>
      <c r="C157" s="31">
        <v>885.15</v>
      </c>
      <c r="D157" s="36">
        <v>879.7833333333333</v>
      </c>
      <c r="E157" s="36">
        <v>863.36666666666656</v>
      </c>
      <c r="F157" s="36">
        <v>841.58333333333326</v>
      </c>
      <c r="G157" s="36">
        <v>825.16666666666652</v>
      </c>
      <c r="H157" s="36">
        <v>901.56666666666661</v>
      </c>
      <c r="I157" s="36">
        <v>917.98333333333335</v>
      </c>
      <c r="J157" s="36">
        <v>939.76666666666665</v>
      </c>
      <c r="K157" s="31">
        <v>896.2</v>
      </c>
      <c r="L157" s="31">
        <v>858</v>
      </c>
      <c r="M157" s="31">
        <v>103.00254</v>
      </c>
      <c r="N157" s="1"/>
      <c r="O157" s="1"/>
    </row>
    <row r="158" spans="1:15" ht="12.75" customHeight="1">
      <c r="A158" s="52">
        <v>149</v>
      </c>
      <c r="B158" s="54" t="s">
        <v>196</v>
      </c>
      <c r="C158" s="31">
        <v>1070.8</v>
      </c>
      <c r="D158" s="36">
        <v>1067.1166666666666</v>
      </c>
      <c r="E158" s="36">
        <v>1055.9333333333332</v>
      </c>
      <c r="F158" s="36">
        <v>1041.0666666666666</v>
      </c>
      <c r="G158" s="36">
        <v>1029.8833333333332</v>
      </c>
      <c r="H158" s="36">
        <v>1081.9833333333331</v>
      </c>
      <c r="I158" s="36">
        <v>1093.1666666666665</v>
      </c>
      <c r="J158" s="36">
        <v>1108.0333333333331</v>
      </c>
      <c r="K158" s="31">
        <v>1078.3</v>
      </c>
      <c r="L158" s="31">
        <v>1052.25</v>
      </c>
      <c r="M158" s="31">
        <v>19.78567</v>
      </c>
      <c r="N158" s="1"/>
      <c r="O158" s="1"/>
    </row>
    <row r="159" spans="1:15" ht="12.75" customHeight="1">
      <c r="A159" s="52">
        <v>150</v>
      </c>
      <c r="B159" s="54" t="s">
        <v>197</v>
      </c>
      <c r="C159" s="31">
        <v>5965.65</v>
      </c>
      <c r="D159" s="36">
        <v>5948.5666666666666</v>
      </c>
      <c r="E159" s="36">
        <v>5911.1333333333332</v>
      </c>
      <c r="F159" s="36">
        <v>5856.6166666666668</v>
      </c>
      <c r="G159" s="36">
        <v>5819.1833333333334</v>
      </c>
      <c r="H159" s="36">
        <v>6003.083333333333</v>
      </c>
      <c r="I159" s="36">
        <v>6040.5166666666655</v>
      </c>
      <c r="J159" s="36">
        <v>6095.0333333333328</v>
      </c>
      <c r="K159" s="31">
        <v>5986</v>
      </c>
      <c r="L159" s="31">
        <v>5894.05</v>
      </c>
      <c r="M159" s="31">
        <v>1.95112</v>
      </c>
      <c r="N159" s="1"/>
      <c r="O159" s="1"/>
    </row>
    <row r="160" spans="1:15" ht="12.75" customHeight="1">
      <c r="A160" s="52">
        <v>151</v>
      </c>
      <c r="B160" s="54" t="s">
        <v>198</v>
      </c>
      <c r="C160" s="31">
        <v>241</v>
      </c>
      <c r="D160" s="36">
        <v>242.51666666666665</v>
      </c>
      <c r="E160" s="36">
        <v>238.83333333333331</v>
      </c>
      <c r="F160" s="36">
        <v>236.66666666666666</v>
      </c>
      <c r="G160" s="36">
        <v>232.98333333333332</v>
      </c>
      <c r="H160" s="36">
        <v>244.68333333333331</v>
      </c>
      <c r="I160" s="36">
        <v>248.36666666666665</v>
      </c>
      <c r="J160" s="36">
        <v>250.5333333333333</v>
      </c>
      <c r="K160" s="31">
        <v>246.2</v>
      </c>
      <c r="L160" s="31">
        <v>240.35</v>
      </c>
      <c r="M160" s="31">
        <v>41.419829999999997</v>
      </c>
      <c r="N160" s="1"/>
      <c r="O160" s="1"/>
    </row>
    <row r="161" spans="1:15" ht="12.75" customHeight="1">
      <c r="A161" s="52">
        <v>152</v>
      </c>
      <c r="B161" s="54" t="s">
        <v>199</v>
      </c>
      <c r="C161" s="31">
        <v>279.39999999999998</v>
      </c>
      <c r="D161" s="36">
        <v>280.41666666666669</v>
      </c>
      <c r="E161" s="36">
        <v>275.18333333333339</v>
      </c>
      <c r="F161" s="36">
        <v>270.9666666666667</v>
      </c>
      <c r="G161" s="36">
        <v>265.73333333333341</v>
      </c>
      <c r="H161" s="36">
        <v>284.63333333333338</v>
      </c>
      <c r="I161" s="36">
        <v>289.86666666666662</v>
      </c>
      <c r="J161" s="36">
        <v>294.08333333333337</v>
      </c>
      <c r="K161" s="31">
        <v>285.64999999999998</v>
      </c>
      <c r="L161" s="31">
        <v>276.2</v>
      </c>
      <c r="M161" s="31">
        <v>134.72361000000001</v>
      </c>
      <c r="N161" s="1"/>
      <c r="O161" s="1"/>
    </row>
    <row r="162" spans="1:15" ht="12.75" customHeight="1">
      <c r="A162" s="52">
        <v>153</v>
      </c>
      <c r="B162" s="54" t="s">
        <v>295</v>
      </c>
      <c r="C162" s="31">
        <v>17452.150000000001</v>
      </c>
      <c r="D162" s="36">
        <v>17405.916666666668</v>
      </c>
      <c r="E162" s="36">
        <v>17307.783333333336</v>
      </c>
      <c r="F162" s="36">
        <v>17163.416666666668</v>
      </c>
      <c r="G162" s="36">
        <v>17065.283333333336</v>
      </c>
      <c r="H162" s="36">
        <v>17550.283333333336</v>
      </c>
      <c r="I162" s="36">
        <v>17648.416666666668</v>
      </c>
      <c r="J162" s="36">
        <v>17792.783333333336</v>
      </c>
      <c r="K162" s="31">
        <v>17504.05</v>
      </c>
      <c r="L162" s="31">
        <v>17261.55</v>
      </c>
      <c r="M162" s="31">
        <v>0.22245000000000001</v>
      </c>
      <c r="N162" s="1"/>
      <c r="O162" s="1"/>
    </row>
    <row r="163" spans="1:15" ht="12.75" customHeight="1">
      <c r="A163" s="52">
        <v>154</v>
      </c>
      <c r="B163" s="54" t="s">
        <v>200</v>
      </c>
      <c r="C163" s="31">
        <v>2481.5</v>
      </c>
      <c r="D163" s="36">
        <v>2486.5333333333333</v>
      </c>
      <c r="E163" s="36">
        <v>2468.0666666666666</v>
      </c>
      <c r="F163" s="36">
        <v>2454.6333333333332</v>
      </c>
      <c r="G163" s="36">
        <v>2436.1666666666665</v>
      </c>
      <c r="H163" s="36">
        <v>2499.9666666666667</v>
      </c>
      <c r="I163" s="36">
        <v>2518.4333333333329</v>
      </c>
      <c r="J163" s="36">
        <v>2531.8666666666668</v>
      </c>
      <c r="K163" s="31">
        <v>2505</v>
      </c>
      <c r="L163" s="31">
        <v>2473.1</v>
      </c>
      <c r="M163" s="31">
        <v>5.0476400000000003</v>
      </c>
      <c r="N163" s="1"/>
      <c r="O163" s="1"/>
    </row>
    <row r="164" spans="1:15" ht="12.75" customHeight="1">
      <c r="A164" s="52">
        <v>155</v>
      </c>
      <c r="B164" s="54" t="s">
        <v>201</v>
      </c>
      <c r="C164" s="31">
        <v>3631.65</v>
      </c>
      <c r="D164" s="36">
        <v>3644.8833333333332</v>
      </c>
      <c r="E164" s="36">
        <v>3608.7666666666664</v>
      </c>
      <c r="F164" s="36">
        <v>3585.8833333333332</v>
      </c>
      <c r="G164" s="36">
        <v>3549.7666666666664</v>
      </c>
      <c r="H164" s="36">
        <v>3667.7666666666664</v>
      </c>
      <c r="I164" s="36">
        <v>3703.8833333333332</v>
      </c>
      <c r="J164" s="36">
        <v>3726.7666666666664</v>
      </c>
      <c r="K164" s="31">
        <v>3681</v>
      </c>
      <c r="L164" s="31">
        <v>3622</v>
      </c>
      <c r="M164" s="31">
        <v>2.7990300000000001</v>
      </c>
      <c r="N164" s="1"/>
      <c r="O164" s="1"/>
    </row>
    <row r="165" spans="1:15" ht="12.75" customHeight="1">
      <c r="A165" s="52">
        <v>156</v>
      </c>
      <c r="B165" s="54" t="s">
        <v>202</v>
      </c>
      <c r="C165" s="31">
        <v>74.150000000000006</v>
      </c>
      <c r="D165" s="36">
        <v>73.966666666666669</v>
      </c>
      <c r="E165" s="36">
        <v>73.083333333333343</v>
      </c>
      <c r="F165" s="36">
        <v>72.01666666666668</v>
      </c>
      <c r="G165" s="36">
        <v>71.133333333333354</v>
      </c>
      <c r="H165" s="36">
        <v>75.033333333333331</v>
      </c>
      <c r="I165" s="36">
        <v>75.916666666666657</v>
      </c>
      <c r="J165" s="36">
        <v>76.98333333333332</v>
      </c>
      <c r="K165" s="31">
        <v>74.849999999999994</v>
      </c>
      <c r="L165" s="31">
        <v>72.900000000000006</v>
      </c>
      <c r="M165" s="31">
        <v>856.59069999999997</v>
      </c>
      <c r="N165" s="1"/>
      <c r="O165" s="1"/>
    </row>
    <row r="166" spans="1:15" ht="12.75" customHeight="1">
      <c r="A166" s="52">
        <v>157</v>
      </c>
      <c r="B166" s="54" t="s">
        <v>291</v>
      </c>
      <c r="C166" s="31">
        <v>772.3</v>
      </c>
      <c r="D166" s="36">
        <v>778.48333333333323</v>
      </c>
      <c r="E166" s="36">
        <v>757.01666666666642</v>
      </c>
      <c r="F166" s="36">
        <v>741.73333333333323</v>
      </c>
      <c r="G166" s="36">
        <v>720.26666666666642</v>
      </c>
      <c r="H166" s="36">
        <v>793.76666666666642</v>
      </c>
      <c r="I166" s="36">
        <v>815.23333333333335</v>
      </c>
      <c r="J166" s="36">
        <v>830.51666666666642</v>
      </c>
      <c r="K166" s="31">
        <v>799.95</v>
      </c>
      <c r="L166" s="31">
        <v>763.2</v>
      </c>
      <c r="M166" s="31">
        <v>26.410260000000001</v>
      </c>
      <c r="N166" s="1"/>
      <c r="O166" s="1"/>
    </row>
    <row r="167" spans="1:15" ht="12.75" customHeight="1">
      <c r="A167" s="52">
        <v>158</v>
      </c>
      <c r="B167" s="54" t="s">
        <v>203</v>
      </c>
      <c r="C167" s="31">
        <v>5166.8</v>
      </c>
      <c r="D167" s="36">
        <v>5160.2</v>
      </c>
      <c r="E167" s="36">
        <v>5122.95</v>
      </c>
      <c r="F167" s="36">
        <v>5079.1000000000004</v>
      </c>
      <c r="G167" s="36">
        <v>5041.8500000000004</v>
      </c>
      <c r="H167" s="36">
        <v>5204.0499999999993</v>
      </c>
      <c r="I167" s="36">
        <v>5241.2999999999993</v>
      </c>
      <c r="J167" s="36">
        <v>5285.1499999999987</v>
      </c>
      <c r="K167" s="31">
        <v>5197.45</v>
      </c>
      <c r="L167" s="31">
        <v>5116.3500000000004</v>
      </c>
      <c r="M167" s="31">
        <v>3.5002599999999999</v>
      </c>
      <c r="N167" s="1"/>
      <c r="O167" s="1"/>
    </row>
    <row r="168" spans="1:15" ht="12.75" customHeight="1">
      <c r="A168" s="52">
        <v>159</v>
      </c>
      <c r="B168" s="54" t="s">
        <v>293</v>
      </c>
      <c r="C168" s="31">
        <v>388.95</v>
      </c>
      <c r="D168" s="36">
        <v>389.15000000000003</v>
      </c>
      <c r="E168" s="36">
        <v>382.10000000000008</v>
      </c>
      <c r="F168" s="36">
        <v>375.25000000000006</v>
      </c>
      <c r="G168" s="36">
        <v>368.2000000000001</v>
      </c>
      <c r="H168" s="36">
        <v>396.00000000000006</v>
      </c>
      <c r="I168" s="36">
        <v>403.05</v>
      </c>
      <c r="J168" s="36">
        <v>409.90000000000003</v>
      </c>
      <c r="K168" s="31">
        <v>396.2</v>
      </c>
      <c r="L168" s="31">
        <v>382.3</v>
      </c>
      <c r="M168" s="31">
        <v>56.608580000000003</v>
      </c>
      <c r="N168" s="1"/>
      <c r="O168" s="1"/>
    </row>
    <row r="169" spans="1:15" ht="12.75" customHeight="1">
      <c r="A169" s="52">
        <v>160</v>
      </c>
      <c r="B169" s="54" t="s">
        <v>204</v>
      </c>
      <c r="C169" s="31">
        <v>194.1</v>
      </c>
      <c r="D169" s="36">
        <v>194.16666666666666</v>
      </c>
      <c r="E169" s="36">
        <v>192.13333333333333</v>
      </c>
      <c r="F169" s="36">
        <v>190.16666666666666</v>
      </c>
      <c r="G169" s="36">
        <v>188.13333333333333</v>
      </c>
      <c r="H169" s="36">
        <v>196.13333333333333</v>
      </c>
      <c r="I169" s="36">
        <v>198.16666666666669</v>
      </c>
      <c r="J169" s="36">
        <v>200.13333333333333</v>
      </c>
      <c r="K169" s="31">
        <v>196.2</v>
      </c>
      <c r="L169" s="31">
        <v>192.2</v>
      </c>
      <c r="M169" s="31">
        <v>205.16593</v>
      </c>
      <c r="N169" s="1"/>
      <c r="O169" s="1"/>
    </row>
    <row r="170" spans="1:15" ht="12.75" customHeight="1">
      <c r="A170" s="52">
        <v>161</v>
      </c>
      <c r="B170" s="54" t="s">
        <v>294</v>
      </c>
      <c r="C170" s="31">
        <v>619.9</v>
      </c>
      <c r="D170" s="36">
        <v>623.19999999999993</v>
      </c>
      <c r="E170" s="36">
        <v>612.69999999999982</v>
      </c>
      <c r="F170" s="36">
        <v>605.49999999999989</v>
      </c>
      <c r="G170" s="36">
        <v>594.99999999999977</v>
      </c>
      <c r="H170" s="36">
        <v>630.39999999999986</v>
      </c>
      <c r="I170" s="36">
        <v>640.90000000000009</v>
      </c>
      <c r="J170" s="36">
        <v>648.09999999999991</v>
      </c>
      <c r="K170" s="31">
        <v>633.70000000000005</v>
      </c>
      <c r="L170" s="31">
        <v>616</v>
      </c>
      <c r="M170" s="31">
        <v>1.37256</v>
      </c>
      <c r="N170" s="1"/>
      <c r="O170" s="1"/>
    </row>
    <row r="171" spans="1:15" ht="12.75" customHeight="1">
      <c r="A171" s="52">
        <v>162</v>
      </c>
      <c r="B171" s="54" t="s">
        <v>208</v>
      </c>
      <c r="C171" s="31">
        <v>894.85</v>
      </c>
      <c r="D171" s="36">
        <v>895.85</v>
      </c>
      <c r="E171" s="36">
        <v>891</v>
      </c>
      <c r="F171" s="36">
        <v>887.15</v>
      </c>
      <c r="G171" s="36">
        <v>882.3</v>
      </c>
      <c r="H171" s="36">
        <v>899.7</v>
      </c>
      <c r="I171" s="36">
        <v>904.55000000000018</v>
      </c>
      <c r="J171" s="36">
        <v>908.40000000000009</v>
      </c>
      <c r="K171" s="31">
        <v>900.7</v>
      </c>
      <c r="L171" s="31">
        <v>892</v>
      </c>
      <c r="M171" s="31">
        <v>0.96482999999999997</v>
      </c>
      <c r="N171" s="1"/>
      <c r="O171" s="1"/>
    </row>
    <row r="172" spans="1:15" ht="12.75" customHeight="1">
      <c r="A172" s="52">
        <v>163</v>
      </c>
      <c r="B172" s="54" t="s">
        <v>210</v>
      </c>
      <c r="C172" s="31">
        <v>244.9</v>
      </c>
      <c r="D172" s="36">
        <v>247.71666666666667</v>
      </c>
      <c r="E172" s="36">
        <v>240.18333333333334</v>
      </c>
      <c r="F172" s="36">
        <v>235.46666666666667</v>
      </c>
      <c r="G172" s="36">
        <v>227.93333333333334</v>
      </c>
      <c r="H172" s="36">
        <v>252.43333333333334</v>
      </c>
      <c r="I172" s="36">
        <v>259.9666666666667</v>
      </c>
      <c r="J172" s="36">
        <v>264.68333333333334</v>
      </c>
      <c r="K172" s="31">
        <v>255.25</v>
      </c>
      <c r="L172" s="31">
        <v>243</v>
      </c>
      <c r="M172" s="31">
        <v>215.70264</v>
      </c>
      <c r="N172" s="1"/>
      <c r="O172" s="1"/>
    </row>
    <row r="173" spans="1:15" ht="12.75" customHeight="1">
      <c r="A173" s="52">
        <v>164</v>
      </c>
      <c r="B173" s="54" t="s">
        <v>211</v>
      </c>
      <c r="C173" s="31">
        <v>2457.85</v>
      </c>
      <c r="D173" s="36">
        <v>2458.4500000000003</v>
      </c>
      <c r="E173" s="36">
        <v>2448.9000000000005</v>
      </c>
      <c r="F173" s="36">
        <v>2439.9500000000003</v>
      </c>
      <c r="G173" s="36">
        <v>2430.4000000000005</v>
      </c>
      <c r="H173" s="36">
        <v>2467.4000000000005</v>
      </c>
      <c r="I173" s="36">
        <v>2476.9500000000007</v>
      </c>
      <c r="J173" s="36">
        <v>2485.9000000000005</v>
      </c>
      <c r="K173" s="31">
        <v>2468</v>
      </c>
      <c r="L173" s="31">
        <v>2449.5</v>
      </c>
      <c r="M173" s="31">
        <v>127.34296000000001</v>
      </c>
      <c r="N173" s="1"/>
      <c r="O173" s="1"/>
    </row>
    <row r="174" spans="1:15" ht="12.75" customHeight="1">
      <c r="A174" s="52">
        <v>165</v>
      </c>
      <c r="B174" s="54" t="s">
        <v>212</v>
      </c>
      <c r="C174" s="31">
        <v>96.35</v>
      </c>
      <c r="D174" s="36">
        <v>97.399999999999991</v>
      </c>
      <c r="E174" s="36">
        <v>94.499999999999986</v>
      </c>
      <c r="F174" s="36">
        <v>92.649999999999991</v>
      </c>
      <c r="G174" s="36">
        <v>89.749999999999986</v>
      </c>
      <c r="H174" s="36">
        <v>99.249999999999986</v>
      </c>
      <c r="I174" s="36">
        <v>102.14999999999999</v>
      </c>
      <c r="J174" s="36">
        <v>103.99999999999999</v>
      </c>
      <c r="K174" s="31">
        <v>100.3</v>
      </c>
      <c r="L174" s="31">
        <v>95.55</v>
      </c>
      <c r="M174" s="31">
        <v>310.58037999999999</v>
      </c>
      <c r="N174" s="1"/>
      <c r="O174" s="1"/>
    </row>
    <row r="175" spans="1:15" ht="12.75" customHeight="1">
      <c r="A175" s="52">
        <v>166</v>
      </c>
      <c r="B175" t="s">
        <v>213</v>
      </c>
      <c r="C175" s="31">
        <v>839</v>
      </c>
      <c r="D175" s="36">
        <v>835.94999999999993</v>
      </c>
      <c r="E175" s="36">
        <v>829.89999999999986</v>
      </c>
      <c r="F175" s="36">
        <v>820.8</v>
      </c>
      <c r="G175" s="36">
        <v>814.74999999999989</v>
      </c>
      <c r="H175" s="36">
        <v>845.04999999999984</v>
      </c>
      <c r="I175" s="36">
        <v>851.0999999999998</v>
      </c>
      <c r="J175" s="36">
        <v>860.19999999999982</v>
      </c>
      <c r="K175" s="31">
        <v>842</v>
      </c>
      <c r="L175" s="31">
        <v>826.85</v>
      </c>
      <c r="M175" s="31">
        <v>11.839600000000001</v>
      </c>
      <c r="N175" s="1"/>
      <c r="O175" s="1"/>
    </row>
    <row r="176" spans="1:15" ht="12.75" customHeight="1">
      <c r="A176" s="52">
        <v>167</v>
      </c>
      <c r="B176" s="54" t="s">
        <v>214</v>
      </c>
      <c r="C176" s="31">
        <v>1372.65</v>
      </c>
      <c r="D176" s="36">
        <v>1366.5</v>
      </c>
      <c r="E176" s="36">
        <v>1358.15</v>
      </c>
      <c r="F176" s="36">
        <v>1343.65</v>
      </c>
      <c r="G176" s="36">
        <v>1335.3000000000002</v>
      </c>
      <c r="H176" s="36">
        <v>1381</v>
      </c>
      <c r="I176" s="36">
        <v>1389.35</v>
      </c>
      <c r="J176" s="36">
        <v>1403.85</v>
      </c>
      <c r="K176" s="31">
        <v>1374.85</v>
      </c>
      <c r="L176" s="31">
        <v>1352</v>
      </c>
      <c r="M176" s="31">
        <v>8.7894400000000008</v>
      </c>
      <c r="N176" s="1"/>
      <c r="O176" s="1"/>
    </row>
    <row r="177" spans="1:15" ht="12.75" customHeight="1">
      <c r="A177" s="52">
        <v>168</v>
      </c>
      <c r="B177" s="54" t="s">
        <v>215</v>
      </c>
      <c r="C177" s="31">
        <v>598.79999999999995</v>
      </c>
      <c r="D177" s="36">
        <v>598.23333333333335</v>
      </c>
      <c r="E177" s="36">
        <v>595.76666666666665</v>
      </c>
      <c r="F177" s="36">
        <v>592.73333333333335</v>
      </c>
      <c r="G177" s="36">
        <v>590.26666666666665</v>
      </c>
      <c r="H177" s="36">
        <v>601.26666666666665</v>
      </c>
      <c r="I177" s="36">
        <v>603.73333333333335</v>
      </c>
      <c r="J177" s="36">
        <v>606.76666666666665</v>
      </c>
      <c r="K177" s="31">
        <v>600.70000000000005</v>
      </c>
      <c r="L177" s="31">
        <v>595.20000000000005</v>
      </c>
      <c r="M177" s="31">
        <v>117.56389</v>
      </c>
      <c r="N177" s="1"/>
      <c r="O177" s="1"/>
    </row>
    <row r="178" spans="1:15" ht="12.75" customHeight="1">
      <c r="A178" s="52">
        <v>169</v>
      </c>
      <c r="B178" s="54" t="s">
        <v>216</v>
      </c>
      <c r="C178" s="31">
        <v>26794.25</v>
      </c>
      <c r="D178" s="36">
        <v>26691.399999999998</v>
      </c>
      <c r="E178" s="36">
        <v>26264.849999999995</v>
      </c>
      <c r="F178" s="36">
        <v>25735.449999999997</v>
      </c>
      <c r="G178" s="36">
        <v>25308.899999999994</v>
      </c>
      <c r="H178" s="36">
        <v>27220.799999999996</v>
      </c>
      <c r="I178" s="36">
        <v>27647.35</v>
      </c>
      <c r="J178" s="36">
        <v>28176.749999999996</v>
      </c>
      <c r="K178" s="31">
        <v>27117.95</v>
      </c>
      <c r="L178" s="31">
        <v>26162</v>
      </c>
      <c r="M178" s="31">
        <v>0.57876000000000005</v>
      </c>
      <c r="N178" s="1"/>
      <c r="O178" s="1"/>
    </row>
    <row r="179" spans="1:15" ht="12.75" customHeight="1">
      <c r="A179" s="52">
        <v>170</v>
      </c>
      <c r="B179" s="54" t="s">
        <v>219</v>
      </c>
      <c r="C179" s="31">
        <v>1922.25</v>
      </c>
      <c r="D179" s="36">
        <v>1920.6333333333332</v>
      </c>
      <c r="E179" s="36">
        <v>1907.6166666666663</v>
      </c>
      <c r="F179" s="36">
        <v>1892.9833333333331</v>
      </c>
      <c r="G179" s="36">
        <v>1879.9666666666662</v>
      </c>
      <c r="H179" s="36">
        <v>1935.2666666666664</v>
      </c>
      <c r="I179" s="36">
        <v>1948.2833333333333</v>
      </c>
      <c r="J179" s="36">
        <v>1962.9166666666665</v>
      </c>
      <c r="K179" s="31">
        <v>1933.65</v>
      </c>
      <c r="L179" s="31">
        <v>1906</v>
      </c>
      <c r="M179" s="31">
        <v>13.546290000000001</v>
      </c>
      <c r="N179" s="1"/>
      <c r="O179" s="1"/>
    </row>
    <row r="180" spans="1:15" ht="12.75" customHeight="1">
      <c r="A180" s="52">
        <v>171</v>
      </c>
      <c r="B180" s="54" t="s">
        <v>217</v>
      </c>
      <c r="C180" s="31">
        <v>3810.85</v>
      </c>
      <c r="D180" s="36">
        <v>3823.2666666666664</v>
      </c>
      <c r="E180" s="36">
        <v>3792.583333333333</v>
      </c>
      <c r="F180" s="36">
        <v>3774.3166666666666</v>
      </c>
      <c r="G180" s="36">
        <v>3743.6333333333332</v>
      </c>
      <c r="H180" s="36">
        <v>3841.5333333333328</v>
      </c>
      <c r="I180" s="36">
        <v>3872.2166666666662</v>
      </c>
      <c r="J180" s="36">
        <v>3890.4833333333327</v>
      </c>
      <c r="K180" s="31">
        <v>3853.95</v>
      </c>
      <c r="L180" s="31">
        <v>3805</v>
      </c>
      <c r="M180" s="31">
        <v>3.9485700000000001</v>
      </c>
      <c r="N180" s="1"/>
      <c r="O180" s="1"/>
    </row>
    <row r="181" spans="1:15" ht="12.75" customHeight="1">
      <c r="A181" s="52">
        <v>172</v>
      </c>
      <c r="B181" s="54" t="s">
        <v>296</v>
      </c>
      <c r="C181" s="31">
        <v>599.25</v>
      </c>
      <c r="D181" s="36">
        <v>594.51666666666665</v>
      </c>
      <c r="E181" s="36">
        <v>587.2833333333333</v>
      </c>
      <c r="F181" s="36">
        <v>575.31666666666661</v>
      </c>
      <c r="G181" s="36">
        <v>568.08333333333326</v>
      </c>
      <c r="H181" s="36">
        <v>606.48333333333335</v>
      </c>
      <c r="I181" s="36">
        <v>613.7166666666667</v>
      </c>
      <c r="J181" s="36">
        <v>625.68333333333339</v>
      </c>
      <c r="K181" s="31">
        <v>601.75</v>
      </c>
      <c r="L181" s="31">
        <v>582.54999999999995</v>
      </c>
      <c r="M181" s="31">
        <v>15.218439999999999</v>
      </c>
      <c r="N181" s="1"/>
      <c r="O181" s="1"/>
    </row>
    <row r="182" spans="1:15" ht="12.75" customHeight="1">
      <c r="A182" s="52">
        <v>173</v>
      </c>
      <c r="B182" s="54" t="s">
        <v>218</v>
      </c>
      <c r="C182" s="31">
        <v>2370.5</v>
      </c>
      <c r="D182" s="36">
        <v>2383.75</v>
      </c>
      <c r="E182" s="36">
        <v>2353.5500000000002</v>
      </c>
      <c r="F182" s="36">
        <v>2336.6000000000004</v>
      </c>
      <c r="G182" s="36">
        <v>2306.4000000000005</v>
      </c>
      <c r="H182" s="36">
        <v>2400.6999999999998</v>
      </c>
      <c r="I182" s="36">
        <v>2430.8999999999996</v>
      </c>
      <c r="J182" s="36">
        <v>2447.8499999999995</v>
      </c>
      <c r="K182" s="31">
        <v>2413.9499999999998</v>
      </c>
      <c r="L182" s="31">
        <v>2366.8000000000002</v>
      </c>
      <c r="M182" s="31">
        <v>4.0507200000000001</v>
      </c>
      <c r="N182" s="1"/>
      <c r="O182" s="1"/>
    </row>
    <row r="183" spans="1:15" ht="12.75" customHeight="1">
      <c r="A183" s="52">
        <v>174</v>
      </c>
      <c r="B183" s="54" t="s">
        <v>220</v>
      </c>
      <c r="C183" s="31">
        <v>1149.8</v>
      </c>
      <c r="D183" s="36">
        <v>1149.2</v>
      </c>
      <c r="E183" s="36">
        <v>1144.6000000000001</v>
      </c>
      <c r="F183" s="36">
        <v>1139.4000000000001</v>
      </c>
      <c r="G183" s="36">
        <v>1134.8000000000002</v>
      </c>
      <c r="H183" s="36">
        <v>1154.4000000000001</v>
      </c>
      <c r="I183" s="36">
        <v>1159</v>
      </c>
      <c r="J183" s="36">
        <v>1164.2</v>
      </c>
      <c r="K183" s="31">
        <v>1153.8</v>
      </c>
      <c r="L183" s="31">
        <v>1144</v>
      </c>
      <c r="M183" s="31">
        <v>24.041689999999999</v>
      </c>
      <c r="N183" s="1"/>
      <c r="O183" s="1"/>
    </row>
    <row r="184" spans="1:15" ht="12.75" customHeight="1">
      <c r="A184" s="52">
        <v>175</v>
      </c>
      <c r="B184" s="54" t="s">
        <v>221</v>
      </c>
      <c r="C184" s="31">
        <v>596.20000000000005</v>
      </c>
      <c r="D184" s="36">
        <v>597</v>
      </c>
      <c r="E184" s="36">
        <v>588.75</v>
      </c>
      <c r="F184" s="36">
        <v>581.29999999999995</v>
      </c>
      <c r="G184" s="36">
        <v>573.04999999999995</v>
      </c>
      <c r="H184" s="36">
        <v>604.45000000000005</v>
      </c>
      <c r="I184" s="36">
        <v>612.70000000000005</v>
      </c>
      <c r="J184" s="36">
        <v>620.15000000000009</v>
      </c>
      <c r="K184" s="31">
        <v>605.25</v>
      </c>
      <c r="L184" s="31">
        <v>589.54999999999995</v>
      </c>
      <c r="M184" s="31">
        <v>19.35529</v>
      </c>
      <c r="N184" s="1"/>
      <c r="O184" s="1"/>
    </row>
    <row r="185" spans="1:15" ht="12.75" customHeight="1">
      <c r="A185" s="52">
        <v>176</v>
      </c>
      <c r="B185" s="54" t="s">
        <v>222</v>
      </c>
      <c r="C185" s="31">
        <v>834.5</v>
      </c>
      <c r="D185" s="36">
        <v>835.98333333333323</v>
      </c>
      <c r="E185" s="36">
        <v>818.56666666666649</v>
      </c>
      <c r="F185" s="36">
        <v>802.63333333333321</v>
      </c>
      <c r="G185" s="36">
        <v>785.21666666666647</v>
      </c>
      <c r="H185" s="36">
        <v>851.91666666666652</v>
      </c>
      <c r="I185" s="36">
        <v>869.33333333333326</v>
      </c>
      <c r="J185" s="36">
        <v>885.26666666666654</v>
      </c>
      <c r="K185" s="31">
        <v>853.4</v>
      </c>
      <c r="L185" s="31">
        <v>820.05</v>
      </c>
      <c r="M185" s="31">
        <v>35.632179999999998</v>
      </c>
      <c r="N185" s="1"/>
      <c r="O185" s="1"/>
    </row>
    <row r="186" spans="1:15" ht="12.75" customHeight="1">
      <c r="A186" s="52">
        <v>177</v>
      </c>
      <c r="B186" s="54" t="s">
        <v>223</v>
      </c>
      <c r="C186" s="31">
        <v>1070.45</v>
      </c>
      <c r="D186" s="36">
        <v>1071.7666666666667</v>
      </c>
      <c r="E186" s="36">
        <v>1062.0333333333333</v>
      </c>
      <c r="F186" s="36">
        <v>1053.6166666666666</v>
      </c>
      <c r="G186" s="36">
        <v>1043.8833333333332</v>
      </c>
      <c r="H186" s="36">
        <v>1080.1833333333334</v>
      </c>
      <c r="I186" s="36">
        <v>1089.9166666666665</v>
      </c>
      <c r="J186" s="36">
        <v>1098.3333333333335</v>
      </c>
      <c r="K186" s="31">
        <v>1081.5</v>
      </c>
      <c r="L186" s="31">
        <v>1063.3499999999999</v>
      </c>
      <c r="M186" s="31">
        <v>6.4614399999999996</v>
      </c>
      <c r="N186" s="1"/>
      <c r="O186" s="1"/>
    </row>
    <row r="187" spans="1:15" ht="12.75" customHeight="1">
      <c r="A187" s="52">
        <v>178</v>
      </c>
      <c r="B187" s="54" t="s">
        <v>224</v>
      </c>
      <c r="C187" s="31">
        <v>1927.7</v>
      </c>
      <c r="D187" s="36">
        <v>1928.8</v>
      </c>
      <c r="E187" s="36">
        <v>1915.8999999999999</v>
      </c>
      <c r="F187" s="36">
        <v>1904.1</v>
      </c>
      <c r="G187" s="36">
        <v>1891.1999999999998</v>
      </c>
      <c r="H187" s="36">
        <v>1940.6</v>
      </c>
      <c r="I187" s="36">
        <v>1953.5</v>
      </c>
      <c r="J187" s="36">
        <v>1965.3</v>
      </c>
      <c r="K187" s="31">
        <v>1941.7</v>
      </c>
      <c r="L187" s="31">
        <v>1917</v>
      </c>
      <c r="M187" s="31">
        <v>6.1568300000000002</v>
      </c>
      <c r="N187" s="1"/>
      <c r="O187" s="1"/>
    </row>
    <row r="188" spans="1:15" ht="12.75" customHeight="1">
      <c r="A188" s="52">
        <v>179</v>
      </c>
      <c r="B188" s="54" t="s">
        <v>225</v>
      </c>
      <c r="C188" s="31">
        <v>875.9</v>
      </c>
      <c r="D188" s="36">
        <v>879.7166666666667</v>
      </c>
      <c r="E188" s="36">
        <v>869.68333333333339</v>
      </c>
      <c r="F188" s="36">
        <v>863.4666666666667</v>
      </c>
      <c r="G188" s="36">
        <v>853.43333333333339</v>
      </c>
      <c r="H188" s="36">
        <v>885.93333333333339</v>
      </c>
      <c r="I188" s="36">
        <v>895.9666666666667</v>
      </c>
      <c r="J188" s="36">
        <v>902.18333333333339</v>
      </c>
      <c r="K188" s="31">
        <v>889.75</v>
      </c>
      <c r="L188" s="31">
        <v>873.5</v>
      </c>
      <c r="M188" s="31">
        <v>11.04866</v>
      </c>
      <c r="N188" s="1"/>
      <c r="O188" s="1"/>
    </row>
    <row r="189" spans="1:15" ht="12.75" customHeight="1">
      <c r="A189" s="52">
        <v>180</v>
      </c>
      <c r="B189" s="54" t="s">
        <v>297</v>
      </c>
      <c r="C189" s="31">
        <v>7234.65</v>
      </c>
      <c r="D189" s="36">
        <v>7265.2333333333336</v>
      </c>
      <c r="E189" s="36">
        <v>7170.4666666666672</v>
      </c>
      <c r="F189" s="36">
        <v>7106.2833333333338</v>
      </c>
      <c r="G189" s="36">
        <v>7011.5166666666673</v>
      </c>
      <c r="H189" s="36">
        <v>7329.416666666667</v>
      </c>
      <c r="I189" s="36">
        <v>7424.1833333333334</v>
      </c>
      <c r="J189" s="36">
        <v>7488.3666666666668</v>
      </c>
      <c r="K189" s="31">
        <v>7360</v>
      </c>
      <c r="L189" s="31">
        <v>7201.05</v>
      </c>
      <c r="M189" s="31">
        <v>0.92774999999999996</v>
      </c>
      <c r="N189" s="1"/>
      <c r="O189" s="1"/>
    </row>
    <row r="190" spans="1:15" ht="12.75" customHeight="1">
      <c r="A190" s="52">
        <v>181</v>
      </c>
      <c r="B190" s="54" t="s">
        <v>226</v>
      </c>
      <c r="C190" s="31">
        <v>634.25</v>
      </c>
      <c r="D190" s="36">
        <v>632.63333333333333</v>
      </c>
      <c r="E190" s="36">
        <v>628.76666666666665</v>
      </c>
      <c r="F190" s="36">
        <v>623.2833333333333</v>
      </c>
      <c r="G190" s="36">
        <v>619.41666666666663</v>
      </c>
      <c r="H190" s="36">
        <v>638.11666666666667</v>
      </c>
      <c r="I190" s="36">
        <v>641.98333333333323</v>
      </c>
      <c r="J190" s="36">
        <v>647.4666666666667</v>
      </c>
      <c r="K190" s="31">
        <v>636.5</v>
      </c>
      <c r="L190" s="31">
        <v>627.15</v>
      </c>
      <c r="M190" s="31">
        <v>189.17805000000001</v>
      </c>
      <c r="N190" s="1"/>
      <c r="O190" s="1"/>
    </row>
    <row r="191" spans="1:15" ht="12.75" customHeight="1">
      <c r="A191" s="52">
        <v>182</v>
      </c>
      <c r="B191" s="54" t="s">
        <v>227</v>
      </c>
      <c r="C191" s="31">
        <v>263.95</v>
      </c>
      <c r="D191" s="36">
        <v>265</v>
      </c>
      <c r="E191" s="36">
        <v>262.05</v>
      </c>
      <c r="F191" s="36">
        <v>260.15000000000003</v>
      </c>
      <c r="G191" s="36">
        <v>257.20000000000005</v>
      </c>
      <c r="H191" s="36">
        <v>266.89999999999998</v>
      </c>
      <c r="I191" s="36">
        <v>269.85000000000002</v>
      </c>
      <c r="J191" s="36">
        <v>271.74999999999994</v>
      </c>
      <c r="K191" s="31">
        <v>267.95</v>
      </c>
      <c r="L191" s="31">
        <v>263.10000000000002</v>
      </c>
      <c r="M191" s="31">
        <v>76.120980000000003</v>
      </c>
      <c r="N191" s="1"/>
      <c r="O191" s="1"/>
    </row>
    <row r="192" spans="1:15" ht="12.75" customHeight="1">
      <c r="A192" s="52">
        <v>183</v>
      </c>
      <c r="B192" s="54" t="s">
        <v>228</v>
      </c>
      <c r="C192" s="31">
        <v>131.94999999999999</v>
      </c>
      <c r="D192" s="36">
        <v>131.70000000000002</v>
      </c>
      <c r="E192" s="36">
        <v>130.10000000000002</v>
      </c>
      <c r="F192" s="36">
        <v>128.25</v>
      </c>
      <c r="G192" s="36">
        <v>126.65</v>
      </c>
      <c r="H192" s="36">
        <v>133.55000000000004</v>
      </c>
      <c r="I192" s="36">
        <v>135.15</v>
      </c>
      <c r="J192" s="36">
        <v>137.00000000000006</v>
      </c>
      <c r="K192" s="31">
        <v>133.30000000000001</v>
      </c>
      <c r="L192" s="31">
        <v>129.85</v>
      </c>
      <c r="M192" s="31">
        <v>850.58495000000005</v>
      </c>
      <c r="N192" s="1"/>
      <c r="O192" s="1"/>
    </row>
    <row r="193" spans="1:15" ht="12.75" customHeight="1">
      <c r="A193" s="52">
        <v>184</v>
      </c>
      <c r="B193" s="54" t="s">
        <v>229</v>
      </c>
      <c r="C193" s="31">
        <v>3598.3</v>
      </c>
      <c r="D193" s="36">
        <v>3589.3666666666663</v>
      </c>
      <c r="E193" s="36">
        <v>3571.3833333333328</v>
      </c>
      <c r="F193" s="36">
        <v>3544.4666666666662</v>
      </c>
      <c r="G193" s="36">
        <v>3526.4833333333327</v>
      </c>
      <c r="H193" s="36">
        <v>3616.2833333333328</v>
      </c>
      <c r="I193" s="36">
        <v>3634.2666666666664</v>
      </c>
      <c r="J193" s="36">
        <v>3661.1833333333329</v>
      </c>
      <c r="K193" s="31">
        <v>3607.35</v>
      </c>
      <c r="L193" s="31">
        <v>3562.45</v>
      </c>
      <c r="M193" s="31">
        <v>29.528970000000001</v>
      </c>
      <c r="N193" s="1"/>
      <c r="O193" s="1"/>
    </row>
    <row r="194" spans="1:15" ht="12.75" customHeight="1">
      <c r="A194" s="52">
        <v>185</v>
      </c>
      <c r="B194" s="54" t="s">
        <v>230</v>
      </c>
      <c r="C194" s="31">
        <v>1300.05</v>
      </c>
      <c r="D194" s="36">
        <v>1292.5833333333333</v>
      </c>
      <c r="E194" s="36">
        <v>1281.4666666666665</v>
      </c>
      <c r="F194" s="36">
        <v>1262.8833333333332</v>
      </c>
      <c r="G194" s="36">
        <v>1251.7666666666664</v>
      </c>
      <c r="H194" s="36">
        <v>1311.1666666666665</v>
      </c>
      <c r="I194" s="36">
        <v>1322.2833333333333</v>
      </c>
      <c r="J194" s="36">
        <v>1340.8666666666666</v>
      </c>
      <c r="K194" s="31">
        <v>1303.7</v>
      </c>
      <c r="L194" s="31">
        <v>1274</v>
      </c>
      <c r="M194" s="31">
        <v>43.162100000000002</v>
      </c>
      <c r="N194" s="1"/>
      <c r="O194" s="1"/>
    </row>
    <row r="195" spans="1:15" ht="12.75" customHeight="1">
      <c r="A195" s="52">
        <v>186</v>
      </c>
      <c r="B195" s="54" t="s">
        <v>301</v>
      </c>
      <c r="C195" s="31">
        <v>3319.1</v>
      </c>
      <c r="D195" s="36">
        <v>3342.2999999999997</v>
      </c>
      <c r="E195" s="36">
        <v>3234.2999999999993</v>
      </c>
      <c r="F195" s="36">
        <v>3149.4999999999995</v>
      </c>
      <c r="G195" s="36">
        <v>3041.4999999999991</v>
      </c>
      <c r="H195" s="36">
        <v>3427.0999999999995</v>
      </c>
      <c r="I195" s="36">
        <v>3535.1000000000004</v>
      </c>
      <c r="J195" s="36">
        <v>3619.8999999999996</v>
      </c>
      <c r="K195" s="31">
        <v>3450.3</v>
      </c>
      <c r="L195" s="31">
        <v>3257.5</v>
      </c>
      <c r="M195" s="31">
        <v>2.0698300000000001</v>
      </c>
      <c r="N195" s="1"/>
      <c r="O195" s="1"/>
    </row>
    <row r="196" spans="1:15" ht="12.75" customHeight="1">
      <c r="A196" s="52">
        <v>187</v>
      </c>
      <c r="B196" s="54" t="s">
        <v>231</v>
      </c>
      <c r="C196" s="31">
        <v>3248.6</v>
      </c>
      <c r="D196" s="36">
        <v>3250.5333333333333</v>
      </c>
      <c r="E196" s="36">
        <v>3237.0666666666666</v>
      </c>
      <c r="F196" s="36">
        <v>3225.5333333333333</v>
      </c>
      <c r="G196" s="36">
        <v>3212.0666666666666</v>
      </c>
      <c r="H196" s="36">
        <v>3262.0666666666666</v>
      </c>
      <c r="I196" s="36">
        <v>3275.5333333333328</v>
      </c>
      <c r="J196" s="36">
        <v>3287.0666666666666</v>
      </c>
      <c r="K196" s="31">
        <v>3264</v>
      </c>
      <c r="L196" s="31">
        <v>3239</v>
      </c>
      <c r="M196" s="31">
        <v>13.974069999999999</v>
      </c>
      <c r="N196" s="1"/>
      <c r="O196" s="1"/>
    </row>
    <row r="197" spans="1:15" ht="12.75" customHeight="1">
      <c r="A197" s="52">
        <v>188</v>
      </c>
      <c r="B197" s="54" t="s">
        <v>232</v>
      </c>
      <c r="C197" s="31">
        <v>1872</v>
      </c>
      <c r="D197" s="36">
        <v>1864.5</v>
      </c>
      <c r="E197" s="36">
        <v>1854</v>
      </c>
      <c r="F197" s="36">
        <v>1836</v>
      </c>
      <c r="G197" s="36">
        <v>1825.5</v>
      </c>
      <c r="H197" s="36">
        <v>1882.5</v>
      </c>
      <c r="I197" s="36">
        <v>1893</v>
      </c>
      <c r="J197" s="36">
        <v>1911</v>
      </c>
      <c r="K197" s="31">
        <v>1875</v>
      </c>
      <c r="L197" s="31">
        <v>1846.5</v>
      </c>
      <c r="M197" s="31">
        <v>5.2565200000000001</v>
      </c>
      <c r="N197" s="1"/>
      <c r="O197" s="1"/>
    </row>
    <row r="198" spans="1:15" ht="12.75" customHeight="1">
      <c r="A198" s="52">
        <v>189</v>
      </c>
      <c r="B198" s="54" t="s">
        <v>299</v>
      </c>
      <c r="C198" s="31">
        <v>724.15</v>
      </c>
      <c r="D198" s="36">
        <v>729.55000000000007</v>
      </c>
      <c r="E198" s="36">
        <v>713.60000000000014</v>
      </c>
      <c r="F198" s="36">
        <v>703.05000000000007</v>
      </c>
      <c r="G198" s="36">
        <v>687.10000000000014</v>
      </c>
      <c r="H198" s="36">
        <v>740.10000000000014</v>
      </c>
      <c r="I198" s="36">
        <v>756.05000000000018</v>
      </c>
      <c r="J198" s="36">
        <v>766.60000000000014</v>
      </c>
      <c r="K198" s="31">
        <v>745.5</v>
      </c>
      <c r="L198" s="31">
        <v>719</v>
      </c>
      <c r="M198" s="31">
        <v>5.1366800000000001</v>
      </c>
      <c r="N198" s="1"/>
      <c r="O198" s="1"/>
    </row>
    <row r="199" spans="1:15" ht="12.75" customHeight="1">
      <c r="A199" s="52">
        <v>190</v>
      </c>
      <c r="B199" s="54" t="s">
        <v>233</v>
      </c>
      <c r="C199" s="31">
        <v>2070.25</v>
      </c>
      <c r="D199" s="36">
        <v>2068.9333333333334</v>
      </c>
      <c r="E199" s="36">
        <v>2052.3666666666668</v>
      </c>
      <c r="F199" s="36">
        <v>2034.4833333333336</v>
      </c>
      <c r="G199" s="36">
        <v>2017.916666666667</v>
      </c>
      <c r="H199" s="36">
        <v>2086.8166666666666</v>
      </c>
      <c r="I199" s="36">
        <v>2103.3833333333332</v>
      </c>
      <c r="J199" s="36">
        <v>2121.2666666666664</v>
      </c>
      <c r="K199" s="31">
        <v>2085.5</v>
      </c>
      <c r="L199" s="31">
        <v>2051.0500000000002</v>
      </c>
      <c r="M199" s="31">
        <v>3.59579</v>
      </c>
      <c r="N199" s="1"/>
      <c r="O199" s="1"/>
    </row>
    <row r="200" spans="1:15" ht="12.75" customHeight="1">
      <c r="A200" s="52">
        <v>191</v>
      </c>
      <c r="B200" s="54" t="s">
        <v>300</v>
      </c>
      <c r="C200" s="31">
        <v>39</v>
      </c>
      <c r="D200" s="36">
        <v>39.116666666666667</v>
      </c>
      <c r="E200" s="36">
        <v>38.633333333333333</v>
      </c>
      <c r="F200" s="36">
        <v>38.266666666666666</v>
      </c>
      <c r="G200" s="36">
        <v>37.783333333333331</v>
      </c>
      <c r="H200" s="36">
        <v>39.483333333333334</v>
      </c>
      <c r="I200" s="36">
        <v>39.966666666666669</v>
      </c>
      <c r="J200" s="36">
        <v>40.333333333333336</v>
      </c>
      <c r="K200" s="31">
        <v>39.6</v>
      </c>
      <c r="L200" s="31">
        <v>38.75</v>
      </c>
      <c r="M200" s="31">
        <v>94.314430000000002</v>
      </c>
      <c r="N200" s="1"/>
      <c r="O200" s="1"/>
    </row>
    <row r="201" spans="1:15" ht="12.75" customHeight="1">
      <c r="A201" s="52">
        <v>192</v>
      </c>
      <c r="B201" s="54" t="s">
        <v>298</v>
      </c>
      <c r="C201" s="31">
        <v>107.9</v>
      </c>
      <c r="D201" s="36">
        <v>107.39999999999999</v>
      </c>
      <c r="E201" s="36">
        <v>105.69999999999999</v>
      </c>
      <c r="F201" s="36">
        <v>103.5</v>
      </c>
      <c r="G201" s="36">
        <v>101.8</v>
      </c>
      <c r="H201" s="36">
        <v>109.59999999999998</v>
      </c>
      <c r="I201" s="36">
        <v>111.3</v>
      </c>
      <c r="J201" s="36">
        <v>113.49999999999997</v>
      </c>
      <c r="K201" s="31">
        <v>109.1</v>
      </c>
      <c r="L201" s="31">
        <v>105.2</v>
      </c>
      <c r="M201" s="31">
        <v>176.13803999999999</v>
      </c>
      <c r="N201" s="1"/>
      <c r="O201" s="1"/>
    </row>
    <row r="202" spans="1:15" ht="12.75" customHeight="1">
      <c r="A202" s="52">
        <v>193</v>
      </c>
      <c r="B202" s="54" t="s">
        <v>234</v>
      </c>
      <c r="C202" s="31">
        <v>1502.9</v>
      </c>
      <c r="D202" s="36">
        <v>1491.45</v>
      </c>
      <c r="E202" s="36">
        <v>1474.45</v>
      </c>
      <c r="F202" s="36">
        <v>1446</v>
      </c>
      <c r="G202" s="36">
        <v>1429</v>
      </c>
      <c r="H202" s="36">
        <v>1519.9</v>
      </c>
      <c r="I202" s="36">
        <v>1536.9</v>
      </c>
      <c r="J202" s="36">
        <v>1565.3500000000001</v>
      </c>
      <c r="K202" s="31">
        <v>1508.45</v>
      </c>
      <c r="L202" s="31">
        <v>1463</v>
      </c>
      <c r="M202" s="31">
        <v>13.69061</v>
      </c>
      <c r="N202" s="1"/>
      <c r="O202" s="1"/>
    </row>
    <row r="203" spans="1:15" ht="12.75" customHeight="1">
      <c r="A203" s="52">
        <v>194</v>
      </c>
      <c r="B203" s="54" t="s">
        <v>235</v>
      </c>
      <c r="C203" s="31">
        <v>1611</v>
      </c>
      <c r="D203" s="36">
        <v>1618.8999999999999</v>
      </c>
      <c r="E203" s="36">
        <v>1600.0499999999997</v>
      </c>
      <c r="F203" s="36">
        <v>1589.1</v>
      </c>
      <c r="G203" s="36">
        <v>1570.2499999999998</v>
      </c>
      <c r="H203" s="36">
        <v>1629.8499999999997</v>
      </c>
      <c r="I203" s="36">
        <v>1648.6999999999996</v>
      </c>
      <c r="J203" s="36">
        <v>1659.6499999999996</v>
      </c>
      <c r="K203" s="31">
        <v>1637.75</v>
      </c>
      <c r="L203" s="31">
        <v>1607.95</v>
      </c>
      <c r="M203" s="31">
        <v>2.1647400000000001</v>
      </c>
      <c r="N203" s="1"/>
      <c r="O203" s="1"/>
    </row>
    <row r="204" spans="1:15" ht="12.75" customHeight="1">
      <c r="A204" s="52">
        <v>195</v>
      </c>
      <c r="B204" s="54" t="s">
        <v>236</v>
      </c>
      <c r="C204" s="31">
        <v>8728.35</v>
      </c>
      <c r="D204" s="36">
        <v>8713.5166666666682</v>
      </c>
      <c r="E204" s="36">
        <v>8676.0833333333358</v>
      </c>
      <c r="F204" s="36">
        <v>8623.8166666666675</v>
      </c>
      <c r="G204" s="36">
        <v>8586.383333333335</v>
      </c>
      <c r="H204" s="36">
        <v>8765.7833333333365</v>
      </c>
      <c r="I204" s="36">
        <v>8803.2166666666672</v>
      </c>
      <c r="J204" s="36">
        <v>8855.4833333333372</v>
      </c>
      <c r="K204" s="31">
        <v>8750.9500000000007</v>
      </c>
      <c r="L204" s="31">
        <v>8661.25</v>
      </c>
      <c r="M204" s="31">
        <v>3.5724900000000002</v>
      </c>
      <c r="N204" s="1"/>
      <c r="O204" s="1"/>
    </row>
    <row r="205" spans="1:15" ht="12.75" customHeight="1">
      <c r="A205" s="52">
        <v>196</v>
      </c>
      <c r="B205" s="54" t="s">
        <v>302</v>
      </c>
      <c r="C205" s="31">
        <v>96.1</v>
      </c>
      <c r="D205" s="36">
        <v>96.433333333333337</v>
      </c>
      <c r="E205" s="36">
        <v>94.666666666666671</v>
      </c>
      <c r="F205" s="36">
        <v>93.233333333333334</v>
      </c>
      <c r="G205" s="36">
        <v>91.466666666666669</v>
      </c>
      <c r="H205" s="36">
        <v>97.866666666666674</v>
      </c>
      <c r="I205" s="36">
        <v>99.633333333333326</v>
      </c>
      <c r="J205" s="36">
        <v>101.06666666666668</v>
      </c>
      <c r="K205" s="31">
        <v>98.2</v>
      </c>
      <c r="L205" s="31">
        <v>95</v>
      </c>
      <c r="M205" s="31">
        <v>990.69051999999999</v>
      </c>
      <c r="N205" s="1"/>
      <c r="O205" s="1"/>
    </row>
    <row r="206" spans="1:15" ht="12.75" customHeight="1">
      <c r="A206" s="52">
        <v>197</v>
      </c>
      <c r="B206" s="54" t="s">
        <v>237</v>
      </c>
      <c r="C206" s="31">
        <v>634.65</v>
      </c>
      <c r="D206" s="36">
        <v>632.6</v>
      </c>
      <c r="E206" s="36">
        <v>629.70000000000005</v>
      </c>
      <c r="F206" s="36">
        <v>624.75</v>
      </c>
      <c r="G206" s="36">
        <v>621.85</v>
      </c>
      <c r="H206" s="36">
        <v>637.55000000000007</v>
      </c>
      <c r="I206" s="36">
        <v>640.44999999999993</v>
      </c>
      <c r="J206" s="36">
        <v>645.40000000000009</v>
      </c>
      <c r="K206" s="31">
        <v>635.5</v>
      </c>
      <c r="L206" s="31">
        <v>627.65</v>
      </c>
      <c r="M206" s="31">
        <v>37.45966</v>
      </c>
      <c r="N206" s="1"/>
      <c r="O206" s="1"/>
    </row>
    <row r="207" spans="1:15" ht="12.75" customHeight="1">
      <c r="A207" s="52">
        <v>198</v>
      </c>
      <c r="B207" s="54" t="s">
        <v>303</v>
      </c>
      <c r="C207" s="31">
        <v>915.65</v>
      </c>
      <c r="D207" s="36">
        <v>918.98333333333323</v>
      </c>
      <c r="E207" s="36">
        <v>911.06666666666649</v>
      </c>
      <c r="F207" s="36">
        <v>906.48333333333323</v>
      </c>
      <c r="G207" s="36">
        <v>898.56666666666649</v>
      </c>
      <c r="H207" s="36">
        <v>923.56666666666649</v>
      </c>
      <c r="I207" s="36">
        <v>931.48333333333323</v>
      </c>
      <c r="J207" s="36">
        <v>936.06666666666649</v>
      </c>
      <c r="K207" s="31">
        <v>926.9</v>
      </c>
      <c r="L207" s="31">
        <v>914.4</v>
      </c>
      <c r="M207" s="31">
        <v>7.7923400000000003</v>
      </c>
      <c r="N207" s="1"/>
      <c r="O207" s="1"/>
    </row>
    <row r="208" spans="1:15" ht="12.75" customHeight="1">
      <c r="A208" s="52">
        <v>199</v>
      </c>
      <c r="B208" s="54" t="s">
        <v>238</v>
      </c>
      <c r="C208" s="31">
        <v>236.3</v>
      </c>
      <c r="D208" s="36">
        <v>237.43333333333331</v>
      </c>
      <c r="E208" s="36">
        <v>234.31666666666661</v>
      </c>
      <c r="F208" s="36">
        <v>232.33333333333329</v>
      </c>
      <c r="G208" s="36">
        <v>229.21666666666658</v>
      </c>
      <c r="H208" s="36">
        <v>239.41666666666663</v>
      </c>
      <c r="I208" s="36">
        <v>242.53333333333336</v>
      </c>
      <c r="J208" s="36">
        <v>244.51666666666665</v>
      </c>
      <c r="K208" s="31">
        <v>240.55</v>
      </c>
      <c r="L208" s="31">
        <v>235.45</v>
      </c>
      <c r="M208" s="31">
        <v>200.35443000000001</v>
      </c>
      <c r="N208" s="1"/>
      <c r="O208" s="1"/>
    </row>
    <row r="209" spans="1:15" ht="12.75" customHeight="1">
      <c r="A209" s="52">
        <v>200</v>
      </c>
      <c r="B209" s="54" t="s">
        <v>239</v>
      </c>
      <c r="C209" s="31">
        <v>893.95</v>
      </c>
      <c r="D209" s="36">
        <v>895.68333333333339</v>
      </c>
      <c r="E209" s="36">
        <v>885.36666666666679</v>
      </c>
      <c r="F209" s="36">
        <v>876.78333333333342</v>
      </c>
      <c r="G209" s="36">
        <v>866.46666666666681</v>
      </c>
      <c r="H209" s="36">
        <v>904.26666666666677</v>
      </c>
      <c r="I209" s="36">
        <v>914.58333333333337</v>
      </c>
      <c r="J209" s="36">
        <v>923.16666666666674</v>
      </c>
      <c r="K209" s="31">
        <v>906</v>
      </c>
      <c r="L209" s="31">
        <v>887.1</v>
      </c>
      <c r="M209" s="31">
        <v>9.6145300000000002</v>
      </c>
      <c r="N209" s="1"/>
      <c r="O209" s="1"/>
    </row>
    <row r="210" spans="1:15" ht="12.75" customHeight="1">
      <c r="A210" s="52">
        <v>201</v>
      </c>
      <c r="B210" s="54" t="s">
        <v>304</v>
      </c>
      <c r="C210" s="31">
        <v>1640.75</v>
      </c>
      <c r="D210" s="36">
        <v>1643.25</v>
      </c>
      <c r="E210" s="36">
        <v>1622.5</v>
      </c>
      <c r="F210" s="36">
        <v>1604.25</v>
      </c>
      <c r="G210" s="36">
        <v>1583.5</v>
      </c>
      <c r="H210" s="36">
        <v>1661.5</v>
      </c>
      <c r="I210" s="36">
        <v>1682.25</v>
      </c>
      <c r="J210" s="36">
        <v>1700.5</v>
      </c>
      <c r="K210" s="31">
        <v>1664</v>
      </c>
      <c r="L210" s="31">
        <v>1625</v>
      </c>
      <c r="M210" s="31">
        <v>1.10815</v>
      </c>
      <c r="N210" s="1"/>
      <c r="O210" s="1"/>
    </row>
    <row r="211" spans="1:15" ht="12.75" customHeight="1">
      <c r="A211" s="52">
        <v>202</v>
      </c>
      <c r="B211" s="54" t="s">
        <v>240</v>
      </c>
      <c r="C211" s="31">
        <v>441.05</v>
      </c>
      <c r="D211" s="36">
        <v>441.01666666666665</v>
      </c>
      <c r="E211" s="36">
        <v>438.2833333333333</v>
      </c>
      <c r="F211" s="36">
        <v>435.51666666666665</v>
      </c>
      <c r="G211" s="36">
        <v>432.7833333333333</v>
      </c>
      <c r="H211" s="36">
        <v>443.7833333333333</v>
      </c>
      <c r="I211" s="36">
        <v>446.51666666666665</v>
      </c>
      <c r="J211" s="36">
        <v>449.2833333333333</v>
      </c>
      <c r="K211" s="31">
        <v>443.75</v>
      </c>
      <c r="L211" s="31">
        <v>438.25</v>
      </c>
      <c r="M211" s="31">
        <v>99.179379999999995</v>
      </c>
      <c r="N211" s="1"/>
      <c r="O211" s="1"/>
    </row>
    <row r="212" spans="1:15" ht="12.75" customHeight="1">
      <c r="A212" s="52">
        <v>203</v>
      </c>
      <c r="B212" s="54" t="s">
        <v>305</v>
      </c>
      <c r="C212" s="31">
        <v>18.3</v>
      </c>
      <c r="D212" s="36">
        <v>18.05</v>
      </c>
      <c r="E212" s="36">
        <v>17.700000000000003</v>
      </c>
      <c r="F212" s="36">
        <v>17.100000000000001</v>
      </c>
      <c r="G212" s="36">
        <v>16.750000000000004</v>
      </c>
      <c r="H212" s="36">
        <v>18.650000000000002</v>
      </c>
      <c r="I212" s="36">
        <v>19.000000000000004</v>
      </c>
      <c r="J212" s="36">
        <v>19.600000000000001</v>
      </c>
      <c r="K212" s="31">
        <v>18.399999999999999</v>
      </c>
      <c r="L212" s="31">
        <v>17.45</v>
      </c>
      <c r="M212" s="31">
        <v>3588.07251</v>
      </c>
      <c r="N212" s="1"/>
      <c r="O212" s="1"/>
    </row>
    <row r="213" spans="1:15" ht="12.75" customHeight="1">
      <c r="A213" s="52">
        <v>204</v>
      </c>
      <c r="B213" s="54" t="s">
        <v>241</v>
      </c>
      <c r="C213" s="31">
        <v>274.14999999999998</v>
      </c>
      <c r="D213" s="36">
        <v>272.59999999999997</v>
      </c>
      <c r="E213" s="36">
        <v>269.09999999999991</v>
      </c>
      <c r="F213" s="36">
        <v>264.04999999999995</v>
      </c>
      <c r="G213" s="36">
        <v>260.5499999999999</v>
      </c>
      <c r="H213" s="36">
        <v>277.64999999999992</v>
      </c>
      <c r="I213" s="36">
        <v>281.15000000000003</v>
      </c>
      <c r="J213" s="36">
        <v>286.19999999999993</v>
      </c>
      <c r="K213" s="31">
        <v>276.10000000000002</v>
      </c>
      <c r="L213" s="31">
        <v>267.55</v>
      </c>
      <c r="M213" s="31">
        <v>107.66194</v>
      </c>
      <c r="N213" s="1"/>
      <c r="O213" s="1"/>
    </row>
    <row r="214" spans="1:15" ht="12.75" customHeight="1">
      <c r="A214" s="52">
        <v>205</v>
      </c>
      <c r="B214" s="54" t="s">
        <v>306</v>
      </c>
      <c r="C214" s="31">
        <v>102.95</v>
      </c>
      <c r="D214" s="36">
        <v>102.58333333333333</v>
      </c>
      <c r="E214" s="36">
        <v>100.71666666666665</v>
      </c>
      <c r="F214" s="36">
        <v>98.48333333333332</v>
      </c>
      <c r="G214" s="36">
        <v>96.616666666666646</v>
      </c>
      <c r="H214" s="36">
        <v>104.81666666666666</v>
      </c>
      <c r="I214" s="36">
        <v>106.68333333333334</v>
      </c>
      <c r="J214" s="36">
        <v>108.91666666666667</v>
      </c>
      <c r="K214" s="31">
        <v>104.45</v>
      </c>
      <c r="L214" s="31">
        <v>100.35</v>
      </c>
      <c r="M214" s="31">
        <v>1488.53172</v>
      </c>
      <c r="N214" s="1"/>
      <c r="O214" s="1"/>
    </row>
    <row r="215" spans="1:15" ht="12.75" customHeight="1">
      <c r="A215" s="52">
        <v>206</v>
      </c>
      <c r="B215" s="54" t="s">
        <v>242</v>
      </c>
      <c r="C215" s="31">
        <v>645.35</v>
      </c>
      <c r="D215" s="36">
        <v>644.88333333333333</v>
      </c>
      <c r="E215" s="36">
        <v>640.81666666666661</v>
      </c>
      <c r="F215" s="36">
        <v>636.2833333333333</v>
      </c>
      <c r="G215" s="36">
        <v>632.21666666666658</v>
      </c>
      <c r="H215" s="36">
        <v>649.41666666666663</v>
      </c>
      <c r="I215" s="36">
        <v>653.48333333333346</v>
      </c>
      <c r="J215" s="36">
        <v>658.01666666666665</v>
      </c>
      <c r="K215" s="31">
        <v>648.95000000000005</v>
      </c>
      <c r="L215" s="31">
        <v>640.35</v>
      </c>
      <c r="M215" s="31">
        <v>14.36938</v>
      </c>
      <c r="N215" s="1"/>
      <c r="O215" s="1"/>
    </row>
    <row r="216" spans="1:15" ht="12.75" customHeight="1">
      <c r="A216" s="55"/>
      <c r="B216" s="54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6"/>
      <c r="B217" s="57"/>
      <c r="C217" s="58"/>
      <c r="D217" s="58"/>
      <c r="E217" s="58"/>
      <c r="F217" s="58"/>
      <c r="G217" s="58"/>
      <c r="H217" s="58"/>
      <c r="I217" s="58"/>
      <c r="J217" s="58"/>
      <c r="K217" s="58"/>
      <c r="L217" s="59"/>
      <c r="M217" s="1"/>
      <c r="N217" s="1"/>
      <c r="O217" s="1"/>
    </row>
    <row r="218" spans="1:15" ht="12.75" customHeight="1">
      <c r="A218" s="56"/>
      <c r="B218" s="1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60" t="s">
        <v>307</v>
      </c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1"/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61" t="s">
        <v>308</v>
      </c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2"/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3" t="s">
        <v>309</v>
      </c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45" t="s">
        <v>243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5" t="s">
        <v>244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5" t="s">
        <v>245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59"/>
      <c r="M228" s="1"/>
      <c r="N228" s="1"/>
      <c r="O228" s="1"/>
    </row>
    <row r="229" spans="1:15" ht="12.75" customHeight="1">
      <c r="A229" s="45" t="s">
        <v>246</v>
      </c>
      <c r="B229" s="1"/>
      <c r="C229" s="58"/>
      <c r="D229" s="58"/>
      <c r="E229" s="58"/>
      <c r="F229" s="58"/>
      <c r="G229" s="58"/>
      <c r="H229" s="58"/>
      <c r="I229" s="58"/>
      <c r="J229" s="58"/>
      <c r="K229" s="58"/>
      <c r="L229" s="59"/>
      <c r="M229" s="1"/>
      <c r="N229" s="1"/>
      <c r="O229" s="1"/>
    </row>
    <row r="230" spans="1:15" ht="12.75" customHeight="1">
      <c r="A230" s="45" t="s">
        <v>247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65"/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1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66" t="s">
        <v>248</v>
      </c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7" t="s">
        <v>249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250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251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252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253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254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255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256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257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59"/>
      <c r="M245" s="1"/>
      <c r="N245" s="1"/>
      <c r="O245" s="1"/>
    </row>
    <row r="246" spans="1:15" ht="12.75" customHeight="1">
      <c r="A246" s="1"/>
      <c r="B246" s="1"/>
      <c r="C246" s="58"/>
      <c r="D246" s="58"/>
      <c r="E246" s="58"/>
      <c r="F246" s="58"/>
      <c r="G246" s="58"/>
      <c r="H246" s="58"/>
      <c r="I246" s="58"/>
      <c r="J246" s="58"/>
      <c r="K246" s="58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59"/>
      <c r="M293" s="1"/>
      <c r="N293" s="1"/>
      <c r="O293" s="1"/>
    </row>
    <row r="294" spans="1:15" ht="12.75" customHeight="1">
      <c r="A294" s="1"/>
      <c r="B294" s="1"/>
      <c r="C294" s="58"/>
      <c r="D294" s="58"/>
      <c r="E294" s="58"/>
      <c r="F294" s="58"/>
      <c r="G294" s="58"/>
      <c r="H294" s="58"/>
      <c r="I294" s="58"/>
      <c r="J294" s="58"/>
      <c r="K294" s="58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64"/>
      <c r="D334" s="64"/>
      <c r="E334" s="58"/>
      <c r="F334" s="58"/>
      <c r="G334" s="58"/>
      <c r="H334" s="64"/>
      <c r="I334" s="64"/>
      <c r="J334" s="64"/>
      <c r="K334" s="64"/>
      <c r="L334" s="59"/>
      <c r="M334" s="1"/>
      <c r="N334" s="1"/>
      <c r="O334" s="1"/>
    </row>
    <row r="335" spans="1:15" ht="12.75" customHeight="1">
      <c r="A335" s="1"/>
      <c r="B335" s="1"/>
      <c r="C335" s="58"/>
      <c r="D335" s="58"/>
      <c r="E335" s="58"/>
      <c r="F335" s="58"/>
      <c r="G335" s="58"/>
      <c r="H335" s="58"/>
      <c r="I335" s="58"/>
      <c r="J335" s="58"/>
      <c r="K335" s="58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7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7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7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7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7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7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7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7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7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7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7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7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7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7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7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7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7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7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7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7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7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7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7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7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7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7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7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7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7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7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7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7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7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7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7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7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7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7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7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7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7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7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7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7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7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7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7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7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7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7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7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7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7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7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7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7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7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7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7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7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7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7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7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7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7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7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7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7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7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7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7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7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7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7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7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7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7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7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7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7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7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7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7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7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7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7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7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7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7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7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7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7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7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7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7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7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7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7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7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7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7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7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7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7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7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7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7"/>
      <c r="B1" s="368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45187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0" t="s">
        <v>16</v>
      </c>
      <c r="B9" s="362" t="s">
        <v>18</v>
      </c>
      <c r="C9" s="366" t="s">
        <v>20</v>
      </c>
      <c r="D9" s="366" t="s">
        <v>21</v>
      </c>
      <c r="E9" s="357" t="s">
        <v>22</v>
      </c>
      <c r="F9" s="358"/>
      <c r="G9" s="359"/>
      <c r="H9" s="357" t="s">
        <v>23</v>
      </c>
      <c r="I9" s="358"/>
      <c r="J9" s="359"/>
      <c r="K9" s="26"/>
      <c r="L9" s="27"/>
      <c r="M9" s="49"/>
      <c r="N9" s="1"/>
      <c r="O9" s="1"/>
    </row>
    <row r="10" spans="1:15" ht="42.75" customHeight="1">
      <c r="A10" s="364"/>
      <c r="B10" s="365"/>
      <c r="C10" s="365"/>
      <c r="D10" s="36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1" t="s">
        <v>258</v>
      </c>
      <c r="N10" s="1"/>
      <c r="O10" s="1"/>
    </row>
    <row r="11" spans="1:15" ht="12" customHeight="1">
      <c r="A11" s="33">
        <v>1</v>
      </c>
      <c r="B11" s="54" t="s">
        <v>312</v>
      </c>
      <c r="C11" s="31">
        <v>526.65</v>
      </c>
      <c r="D11" s="36">
        <v>530.35</v>
      </c>
      <c r="E11" s="36">
        <v>511.70000000000005</v>
      </c>
      <c r="F11" s="36">
        <v>496.75</v>
      </c>
      <c r="G11" s="36">
        <v>478.1</v>
      </c>
      <c r="H11" s="36">
        <v>545.30000000000007</v>
      </c>
      <c r="I11" s="36">
        <v>563.94999999999993</v>
      </c>
      <c r="J11" s="36">
        <v>578.90000000000009</v>
      </c>
      <c r="K11" s="31">
        <v>549</v>
      </c>
      <c r="L11" s="31">
        <v>515.4</v>
      </c>
      <c r="M11" s="31">
        <v>36.371409999999997</v>
      </c>
      <c r="N11" s="1"/>
      <c r="O11" s="1"/>
    </row>
    <row r="12" spans="1:15" ht="12" customHeight="1">
      <c r="A12" s="33">
        <v>2</v>
      </c>
      <c r="B12" s="54" t="s">
        <v>313</v>
      </c>
      <c r="C12" s="31">
        <v>30366.799999999999</v>
      </c>
      <c r="D12" s="36">
        <v>30623.766666666663</v>
      </c>
      <c r="E12" s="36">
        <v>29863.133333333324</v>
      </c>
      <c r="F12" s="36">
        <v>29359.46666666666</v>
      </c>
      <c r="G12" s="36">
        <v>28598.833333333321</v>
      </c>
      <c r="H12" s="36">
        <v>31127.433333333327</v>
      </c>
      <c r="I12" s="36">
        <v>31888.066666666666</v>
      </c>
      <c r="J12" s="36">
        <v>32391.73333333333</v>
      </c>
      <c r="K12" s="31">
        <v>31384.400000000001</v>
      </c>
      <c r="L12" s="31">
        <v>30120.1</v>
      </c>
      <c r="M12" s="31">
        <v>4.5589999999999999E-2</v>
      </c>
      <c r="N12" s="1"/>
      <c r="O12" s="1"/>
    </row>
    <row r="13" spans="1:15" ht="12" customHeight="1">
      <c r="A13" s="33">
        <v>3</v>
      </c>
      <c r="B13" s="54" t="s">
        <v>316</v>
      </c>
      <c r="C13" s="31">
        <v>584.4</v>
      </c>
      <c r="D13" s="36">
        <v>591.65</v>
      </c>
      <c r="E13" s="36">
        <v>573.79999999999995</v>
      </c>
      <c r="F13" s="36">
        <v>563.19999999999993</v>
      </c>
      <c r="G13" s="36">
        <v>545.34999999999991</v>
      </c>
      <c r="H13" s="36">
        <v>602.25</v>
      </c>
      <c r="I13" s="36">
        <v>620.10000000000014</v>
      </c>
      <c r="J13" s="36">
        <v>630.70000000000005</v>
      </c>
      <c r="K13" s="31">
        <v>609.5</v>
      </c>
      <c r="L13" s="31">
        <v>581.04999999999995</v>
      </c>
      <c r="M13" s="31">
        <v>3.6407500000000002</v>
      </c>
      <c r="N13" s="1"/>
      <c r="O13" s="1"/>
    </row>
    <row r="14" spans="1:15" ht="12" customHeight="1">
      <c r="A14" s="33">
        <v>4</v>
      </c>
      <c r="B14" s="54" t="s">
        <v>40</v>
      </c>
      <c r="C14" s="31">
        <v>512.5</v>
      </c>
      <c r="D14" s="36">
        <v>516.7166666666667</v>
      </c>
      <c r="E14" s="36">
        <v>507.38333333333344</v>
      </c>
      <c r="F14" s="36">
        <v>502.26666666666677</v>
      </c>
      <c r="G14" s="36">
        <v>492.93333333333351</v>
      </c>
      <c r="H14" s="36">
        <v>521.83333333333337</v>
      </c>
      <c r="I14" s="36">
        <v>531.16666666666663</v>
      </c>
      <c r="J14" s="36">
        <v>536.2833333333333</v>
      </c>
      <c r="K14" s="31">
        <v>526.04999999999995</v>
      </c>
      <c r="L14" s="31">
        <v>511.6</v>
      </c>
      <c r="M14" s="31">
        <v>15.702</v>
      </c>
      <c r="N14" s="1"/>
      <c r="O14" s="1"/>
    </row>
    <row r="15" spans="1:15" ht="12" customHeight="1">
      <c r="A15" s="33">
        <v>5</v>
      </c>
      <c r="B15" s="54" t="s">
        <v>317</v>
      </c>
      <c r="C15" s="31">
        <v>1674.55</v>
      </c>
      <c r="D15" s="36">
        <v>1677.2</v>
      </c>
      <c r="E15" s="36">
        <v>1664.4</v>
      </c>
      <c r="F15" s="36">
        <v>1654.25</v>
      </c>
      <c r="G15" s="36">
        <v>1641.45</v>
      </c>
      <c r="H15" s="36">
        <v>1687.3500000000001</v>
      </c>
      <c r="I15" s="36">
        <v>1700.1499999999999</v>
      </c>
      <c r="J15" s="36">
        <v>1710.3000000000002</v>
      </c>
      <c r="K15" s="31">
        <v>1690</v>
      </c>
      <c r="L15" s="31">
        <v>1667.05</v>
      </c>
      <c r="M15" s="31">
        <v>2.3983099999999999</v>
      </c>
      <c r="N15" s="1"/>
      <c r="O15" s="1"/>
    </row>
    <row r="16" spans="1:15" ht="12" customHeight="1">
      <c r="A16" s="33">
        <v>6</v>
      </c>
      <c r="B16" s="54" t="s">
        <v>42</v>
      </c>
      <c r="C16" s="31">
        <v>4379.3999999999996</v>
      </c>
      <c r="D16" s="36">
        <v>4372.3</v>
      </c>
      <c r="E16" s="36">
        <v>4347.7000000000007</v>
      </c>
      <c r="F16" s="36">
        <v>4316.0000000000009</v>
      </c>
      <c r="G16" s="36">
        <v>4291.4000000000015</v>
      </c>
      <c r="H16" s="36">
        <v>4404</v>
      </c>
      <c r="I16" s="36">
        <v>4428.6000000000004</v>
      </c>
      <c r="J16" s="36">
        <v>4460.2999999999993</v>
      </c>
      <c r="K16" s="31">
        <v>4396.8999999999996</v>
      </c>
      <c r="L16" s="31">
        <v>4340.6000000000004</v>
      </c>
      <c r="M16" s="31">
        <v>2.23156</v>
      </c>
      <c r="N16" s="1"/>
      <c r="O16" s="1"/>
    </row>
    <row r="17" spans="1:15" ht="12" customHeight="1">
      <c r="A17" s="33">
        <v>7</v>
      </c>
      <c r="B17" s="54" t="s">
        <v>44</v>
      </c>
      <c r="C17" s="31">
        <v>23351.15</v>
      </c>
      <c r="D17" s="36">
        <v>23299.366666666669</v>
      </c>
      <c r="E17" s="36">
        <v>22952.783333333336</v>
      </c>
      <c r="F17" s="36">
        <v>22554.416666666668</v>
      </c>
      <c r="G17" s="36">
        <v>22207.833333333336</v>
      </c>
      <c r="H17" s="36">
        <v>23697.733333333337</v>
      </c>
      <c r="I17" s="36">
        <v>24044.316666666666</v>
      </c>
      <c r="J17" s="36">
        <v>24442.683333333338</v>
      </c>
      <c r="K17" s="31">
        <v>23645.95</v>
      </c>
      <c r="L17" s="31">
        <v>22901</v>
      </c>
      <c r="M17" s="31">
        <v>0.22278999999999999</v>
      </c>
      <c r="N17" s="1"/>
      <c r="O17" s="1"/>
    </row>
    <row r="18" spans="1:15" ht="12" customHeight="1">
      <c r="A18" s="33">
        <v>8</v>
      </c>
      <c r="B18" s="54" t="s">
        <v>50</v>
      </c>
      <c r="C18" s="31">
        <v>2026.85</v>
      </c>
      <c r="D18" s="36">
        <v>2034.05</v>
      </c>
      <c r="E18" s="36">
        <v>2013.7999999999997</v>
      </c>
      <c r="F18" s="36">
        <v>2000.7499999999998</v>
      </c>
      <c r="G18" s="36">
        <v>1980.4999999999995</v>
      </c>
      <c r="H18" s="36">
        <v>2047.1</v>
      </c>
      <c r="I18" s="36">
        <v>2067.3500000000004</v>
      </c>
      <c r="J18" s="36">
        <v>2080.4</v>
      </c>
      <c r="K18" s="31">
        <v>2054.3000000000002</v>
      </c>
      <c r="L18" s="31">
        <v>2021</v>
      </c>
      <c r="M18" s="31">
        <v>2.4746299999999999</v>
      </c>
      <c r="N18" s="1"/>
      <c r="O18" s="1"/>
    </row>
    <row r="19" spans="1:15" ht="12" customHeight="1">
      <c r="A19" s="33">
        <v>9</v>
      </c>
      <c r="B19" s="54" t="s">
        <v>51</v>
      </c>
      <c r="C19" s="31">
        <v>2540.0500000000002</v>
      </c>
      <c r="D19" s="36">
        <v>2537.4166666666665</v>
      </c>
      <c r="E19" s="36">
        <v>2516.833333333333</v>
      </c>
      <c r="F19" s="36">
        <v>2493.6166666666663</v>
      </c>
      <c r="G19" s="36">
        <v>2473.0333333333328</v>
      </c>
      <c r="H19" s="36">
        <v>2560.6333333333332</v>
      </c>
      <c r="I19" s="36">
        <v>2581.2166666666662</v>
      </c>
      <c r="J19" s="36">
        <v>2604.4333333333334</v>
      </c>
      <c r="K19" s="31">
        <v>2558</v>
      </c>
      <c r="L19" s="31">
        <v>2514.1999999999998</v>
      </c>
      <c r="M19" s="31">
        <v>15.47001</v>
      </c>
      <c r="N19" s="1"/>
      <c r="O19" s="1"/>
    </row>
    <row r="20" spans="1:15" ht="12" customHeight="1">
      <c r="A20" s="33">
        <v>10</v>
      </c>
      <c r="B20" s="54" t="s">
        <v>266</v>
      </c>
      <c r="C20" s="31">
        <v>1006.45</v>
      </c>
      <c r="D20" s="36">
        <v>1000.75</v>
      </c>
      <c r="E20" s="36">
        <v>989.5</v>
      </c>
      <c r="F20" s="36">
        <v>972.55</v>
      </c>
      <c r="G20" s="36">
        <v>961.3</v>
      </c>
      <c r="H20" s="36">
        <v>1017.7</v>
      </c>
      <c r="I20" s="36">
        <v>1028.95</v>
      </c>
      <c r="J20" s="36">
        <v>1045.9000000000001</v>
      </c>
      <c r="K20" s="31">
        <v>1012</v>
      </c>
      <c r="L20" s="31">
        <v>983.8</v>
      </c>
      <c r="M20" s="31">
        <v>13.932919999999999</v>
      </c>
      <c r="N20" s="1"/>
      <c r="O20" s="1"/>
    </row>
    <row r="21" spans="1:15" ht="12" customHeight="1">
      <c r="A21" s="33">
        <v>11</v>
      </c>
      <c r="B21" s="54" t="s">
        <v>52</v>
      </c>
      <c r="C21" s="31">
        <v>845.65</v>
      </c>
      <c r="D21" s="36">
        <v>847.25</v>
      </c>
      <c r="E21" s="36">
        <v>839.9</v>
      </c>
      <c r="F21" s="36">
        <v>834.15</v>
      </c>
      <c r="G21" s="36">
        <v>826.8</v>
      </c>
      <c r="H21" s="36">
        <v>853</v>
      </c>
      <c r="I21" s="36">
        <v>860.34999999999991</v>
      </c>
      <c r="J21" s="36">
        <v>866.1</v>
      </c>
      <c r="K21" s="31">
        <v>854.6</v>
      </c>
      <c r="L21" s="31">
        <v>841.5</v>
      </c>
      <c r="M21" s="31">
        <v>40.134309999999999</v>
      </c>
      <c r="N21" s="1"/>
      <c r="O21" s="1"/>
    </row>
    <row r="22" spans="1:15" ht="12" customHeight="1">
      <c r="A22" s="33">
        <v>12</v>
      </c>
      <c r="B22" s="54" t="s">
        <v>844</v>
      </c>
      <c r="C22" s="31">
        <v>379.4</v>
      </c>
      <c r="D22" s="36">
        <v>380.2</v>
      </c>
      <c r="E22" s="36">
        <v>376.4</v>
      </c>
      <c r="F22" s="36">
        <v>373.4</v>
      </c>
      <c r="G22" s="36">
        <v>369.59999999999997</v>
      </c>
      <c r="H22" s="36">
        <v>383.2</v>
      </c>
      <c r="I22" s="36">
        <v>387.00000000000006</v>
      </c>
      <c r="J22" s="36">
        <v>390</v>
      </c>
      <c r="K22" s="31">
        <v>384</v>
      </c>
      <c r="L22" s="31">
        <v>377.2</v>
      </c>
      <c r="M22" s="31">
        <v>182.13489999999999</v>
      </c>
      <c r="N22" s="1"/>
      <c r="O22" s="1"/>
    </row>
    <row r="23" spans="1:15" ht="12.75" customHeight="1">
      <c r="A23" s="33">
        <v>13</v>
      </c>
      <c r="B23" s="54" t="s">
        <v>267</v>
      </c>
      <c r="C23" s="31">
        <v>636.35</v>
      </c>
      <c r="D23" s="36">
        <v>638.80000000000007</v>
      </c>
      <c r="E23" s="36">
        <v>632.55000000000018</v>
      </c>
      <c r="F23" s="36">
        <v>628.75000000000011</v>
      </c>
      <c r="G23" s="36">
        <v>622.50000000000023</v>
      </c>
      <c r="H23" s="36">
        <v>642.60000000000014</v>
      </c>
      <c r="I23" s="36">
        <v>648.84999999999991</v>
      </c>
      <c r="J23" s="36">
        <v>652.65000000000009</v>
      </c>
      <c r="K23" s="31">
        <v>645.04999999999995</v>
      </c>
      <c r="L23" s="31">
        <v>635</v>
      </c>
      <c r="M23" s="31">
        <v>4.3376000000000001</v>
      </c>
      <c r="N23" s="1"/>
      <c r="O23" s="1"/>
    </row>
    <row r="24" spans="1:15" ht="12.75" customHeight="1">
      <c r="A24" s="33">
        <v>14</v>
      </c>
      <c r="B24" s="54" t="s">
        <v>268</v>
      </c>
      <c r="C24" s="31">
        <v>352.3</v>
      </c>
      <c r="D24" s="36">
        <v>352.86666666666662</v>
      </c>
      <c r="E24" s="36">
        <v>351.08333333333326</v>
      </c>
      <c r="F24" s="36">
        <v>349.86666666666662</v>
      </c>
      <c r="G24" s="36">
        <v>348.08333333333326</v>
      </c>
      <c r="H24" s="36">
        <v>354.08333333333326</v>
      </c>
      <c r="I24" s="36">
        <v>355.86666666666667</v>
      </c>
      <c r="J24" s="36">
        <v>357.08333333333326</v>
      </c>
      <c r="K24" s="31">
        <v>354.65</v>
      </c>
      <c r="L24" s="31">
        <v>351.65</v>
      </c>
      <c r="M24" s="31">
        <v>8.7895199999999996</v>
      </c>
      <c r="N24" s="1"/>
      <c r="O24" s="1"/>
    </row>
    <row r="25" spans="1:15" ht="12.75" customHeight="1">
      <c r="A25" s="33">
        <v>15</v>
      </c>
      <c r="B25" s="54" t="s">
        <v>46</v>
      </c>
      <c r="C25" s="31">
        <v>184.55</v>
      </c>
      <c r="D25" s="36">
        <v>184</v>
      </c>
      <c r="E25" s="36">
        <v>182.55</v>
      </c>
      <c r="F25" s="36">
        <v>180.55</v>
      </c>
      <c r="G25" s="36">
        <v>179.10000000000002</v>
      </c>
      <c r="H25" s="36">
        <v>186</v>
      </c>
      <c r="I25" s="36">
        <v>187.45</v>
      </c>
      <c r="J25" s="36">
        <v>189.45</v>
      </c>
      <c r="K25" s="31">
        <v>185.45</v>
      </c>
      <c r="L25" s="31">
        <v>182</v>
      </c>
      <c r="M25" s="31">
        <v>47.533610000000003</v>
      </c>
      <c r="N25" s="1"/>
      <c r="O25" s="1"/>
    </row>
    <row r="26" spans="1:15" ht="12.75" customHeight="1">
      <c r="A26" s="33">
        <v>16</v>
      </c>
      <c r="B26" s="54" t="s">
        <v>48</v>
      </c>
      <c r="C26" s="31">
        <v>225.3</v>
      </c>
      <c r="D26" s="36">
        <v>226.43333333333331</v>
      </c>
      <c r="E26" s="36">
        <v>223.61666666666662</v>
      </c>
      <c r="F26" s="36">
        <v>221.93333333333331</v>
      </c>
      <c r="G26" s="36">
        <v>219.11666666666662</v>
      </c>
      <c r="H26" s="36">
        <v>228.11666666666662</v>
      </c>
      <c r="I26" s="36">
        <v>230.93333333333328</v>
      </c>
      <c r="J26" s="36">
        <v>232.61666666666662</v>
      </c>
      <c r="K26" s="31">
        <v>229.25</v>
      </c>
      <c r="L26" s="31">
        <v>224.75</v>
      </c>
      <c r="M26" s="31">
        <v>12.639419999999999</v>
      </c>
      <c r="N26" s="1"/>
      <c r="O26" s="1"/>
    </row>
    <row r="27" spans="1:15" ht="12.75" customHeight="1">
      <c r="A27" s="33">
        <v>17</v>
      </c>
      <c r="B27" s="54" t="s">
        <v>318</v>
      </c>
      <c r="C27" s="31">
        <v>329.8</v>
      </c>
      <c r="D27" s="36">
        <v>333.05</v>
      </c>
      <c r="E27" s="36">
        <v>321.75</v>
      </c>
      <c r="F27" s="36">
        <v>313.7</v>
      </c>
      <c r="G27" s="36">
        <v>302.39999999999998</v>
      </c>
      <c r="H27" s="36">
        <v>341.1</v>
      </c>
      <c r="I27" s="36">
        <v>352.40000000000009</v>
      </c>
      <c r="J27" s="36">
        <v>360.45000000000005</v>
      </c>
      <c r="K27" s="31">
        <v>344.35</v>
      </c>
      <c r="L27" s="31">
        <v>325</v>
      </c>
      <c r="M27" s="31">
        <v>9.1178699999999999</v>
      </c>
      <c r="N27" s="1"/>
      <c r="O27" s="1"/>
    </row>
    <row r="28" spans="1:15" ht="12.75" customHeight="1">
      <c r="A28" s="33">
        <v>18</v>
      </c>
      <c r="B28" s="54" t="s">
        <v>319</v>
      </c>
      <c r="C28" s="31">
        <v>982.2</v>
      </c>
      <c r="D28" s="36">
        <v>983.76666666666677</v>
      </c>
      <c r="E28" s="36">
        <v>976.53333333333353</v>
      </c>
      <c r="F28" s="36">
        <v>970.86666666666679</v>
      </c>
      <c r="G28" s="36">
        <v>963.63333333333355</v>
      </c>
      <c r="H28" s="36">
        <v>989.43333333333351</v>
      </c>
      <c r="I28" s="36">
        <v>996.66666666666686</v>
      </c>
      <c r="J28" s="36">
        <v>1002.3333333333335</v>
      </c>
      <c r="K28" s="31">
        <v>991</v>
      </c>
      <c r="L28" s="31">
        <v>978.1</v>
      </c>
      <c r="M28" s="31">
        <v>0.56025999999999998</v>
      </c>
      <c r="N28" s="1"/>
      <c r="O28" s="1"/>
    </row>
    <row r="29" spans="1:15" ht="12.75" customHeight="1">
      <c r="A29" s="33">
        <v>19</v>
      </c>
      <c r="B29" s="54" t="s">
        <v>320</v>
      </c>
      <c r="C29" s="31">
        <v>1109.9000000000001</v>
      </c>
      <c r="D29" s="36">
        <v>1119.6166666666668</v>
      </c>
      <c r="E29" s="36">
        <v>1091.2833333333335</v>
      </c>
      <c r="F29" s="36">
        <v>1072.6666666666667</v>
      </c>
      <c r="G29" s="36">
        <v>1044.3333333333335</v>
      </c>
      <c r="H29" s="36">
        <v>1138.2333333333336</v>
      </c>
      <c r="I29" s="36">
        <v>1166.5666666666666</v>
      </c>
      <c r="J29" s="36">
        <v>1185.1833333333336</v>
      </c>
      <c r="K29" s="31">
        <v>1147.95</v>
      </c>
      <c r="L29" s="31">
        <v>1101</v>
      </c>
      <c r="M29" s="31">
        <v>6.0386699999999998</v>
      </c>
      <c r="N29" s="1"/>
      <c r="O29" s="1"/>
    </row>
    <row r="30" spans="1:15" ht="12.75" customHeight="1">
      <c r="A30" s="33">
        <v>20</v>
      </c>
      <c r="B30" s="54" t="s">
        <v>314</v>
      </c>
      <c r="C30" s="31">
        <v>3688.3</v>
      </c>
      <c r="D30" s="36">
        <v>3656.7999999999997</v>
      </c>
      <c r="E30" s="36">
        <v>3558.5999999999995</v>
      </c>
      <c r="F30" s="36">
        <v>3428.8999999999996</v>
      </c>
      <c r="G30" s="36">
        <v>3330.6999999999994</v>
      </c>
      <c r="H30" s="36">
        <v>3786.4999999999995</v>
      </c>
      <c r="I30" s="36">
        <v>3884.6999999999994</v>
      </c>
      <c r="J30" s="36">
        <v>4014.3999999999996</v>
      </c>
      <c r="K30" s="31">
        <v>3755</v>
      </c>
      <c r="L30" s="31">
        <v>3527.1</v>
      </c>
      <c r="M30" s="31">
        <v>6.5773900000000003</v>
      </c>
      <c r="N30" s="1"/>
      <c r="O30" s="1"/>
    </row>
    <row r="31" spans="1:15" ht="12.75" customHeight="1">
      <c r="A31" s="33">
        <v>21</v>
      </c>
      <c r="B31" s="54" t="s">
        <v>321</v>
      </c>
      <c r="C31" s="31">
        <v>1711.1</v>
      </c>
      <c r="D31" s="36">
        <v>1746.2</v>
      </c>
      <c r="E31" s="36">
        <v>1656.4</v>
      </c>
      <c r="F31" s="36">
        <v>1601.7</v>
      </c>
      <c r="G31" s="36">
        <v>1511.9</v>
      </c>
      <c r="H31" s="36">
        <v>1800.9</v>
      </c>
      <c r="I31" s="36">
        <v>1890.6999999999998</v>
      </c>
      <c r="J31" s="36">
        <v>1945.4</v>
      </c>
      <c r="K31" s="31">
        <v>1836</v>
      </c>
      <c r="L31" s="31">
        <v>1691.5</v>
      </c>
      <c r="M31" s="31">
        <v>4.0065600000000003</v>
      </c>
      <c r="N31" s="1"/>
      <c r="O31" s="1"/>
    </row>
    <row r="32" spans="1:15" ht="12.75" customHeight="1">
      <c r="A32" s="33">
        <v>22</v>
      </c>
      <c r="B32" s="54" t="s">
        <v>322</v>
      </c>
      <c r="C32" s="31">
        <v>784.55</v>
      </c>
      <c r="D32" s="36">
        <v>782.61666666666667</v>
      </c>
      <c r="E32" s="36">
        <v>774.73333333333335</v>
      </c>
      <c r="F32" s="36">
        <v>764.91666666666663</v>
      </c>
      <c r="G32" s="36">
        <v>757.0333333333333</v>
      </c>
      <c r="H32" s="36">
        <v>792.43333333333339</v>
      </c>
      <c r="I32" s="36">
        <v>800.31666666666683</v>
      </c>
      <c r="J32" s="36">
        <v>810.13333333333344</v>
      </c>
      <c r="K32" s="31">
        <v>790.5</v>
      </c>
      <c r="L32" s="31">
        <v>772.8</v>
      </c>
      <c r="M32" s="31">
        <v>1.51691</v>
      </c>
      <c r="N32" s="1"/>
      <c r="O32" s="1"/>
    </row>
    <row r="33" spans="1:15" ht="12.75" customHeight="1">
      <c r="A33" s="33">
        <v>23</v>
      </c>
      <c r="B33" s="54" t="s">
        <v>53</v>
      </c>
      <c r="C33" s="31">
        <v>3675.95</v>
      </c>
      <c r="D33" s="36">
        <v>3695.9833333333336</v>
      </c>
      <c r="E33" s="36">
        <v>3643.9666666666672</v>
      </c>
      <c r="F33" s="36">
        <v>3611.9833333333336</v>
      </c>
      <c r="G33" s="36">
        <v>3559.9666666666672</v>
      </c>
      <c r="H33" s="36">
        <v>3727.9666666666672</v>
      </c>
      <c r="I33" s="36">
        <v>3779.9833333333336</v>
      </c>
      <c r="J33" s="36">
        <v>3811.9666666666672</v>
      </c>
      <c r="K33" s="31">
        <v>3748</v>
      </c>
      <c r="L33" s="31">
        <v>3664</v>
      </c>
      <c r="M33" s="31">
        <v>1.6871799999999999</v>
      </c>
      <c r="N33" s="1"/>
      <c r="O33" s="1"/>
    </row>
    <row r="34" spans="1:15" ht="12.75" customHeight="1">
      <c r="A34" s="33">
        <v>24</v>
      </c>
      <c r="B34" s="54" t="s">
        <v>323</v>
      </c>
      <c r="C34" s="31">
        <v>2403.4499999999998</v>
      </c>
      <c r="D34" s="36">
        <v>2424.4833333333331</v>
      </c>
      <c r="E34" s="36">
        <v>2378.9666666666662</v>
      </c>
      <c r="F34" s="36">
        <v>2354.4833333333331</v>
      </c>
      <c r="G34" s="36">
        <v>2308.9666666666662</v>
      </c>
      <c r="H34" s="36">
        <v>2448.9666666666662</v>
      </c>
      <c r="I34" s="36">
        <v>2494.4833333333336</v>
      </c>
      <c r="J34" s="36">
        <v>2518.9666666666662</v>
      </c>
      <c r="K34" s="31">
        <v>2470</v>
      </c>
      <c r="L34" s="31">
        <v>2400</v>
      </c>
      <c r="M34" s="31">
        <v>0.32099</v>
      </c>
      <c r="N34" s="1"/>
      <c r="O34" s="1"/>
    </row>
    <row r="35" spans="1:15" ht="12.75" customHeight="1">
      <c r="A35" s="33">
        <v>25</v>
      </c>
      <c r="B35" s="54" t="s">
        <v>324</v>
      </c>
      <c r="C35" s="31">
        <v>649</v>
      </c>
      <c r="D35" s="36">
        <v>650.2833333333333</v>
      </c>
      <c r="E35" s="36">
        <v>645.76666666666665</v>
      </c>
      <c r="F35" s="36">
        <v>642.5333333333333</v>
      </c>
      <c r="G35" s="36">
        <v>638.01666666666665</v>
      </c>
      <c r="H35" s="36">
        <v>653.51666666666665</v>
      </c>
      <c r="I35" s="36">
        <v>658.0333333333333</v>
      </c>
      <c r="J35" s="36">
        <v>661.26666666666665</v>
      </c>
      <c r="K35" s="31">
        <v>654.79999999999995</v>
      </c>
      <c r="L35" s="31">
        <v>647.04999999999995</v>
      </c>
      <c r="M35" s="31">
        <v>3.16391</v>
      </c>
      <c r="N35" s="1"/>
      <c r="O35" s="1"/>
    </row>
    <row r="36" spans="1:15" ht="12.75" customHeight="1">
      <c r="A36" s="33">
        <v>26</v>
      </c>
      <c r="B36" s="54" t="s">
        <v>325</v>
      </c>
      <c r="C36" s="31">
        <v>2974.6</v>
      </c>
      <c r="D36" s="36">
        <v>2957.5500000000006</v>
      </c>
      <c r="E36" s="36">
        <v>2917.1000000000013</v>
      </c>
      <c r="F36" s="36">
        <v>2859.6000000000008</v>
      </c>
      <c r="G36" s="36">
        <v>2819.1500000000015</v>
      </c>
      <c r="H36" s="36">
        <v>3015.0500000000011</v>
      </c>
      <c r="I36" s="36">
        <v>3055.5000000000009</v>
      </c>
      <c r="J36" s="36">
        <v>3113.0000000000009</v>
      </c>
      <c r="K36" s="31">
        <v>2998</v>
      </c>
      <c r="L36" s="31">
        <v>2900.05</v>
      </c>
      <c r="M36" s="31">
        <v>1.50495</v>
      </c>
      <c r="N36" s="1"/>
      <c r="O36" s="1"/>
    </row>
    <row r="37" spans="1:15" ht="12.75" customHeight="1">
      <c r="A37" s="33">
        <v>27</v>
      </c>
      <c r="B37" s="54" t="s">
        <v>54</v>
      </c>
      <c r="C37" s="31">
        <v>445.05</v>
      </c>
      <c r="D37" s="36">
        <v>445.2166666666667</v>
      </c>
      <c r="E37" s="36">
        <v>442.33333333333337</v>
      </c>
      <c r="F37" s="36">
        <v>439.61666666666667</v>
      </c>
      <c r="G37" s="36">
        <v>436.73333333333335</v>
      </c>
      <c r="H37" s="36">
        <v>447.93333333333339</v>
      </c>
      <c r="I37" s="36">
        <v>450.81666666666672</v>
      </c>
      <c r="J37" s="36">
        <v>453.53333333333342</v>
      </c>
      <c r="K37" s="31">
        <v>448.1</v>
      </c>
      <c r="L37" s="31">
        <v>442.5</v>
      </c>
      <c r="M37" s="31">
        <v>29.635059999999999</v>
      </c>
      <c r="N37" s="1"/>
      <c r="O37" s="1"/>
    </row>
    <row r="38" spans="1:15" ht="12.75" customHeight="1">
      <c r="A38" s="33">
        <v>28</v>
      </c>
      <c r="B38" s="54" t="s">
        <v>326</v>
      </c>
      <c r="C38" s="31">
        <v>1893.55</v>
      </c>
      <c r="D38" s="36">
        <v>1866.3333333333333</v>
      </c>
      <c r="E38" s="36">
        <v>1830.2166666666665</v>
      </c>
      <c r="F38" s="36">
        <v>1766.8833333333332</v>
      </c>
      <c r="G38" s="36">
        <v>1730.7666666666664</v>
      </c>
      <c r="H38" s="36">
        <v>1929.6666666666665</v>
      </c>
      <c r="I38" s="36">
        <v>1965.7833333333333</v>
      </c>
      <c r="J38" s="36">
        <v>2029.1166666666666</v>
      </c>
      <c r="K38" s="31">
        <v>1902.45</v>
      </c>
      <c r="L38" s="31">
        <v>1803</v>
      </c>
      <c r="M38" s="31">
        <v>8.2033100000000001</v>
      </c>
      <c r="N38" s="1"/>
      <c r="O38" s="1"/>
    </row>
    <row r="39" spans="1:15" ht="12.75" customHeight="1">
      <c r="A39" s="33">
        <v>29</v>
      </c>
      <c r="B39" s="54" t="s">
        <v>327</v>
      </c>
      <c r="C39" s="31">
        <v>940.4</v>
      </c>
      <c r="D39" s="36">
        <v>947.55000000000007</v>
      </c>
      <c r="E39" s="36">
        <v>929.85000000000014</v>
      </c>
      <c r="F39" s="36">
        <v>919.30000000000007</v>
      </c>
      <c r="G39" s="36">
        <v>901.60000000000014</v>
      </c>
      <c r="H39" s="36">
        <v>958.10000000000014</v>
      </c>
      <c r="I39" s="36">
        <v>975.80000000000018</v>
      </c>
      <c r="J39" s="36">
        <v>986.35000000000014</v>
      </c>
      <c r="K39" s="31">
        <v>965.25</v>
      </c>
      <c r="L39" s="31">
        <v>937</v>
      </c>
      <c r="M39" s="31">
        <v>1.20506</v>
      </c>
      <c r="N39" s="1"/>
      <c r="O39" s="1"/>
    </row>
    <row r="40" spans="1:15" ht="12.75" customHeight="1">
      <c r="A40" s="33">
        <v>30</v>
      </c>
      <c r="B40" s="54" t="s">
        <v>846</v>
      </c>
      <c r="C40" s="31">
        <v>5197.6499999999996</v>
      </c>
      <c r="D40" s="36">
        <v>5180.5999999999995</v>
      </c>
      <c r="E40" s="36">
        <v>5095.8499999999985</v>
      </c>
      <c r="F40" s="36">
        <v>4994.0499999999993</v>
      </c>
      <c r="G40" s="36">
        <v>4909.2999999999984</v>
      </c>
      <c r="H40" s="36">
        <v>5282.3999999999987</v>
      </c>
      <c r="I40" s="36">
        <v>5367.1500000000005</v>
      </c>
      <c r="J40" s="36">
        <v>5468.9499999999989</v>
      </c>
      <c r="K40" s="31">
        <v>5265.35</v>
      </c>
      <c r="L40" s="31">
        <v>5078.8</v>
      </c>
      <c r="M40" s="31">
        <v>8.7850400000000004</v>
      </c>
      <c r="N40" s="1"/>
      <c r="O40" s="1"/>
    </row>
    <row r="41" spans="1:15" ht="12.75" customHeight="1">
      <c r="A41" s="33">
        <v>31</v>
      </c>
      <c r="B41" s="54" t="s">
        <v>315</v>
      </c>
      <c r="C41" s="31">
        <v>1620.2</v>
      </c>
      <c r="D41" s="36">
        <v>1631.6333333333332</v>
      </c>
      <c r="E41" s="36">
        <v>1605.5666666666664</v>
      </c>
      <c r="F41" s="36">
        <v>1590.9333333333332</v>
      </c>
      <c r="G41" s="36">
        <v>1564.8666666666663</v>
      </c>
      <c r="H41" s="36">
        <v>1646.2666666666664</v>
      </c>
      <c r="I41" s="36">
        <v>1672.333333333333</v>
      </c>
      <c r="J41" s="36">
        <v>1686.9666666666665</v>
      </c>
      <c r="K41" s="31">
        <v>1657.7</v>
      </c>
      <c r="L41" s="31">
        <v>1617</v>
      </c>
      <c r="M41" s="31">
        <v>5.5925200000000004</v>
      </c>
      <c r="N41" s="1"/>
      <c r="O41" s="1"/>
    </row>
    <row r="42" spans="1:15" ht="12.75" customHeight="1">
      <c r="A42" s="33">
        <v>32</v>
      </c>
      <c r="B42" s="54" t="s">
        <v>55</v>
      </c>
      <c r="C42" s="31">
        <v>5091.8</v>
      </c>
      <c r="D42" s="36">
        <v>5101.3</v>
      </c>
      <c r="E42" s="36">
        <v>5052.2000000000007</v>
      </c>
      <c r="F42" s="36">
        <v>5012.6000000000004</v>
      </c>
      <c r="G42" s="36">
        <v>4963.5000000000009</v>
      </c>
      <c r="H42" s="36">
        <v>5140.9000000000005</v>
      </c>
      <c r="I42" s="36">
        <v>5190.0000000000009</v>
      </c>
      <c r="J42" s="36">
        <v>5229.6000000000004</v>
      </c>
      <c r="K42" s="31">
        <v>5150.3999999999996</v>
      </c>
      <c r="L42" s="31">
        <v>5061.7</v>
      </c>
      <c r="M42" s="31">
        <v>6.5835499999999998</v>
      </c>
      <c r="N42" s="1"/>
      <c r="O42" s="1"/>
    </row>
    <row r="43" spans="1:15" ht="12.75" customHeight="1">
      <c r="A43" s="33">
        <v>33</v>
      </c>
      <c r="B43" s="54" t="s">
        <v>57</v>
      </c>
      <c r="C43" s="31">
        <v>376.4</v>
      </c>
      <c r="D43" s="36">
        <v>380.93333333333334</v>
      </c>
      <c r="E43" s="36">
        <v>370.76666666666665</v>
      </c>
      <c r="F43" s="36">
        <v>365.13333333333333</v>
      </c>
      <c r="G43" s="36">
        <v>354.96666666666664</v>
      </c>
      <c r="H43" s="36">
        <v>386.56666666666666</v>
      </c>
      <c r="I43" s="36">
        <v>396.73333333333329</v>
      </c>
      <c r="J43" s="36">
        <v>402.36666666666667</v>
      </c>
      <c r="K43" s="31">
        <v>391.1</v>
      </c>
      <c r="L43" s="31">
        <v>375.3</v>
      </c>
      <c r="M43" s="31">
        <v>45.446159999999999</v>
      </c>
      <c r="N43" s="1"/>
      <c r="O43" s="1"/>
    </row>
    <row r="44" spans="1:15" ht="12.75" customHeight="1">
      <c r="A44" s="33">
        <v>34</v>
      </c>
      <c r="B44" s="54" t="s">
        <v>328</v>
      </c>
      <c r="C44" s="31">
        <v>278.45</v>
      </c>
      <c r="D44" s="36">
        <v>276.03333333333336</v>
      </c>
      <c r="E44" s="36">
        <v>271.26666666666671</v>
      </c>
      <c r="F44" s="36">
        <v>264.08333333333337</v>
      </c>
      <c r="G44" s="36">
        <v>259.31666666666672</v>
      </c>
      <c r="H44" s="36">
        <v>283.2166666666667</v>
      </c>
      <c r="I44" s="36">
        <v>287.98333333333335</v>
      </c>
      <c r="J44" s="36">
        <v>295.16666666666669</v>
      </c>
      <c r="K44" s="31">
        <v>280.8</v>
      </c>
      <c r="L44" s="31">
        <v>268.85000000000002</v>
      </c>
      <c r="M44" s="31">
        <v>7.3719599999999996</v>
      </c>
      <c r="N44" s="1"/>
      <c r="O44" s="1"/>
    </row>
    <row r="45" spans="1:15" ht="12.75" customHeight="1">
      <c r="A45" s="33">
        <v>35</v>
      </c>
      <c r="B45" s="54" t="s">
        <v>845</v>
      </c>
      <c r="C45" s="31">
        <v>612.29999999999995</v>
      </c>
      <c r="D45" s="36">
        <v>614.51666666666665</v>
      </c>
      <c r="E45" s="36">
        <v>604.33333333333326</v>
      </c>
      <c r="F45" s="36">
        <v>596.36666666666656</v>
      </c>
      <c r="G45" s="36">
        <v>586.18333333333317</v>
      </c>
      <c r="H45" s="36">
        <v>622.48333333333335</v>
      </c>
      <c r="I45" s="36">
        <v>632.66666666666674</v>
      </c>
      <c r="J45" s="36">
        <v>640.63333333333344</v>
      </c>
      <c r="K45" s="31">
        <v>624.70000000000005</v>
      </c>
      <c r="L45" s="31">
        <v>606.54999999999995</v>
      </c>
      <c r="M45" s="31">
        <v>1.4673</v>
      </c>
      <c r="N45" s="1"/>
      <c r="O45" s="1"/>
    </row>
    <row r="46" spans="1:15" ht="12.75" customHeight="1">
      <c r="A46" s="33">
        <v>36</v>
      </c>
      <c r="B46" s="54" t="s">
        <v>329</v>
      </c>
      <c r="C46" s="31">
        <v>600.5</v>
      </c>
      <c r="D46" s="36">
        <v>592.66666666666663</v>
      </c>
      <c r="E46" s="36">
        <v>578.33333333333326</v>
      </c>
      <c r="F46" s="36">
        <v>556.16666666666663</v>
      </c>
      <c r="G46" s="36">
        <v>541.83333333333326</v>
      </c>
      <c r="H46" s="36">
        <v>614.83333333333326</v>
      </c>
      <c r="I46" s="36">
        <v>629.16666666666652</v>
      </c>
      <c r="J46" s="36">
        <v>651.33333333333326</v>
      </c>
      <c r="K46" s="31">
        <v>607</v>
      </c>
      <c r="L46" s="31">
        <v>570.5</v>
      </c>
      <c r="M46" s="31">
        <v>3.5798999999999999</v>
      </c>
      <c r="N46" s="1"/>
      <c r="O46" s="1"/>
    </row>
    <row r="47" spans="1:15" ht="12.75" customHeight="1">
      <c r="A47" s="33">
        <v>37</v>
      </c>
      <c r="B47" s="54" t="s">
        <v>58</v>
      </c>
      <c r="C47" s="31">
        <v>183</v>
      </c>
      <c r="D47" s="36">
        <v>182.4</v>
      </c>
      <c r="E47" s="36">
        <v>181.05</v>
      </c>
      <c r="F47" s="36">
        <v>179.1</v>
      </c>
      <c r="G47" s="36">
        <v>177.75</v>
      </c>
      <c r="H47" s="36">
        <v>184.35000000000002</v>
      </c>
      <c r="I47" s="36">
        <v>185.7</v>
      </c>
      <c r="J47" s="36">
        <v>187.65000000000003</v>
      </c>
      <c r="K47" s="31">
        <v>183.75</v>
      </c>
      <c r="L47" s="31">
        <v>180.45</v>
      </c>
      <c r="M47" s="31">
        <v>96.100660000000005</v>
      </c>
      <c r="N47" s="1"/>
      <c r="O47" s="1"/>
    </row>
    <row r="48" spans="1:15" ht="12.75" customHeight="1">
      <c r="A48" s="33">
        <v>38</v>
      </c>
      <c r="B48" s="54" t="s">
        <v>60</v>
      </c>
      <c r="C48" s="31">
        <v>3196.65</v>
      </c>
      <c r="D48" s="36">
        <v>3207.2166666666667</v>
      </c>
      <c r="E48" s="36">
        <v>3174.4333333333334</v>
      </c>
      <c r="F48" s="36">
        <v>3152.2166666666667</v>
      </c>
      <c r="G48" s="36">
        <v>3119.4333333333334</v>
      </c>
      <c r="H48" s="36">
        <v>3229.4333333333334</v>
      </c>
      <c r="I48" s="36">
        <v>3262.2166666666672</v>
      </c>
      <c r="J48" s="36">
        <v>3284.4333333333334</v>
      </c>
      <c r="K48" s="31">
        <v>3240</v>
      </c>
      <c r="L48" s="31">
        <v>3185</v>
      </c>
      <c r="M48" s="31">
        <v>15.686070000000001</v>
      </c>
      <c r="N48" s="1"/>
      <c r="O48" s="1"/>
    </row>
    <row r="49" spans="1:15" ht="12.75" customHeight="1">
      <c r="A49" s="33">
        <v>39</v>
      </c>
      <c r="B49" s="54" t="s">
        <v>330</v>
      </c>
      <c r="C49" s="31">
        <v>341.95</v>
      </c>
      <c r="D49" s="36">
        <v>342.33333333333331</v>
      </c>
      <c r="E49" s="36">
        <v>337.66666666666663</v>
      </c>
      <c r="F49" s="36">
        <v>333.38333333333333</v>
      </c>
      <c r="G49" s="36">
        <v>328.71666666666664</v>
      </c>
      <c r="H49" s="36">
        <v>346.61666666666662</v>
      </c>
      <c r="I49" s="36">
        <v>351.28333333333325</v>
      </c>
      <c r="J49" s="36">
        <v>355.56666666666661</v>
      </c>
      <c r="K49" s="31">
        <v>347</v>
      </c>
      <c r="L49" s="31">
        <v>338.05</v>
      </c>
      <c r="M49" s="31">
        <v>40.700749999999999</v>
      </c>
      <c r="N49" s="1"/>
      <c r="O49" s="1"/>
    </row>
    <row r="50" spans="1:15" ht="12.75" customHeight="1">
      <c r="A50" s="33">
        <v>40</v>
      </c>
      <c r="B50" s="54" t="s">
        <v>61</v>
      </c>
      <c r="C50" s="31">
        <v>1926.65</v>
      </c>
      <c r="D50" s="36">
        <v>1920.5833333333333</v>
      </c>
      <c r="E50" s="36">
        <v>1911.1666666666665</v>
      </c>
      <c r="F50" s="36">
        <v>1895.6833333333332</v>
      </c>
      <c r="G50" s="36">
        <v>1886.2666666666664</v>
      </c>
      <c r="H50" s="36">
        <v>1936.0666666666666</v>
      </c>
      <c r="I50" s="36">
        <v>1945.4833333333331</v>
      </c>
      <c r="J50" s="36">
        <v>1960.9666666666667</v>
      </c>
      <c r="K50" s="31">
        <v>1930</v>
      </c>
      <c r="L50" s="31">
        <v>1905.1</v>
      </c>
      <c r="M50" s="31">
        <v>3.6421600000000001</v>
      </c>
      <c r="N50" s="1"/>
      <c r="O50" s="1"/>
    </row>
    <row r="51" spans="1:15" ht="12.75" customHeight="1">
      <c r="A51" s="33">
        <v>41</v>
      </c>
      <c r="B51" s="54" t="s">
        <v>62</v>
      </c>
      <c r="C51" s="31">
        <v>7324.3</v>
      </c>
      <c r="D51" s="36">
        <v>7352.333333333333</v>
      </c>
      <c r="E51" s="36">
        <v>7266.2166666666662</v>
      </c>
      <c r="F51" s="36">
        <v>7208.1333333333332</v>
      </c>
      <c r="G51" s="36">
        <v>7122.0166666666664</v>
      </c>
      <c r="H51" s="36">
        <v>7410.4166666666661</v>
      </c>
      <c r="I51" s="36">
        <v>7496.5333333333328</v>
      </c>
      <c r="J51" s="36">
        <v>7554.6166666666659</v>
      </c>
      <c r="K51" s="31">
        <v>7438.45</v>
      </c>
      <c r="L51" s="31">
        <v>7294.25</v>
      </c>
      <c r="M51" s="31">
        <v>0.19989999999999999</v>
      </c>
      <c r="N51" s="1"/>
      <c r="O51" s="1"/>
    </row>
    <row r="52" spans="1:15" ht="12.75" customHeight="1">
      <c r="A52" s="33">
        <v>42</v>
      </c>
      <c r="B52" s="54" t="s">
        <v>64</v>
      </c>
      <c r="C52" s="31">
        <v>732.5</v>
      </c>
      <c r="D52" s="36">
        <v>735.4</v>
      </c>
      <c r="E52" s="36">
        <v>725.3</v>
      </c>
      <c r="F52" s="36">
        <v>718.1</v>
      </c>
      <c r="G52" s="36">
        <v>708</v>
      </c>
      <c r="H52" s="36">
        <v>742.59999999999991</v>
      </c>
      <c r="I52" s="36">
        <v>752.7</v>
      </c>
      <c r="J52" s="36">
        <v>759.89999999999986</v>
      </c>
      <c r="K52" s="31">
        <v>745.5</v>
      </c>
      <c r="L52" s="31">
        <v>728.2</v>
      </c>
      <c r="M52" s="31">
        <v>9.1880000000000006</v>
      </c>
      <c r="N52" s="1"/>
      <c r="O52" s="1"/>
    </row>
    <row r="53" spans="1:15" ht="12.75" customHeight="1">
      <c r="A53" s="33">
        <v>43</v>
      </c>
      <c r="B53" s="54" t="s">
        <v>65</v>
      </c>
      <c r="C53" s="31">
        <v>898.85</v>
      </c>
      <c r="D53" s="36">
        <v>898.9</v>
      </c>
      <c r="E53" s="36">
        <v>892.9</v>
      </c>
      <c r="F53" s="36">
        <v>886.95</v>
      </c>
      <c r="G53" s="36">
        <v>880.95</v>
      </c>
      <c r="H53" s="36">
        <v>904.84999999999991</v>
      </c>
      <c r="I53" s="36">
        <v>910.84999999999991</v>
      </c>
      <c r="J53" s="36">
        <v>916.79999999999984</v>
      </c>
      <c r="K53" s="31">
        <v>904.9</v>
      </c>
      <c r="L53" s="31">
        <v>892.95</v>
      </c>
      <c r="M53" s="31">
        <v>23.10793</v>
      </c>
      <c r="N53" s="1"/>
      <c r="O53" s="1"/>
    </row>
    <row r="54" spans="1:15" ht="12.75" customHeight="1">
      <c r="A54" s="33">
        <v>44</v>
      </c>
      <c r="B54" s="54" t="s">
        <v>331</v>
      </c>
      <c r="C54" s="31">
        <v>455.3</v>
      </c>
      <c r="D54" s="36">
        <v>456.26666666666665</v>
      </c>
      <c r="E54" s="36">
        <v>449.08333333333331</v>
      </c>
      <c r="F54" s="36">
        <v>442.86666666666667</v>
      </c>
      <c r="G54" s="36">
        <v>435.68333333333334</v>
      </c>
      <c r="H54" s="36">
        <v>462.48333333333329</v>
      </c>
      <c r="I54" s="36">
        <v>469.66666666666669</v>
      </c>
      <c r="J54" s="36">
        <v>475.88333333333327</v>
      </c>
      <c r="K54" s="31">
        <v>463.45</v>
      </c>
      <c r="L54" s="31">
        <v>450.05</v>
      </c>
      <c r="M54" s="31">
        <v>6.1452600000000004</v>
      </c>
      <c r="N54" s="1"/>
      <c r="O54" s="1"/>
    </row>
    <row r="55" spans="1:15" ht="12.75" customHeight="1">
      <c r="A55" s="33">
        <v>45</v>
      </c>
      <c r="B55" s="54" t="s">
        <v>269</v>
      </c>
      <c r="C55" s="31">
        <v>3796</v>
      </c>
      <c r="D55" s="36">
        <v>3795.3333333333335</v>
      </c>
      <c r="E55" s="36">
        <v>3770.666666666667</v>
      </c>
      <c r="F55" s="36">
        <v>3745.3333333333335</v>
      </c>
      <c r="G55" s="36">
        <v>3720.666666666667</v>
      </c>
      <c r="H55" s="36">
        <v>3820.666666666667</v>
      </c>
      <c r="I55" s="36">
        <v>3845.3333333333339</v>
      </c>
      <c r="J55" s="36">
        <v>3870.666666666667</v>
      </c>
      <c r="K55" s="31">
        <v>3820</v>
      </c>
      <c r="L55" s="31">
        <v>3770</v>
      </c>
      <c r="M55" s="31">
        <v>2.5201600000000002</v>
      </c>
      <c r="N55" s="1"/>
      <c r="O55" s="1"/>
    </row>
    <row r="56" spans="1:15" ht="12" customHeight="1">
      <c r="A56" s="33">
        <v>46</v>
      </c>
      <c r="B56" s="54" t="s">
        <v>66</v>
      </c>
      <c r="C56" s="31">
        <v>1027.1500000000001</v>
      </c>
      <c r="D56" s="36">
        <v>1024.4833333333333</v>
      </c>
      <c r="E56" s="36">
        <v>1017.2166666666667</v>
      </c>
      <c r="F56" s="36">
        <v>1007.2833333333333</v>
      </c>
      <c r="G56" s="36">
        <v>1000.0166666666667</v>
      </c>
      <c r="H56" s="36">
        <v>1034.4166666666667</v>
      </c>
      <c r="I56" s="36">
        <v>1041.6833333333336</v>
      </c>
      <c r="J56" s="36">
        <v>1051.6166666666668</v>
      </c>
      <c r="K56" s="31">
        <v>1031.75</v>
      </c>
      <c r="L56" s="31">
        <v>1014.55</v>
      </c>
      <c r="M56" s="31">
        <v>89.86157</v>
      </c>
      <c r="N56" s="1"/>
      <c r="O56" s="1"/>
    </row>
    <row r="57" spans="1:15" ht="12.75" customHeight="1">
      <c r="A57" s="33">
        <v>47</v>
      </c>
      <c r="B57" s="54" t="s">
        <v>67</v>
      </c>
      <c r="C57" s="31">
        <v>5130.5</v>
      </c>
      <c r="D57" s="36">
        <v>5057.5</v>
      </c>
      <c r="E57" s="36">
        <v>4966</v>
      </c>
      <c r="F57" s="36">
        <v>4801.5</v>
      </c>
      <c r="G57" s="36">
        <v>4710</v>
      </c>
      <c r="H57" s="36">
        <v>5222</v>
      </c>
      <c r="I57" s="36">
        <v>5313.5</v>
      </c>
      <c r="J57" s="36">
        <v>5478</v>
      </c>
      <c r="K57" s="31">
        <v>5149</v>
      </c>
      <c r="L57" s="31">
        <v>4893</v>
      </c>
      <c r="M57" s="31">
        <v>16.898289999999999</v>
      </c>
      <c r="N57" s="1"/>
      <c r="O57" s="1"/>
    </row>
    <row r="58" spans="1:15" ht="12.75" customHeight="1">
      <c r="A58" s="33">
        <v>48</v>
      </c>
      <c r="B58" s="54" t="s">
        <v>70</v>
      </c>
      <c r="C58" s="31">
        <v>7492.2</v>
      </c>
      <c r="D58" s="36">
        <v>7504.2999999999993</v>
      </c>
      <c r="E58" s="36">
        <v>7443.4499999999989</v>
      </c>
      <c r="F58" s="36">
        <v>7394.7</v>
      </c>
      <c r="G58" s="36">
        <v>7333.8499999999995</v>
      </c>
      <c r="H58" s="36">
        <v>7553.0499999999984</v>
      </c>
      <c r="I58" s="36">
        <v>7613.8999999999987</v>
      </c>
      <c r="J58" s="36">
        <v>7662.6499999999978</v>
      </c>
      <c r="K58" s="31">
        <v>7565.15</v>
      </c>
      <c r="L58" s="31">
        <v>7455.55</v>
      </c>
      <c r="M58" s="31">
        <v>7.8749399999999996</v>
      </c>
      <c r="N58" s="1"/>
      <c r="O58" s="1"/>
    </row>
    <row r="59" spans="1:15" ht="12.75" customHeight="1">
      <c r="A59" s="33">
        <v>49</v>
      </c>
      <c r="B59" s="54" t="s">
        <v>69</v>
      </c>
      <c r="C59" s="31">
        <v>1538.1</v>
      </c>
      <c r="D59" s="36">
        <v>1545.6666666666667</v>
      </c>
      <c r="E59" s="36">
        <v>1523.7333333333336</v>
      </c>
      <c r="F59" s="36">
        <v>1509.3666666666668</v>
      </c>
      <c r="G59" s="36">
        <v>1487.4333333333336</v>
      </c>
      <c r="H59" s="36">
        <v>1560.0333333333335</v>
      </c>
      <c r="I59" s="36">
        <v>1581.9666666666665</v>
      </c>
      <c r="J59" s="36">
        <v>1596.3333333333335</v>
      </c>
      <c r="K59" s="31">
        <v>1567.6</v>
      </c>
      <c r="L59" s="31">
        <v>1531.3</v>
      </c>
      <c r="M59" s="31">
        <v>31.164280000000002</v>
      </c>
      <c r="N59" s="1"/>
      <c r="O59" s="1"/>
    </row>
    <row r="60" spans="1:15" ht="12.75" customHeight="1">
      <c r="A60" s="33">
        <v>50</v>
      </c>
      <c r="B60" s="54" t="s">
        <v>270</v>
      </c>
      <c r="C60" s="31">
        <v>7103.1</v>
      </c>
      <c r="D60" s="36">
        <v>7083.0333333333328</v>
      </c>
      <c r="E60" s="36">
        <v>7002.1166666666659</v>
      </c>
      <c r="F60" s="36">
        <v>6901.1333333333332</v>
      </c>
      <c r="G60" s="36">
        <v>6820.2166666666662</v>
      </c>
      <c r="H60" s="36">
        <v>7184.0166666666655</v>
      </c>
      <c r="I60" s="36">
        <v>7264.9333333333334</v>
      </c>
      <c r="J60" s="36">
        <v>7365.9166666666652</v>
      </c>
      <c r="K60" s="31">
        <v>7163.95</v>
      </c>
      <c r="L60" s="31">
        <v>6982.05</v>
      </c>
      <c r="M60" s="31">
        <v>0.71560000000000001</v>
      </c>
      <c r="N60" s="1"/>
      <c r="O60" s="1"/>
    </row>
    <row r="61" spans="1:15" ht="12.75" customHeight="1">
      <c r="A61" s="33">
        <v>51</v>
      </c>
      <c r="B61" s="54" t="s">
        <v>335</v>
      </c>
      <c r="C61" s="31">
        <v>2207.35</v>
      </c>
      <c r="D61" s="36">
        <v>2222.1166666666668</v>
      </c>
      <c r="E61" s="36">
        <v>2185.2333333333336</v>
      </c>
      <c r="F61" s="36">
        <v>2163.1166666666668</v>
      </c>
      <c r="G61" s="36">
        <v>2126.2333333333336</v>
      </c>
      <c r="H61" s="36">
        <v>2244.2333333333336</v>
      </c>
      <c r="I61" s="36">
        <v>2281.1166666666668</v>
      </c>
      <c r="J61" s="36">
        <v>2303.2333333333336</v>
      </c>
      <c r="K61" s="31">
        <v>2259</v>
      </c>
      <c r="L61" s="31">
        <v>2200</v>
      </c>
      <c r="M61" s="31">
        <v>0.43847999999999998</v>
      </c>
      <c r="N61" s="1"/>
      <c r="O61" s="1"/>
    </row>
    <row r="62" spans="1:15" ht="12.75" customHeight="1">
      <c r="A62" s="33">
        <v>52</v>
      </c>
      <c r="B62" s="54" t="s">
        <v>71</v>
      </c>
      <c r="C62" s="31">
        <v>2538.85</v>
      </c>
      <c r="D62" s="36">
        <v>2525.2833333333333</v>
      </c>
      <c r="E62" s="36">
        <v>2506.5666666666666</v>
      </c>
      <c r="F62" s="36">
        <v>2474.2833333333333</v>
      </c>
      <c r="G62" s="36">
        <v>2455.5666666666666</v>
      </c>
      <c r="H62" s="36">
        <v>2557.5666666666666</v>
      </c>
      <c r="I62" s="36">
        <v>2576.2833333333328</v>
      </c>
      <c r="J62" s="36">
        <v>2608.5666666666666</v>
      </c>
      <c r="K62" s="31">
        <v>2544</v>
      </c>
      <c r="L62" s="31">
        <v>2493</v>
      </c>
      <c r="M62" s="31">
        <v>4.6671100000000001</v>
      </c>
      <c r="N62" s="1"/>
      <c r="O62" s="1"/>
    </row>
    <row r="63" spans="1:15" ht="12.75" customHeight="1">
      <c r="A63" s="33">
        <v>53</v>
      </c>
      <c r="B63" s="54" t="s">
        <v>72</v>
      </c>
      <c r="C63" s="31">
        <v>441.7</v>
      </c>
      <c r="D63" s="36">
        <v>437.5333333333333</v>
      </c>
      <c r="E63" s="36">
        <v>429.91666666666663</v>
      </c>
      <c r="F63" s="36">
        <v>418.13333333333333</v>
      </c>
      <c r="G63" s="36">
        <v>410.51666666666665</v>
      </c>
      <c r="H63" s="36">
        <v>449.31666666666661</v>
      </c>
      <c r="I63" s="36">
        <v>456.93333333333328</v>
      </c>
      <c r="J63" s="36">
        <v>468.71666666666658</v>
      </c>
      <c r="K63" s="31">
        <v>445.15</v>
      </c>
      <c r="L63" s="31">
        <v>425.75</v>
      </c>
      <c r="M63" s="31">
        <v>48.591259999999998</v>
      </c>
      <c r="N63" s="1"/>
      <c r="O63" s="1"/>
    </row>
    <row r="64" spans="1:15" ht="12.75" customHeight="1">
      <c r="A64" s="33">
        <v>54</v>
      </c>
      <c r="B64" s="54" t="s">
        <v>73</v>
      </c>
      <c r="C64" s="31">
        <v>249.35</v>
      </c>
      <c r="D64" s="36">
        <v>246.48333333333332</v>
      </c>
      <c r="E64" s="36">
        <v>242.76666666666665</v>
      </c>
      <c r="F64" s="36">
        <v>236.18333333333334</v>
      </c>
      <c r="G64" s="36">
        <v>232.46666666666667</v>
      </c>
      <c r="H64" s="36">
        <v>253.06666666666663</v>
      </c>
      <c r="I64" s="36">
        <v>256.7833333333333</v>
      </c>
      <c r="J64" s="36">
        <v>263.36666666666662</v>
      </c>
      <c r="K64" s="31">
        <v>250.2</v>
      </c>
      <c r="L64" s="31">
        <v>239.9</v>
      </c>
      <c r="M64" s="31">
        <v>203.78402</v>
      </c>
      <c r="N64" s="1"/>
      <c r="O64" s="1"/>
    </row>
    <row r="65" spans="1:15" ht="12.75" customHeight="1">
      <c r="A65" s="33">
        <v>55</v>
      </c>
      <c r="B65" s="54" t="s">
        <v>74</v>
      </c>
      <c r="C65" s="31">
        <v>210.8</v>
      </c>
      <c r="D65" s="36">
        <v>210.9</v>
      </c>
      <c r="E65" s="36">
        <v>209.15</v>
      </c>
      <c r="F65" s="36">
        <v>207.5</v>
      </c>
      <c r="G65" s="36">
        <v>205.75</v>
      </c>
      <c r="H65" s="36">
        <v>212.55</v>
      </c>
      <c r="I65" s="36">
        <v>214.3</v>
      </c>
      <c r="J65" s="36">
        <v>215.95000000000002</v>
      </c>
      <c r="K65" s="31">
        <v>212.65</v>
      </c>
      <c r="L65" s="31">
        <v>209.25</v>
      </c>
      <c r="M65" s="31">
        <v>162.38012000000001</v>
      </c>
      <c r="N65" s="1"/>
      <c r="O65" s="1"/>
    </row>
    <row r="66" spans="1:15" ht="12.75" customHeight="1">
      <c r="A66" s="33">
        <v>56</v>
      </c>
      <c r="B66" s="54" t="s">
        <v>271</v>
      </c>
      <c r="C66" s="31">
        <v>105.75</v>
      </c>
      <c r="D66" s="36">
        <v>106.55</v>
      </c>
      <c r="E66" s="36">
        <v>103.64999999999999</v>
      </c>
      <c r="F66" s="36">
        <v>101.55</v>
      </c>
      <c r="G66" s="36">
        <v>98.649999999999991</v>
      </c>
      <c r="H66" s="36">
        <v>108.64999999999999</v>
      </c>
      <c r="I66" s="36">
        <v>111.55</v>
      </c>
      <c r="J66" s="36">
        <v>113.64999999999999</v>
      </c>
      <c r="K66" s="31">
        <v>109.45</v>
      </c>
      <c r="L66" s="31">
        <v>104.45</v>
      </c>
      <c r="M66" s="31">
        <v>319.86443000000003</v>
      </c>
      <c r="N66" s="1"/>
      <c r="O66" s="1"/>
    </row>
    <row r="67" spans="1:15" ht="12.75" customHeight="1">
      <c r="A67" s="33">
        <v>57</v>
      </c>
      <c r="B67" s="54" t="s">
        <v>336</v>
      </c>
      <c r="C67" s="31">
        <v>45.1</v>
      </c>
      <c r="D67" s="36">
        <v>45.016666666666673</v>
      </c>
      <c r="E67" s="36">
        <v>43.833333333333343</v>
      </c>
      <c r="F67" s="36">
        <v>42.56666666666667</v>
      </c>
      <c r="G67" s="36">
        <v>41.38333333333334</v>
      </c>
      <c r="H67" s="36">
        <v>46.283333333333346</v>
      </c>
      <c r="I67" s="36">
        <v>47.466666666666669</v>
      </c>
      <c r="J67" s="36">
        <v>48.733333333333348</v>
      </c>
      <c r="K67" s="31">
        <v>46.2</v>
      </c>
      <c r="L67" s="31">
        <v>43.75</v>
      </c>
      <c r="M67" s="31">
        <v>1076.6012599999999</v>
      </c>
      <c r="N67" s="1"/>
      <c r="O67" s="1"/>
    </row>
    <row r="68" spans="1:15" ht="12.75" customHeight="1">
      <c r="A68" s="33">
        <v>58</v>
      </c>
      <c r="B68" s="54" t="s">
        <v>332</v>
      </c>
      <c r="C68" s="31">
        <v>2698.5</v>
      </c>
      <c r="D68" s="36">
        <v>2709.7666666666664</v>
      </c>
      <c r="E68" s="36">
        <v>2652.1333333333328</v>
      </c>
      <c r="F68" s="36">
        <v>2605.7666666666664</v>
      </c>
      <c r="G68" s="36">
        <v>2548.1333333333328</v>
      </c>
      <c r="H68" s="36">
        <v>2756.1333333333328</v>
      </c>
      <c r="I68" s="36">
        <v>2813.766666666666</v>
      </c>
      <c r="J68" s="36">
        <v>2860.1333333333328</v>
      </c>
      <c r="K68" s="31">
        <v>2767.4</v>
      </c>
      <c r="L68" s="31">
        <v>2663.4</v>
      </c>
      <c r="M68" s="31">
        <v>0.38433</v>
      </c>
      <c r="N68" s="1"/>
      <c r="O68" s="1"/>
    </row>
    <row r="69" spans="1:15" ht="12.75" customHeight="1">
      <c r="A69" s="33">
        <v>59</v>
      </c>
      <c r="B69" s="54" t="s">
        <v>75</v>
      </c>
      <c r="C69" s="31">
        <v>1686.55</v>
      </c>
      <c r="D69" s="36">
        <v>1678.3166666666666</v>
      </c>
      <c r="E69" s="36">
        <v>1666.8333333333333</v>
      </c>
      <c r="F69" s="36">
        <v>1647.1166666666666</v>
      </c>
      <c r="G69" s="36">
        <v>1635.6333333333332</v>
      </c>
      <c r="H69" s="36">
        <v>1698.0333333333333</v>
      </c>
      <c r="I69" s="36">
        <v>1709.5166666666669</v>
      </c>
      <c r="J69" s="36">
        <v>1729.2333333333333</v>
      </c>
      <c r="K69" s="31">
        <v>1689.8</v>
      </c>
      <c r="L69" s="31">
        <v>1658.6</v>
      </c>
      <c r="M69" s="31">
        <v>3.5454699999999999</v>
      </c>
      <c r="N69" s="1"/>
      <c r="O69" s="1"/>
    </row>
    <row r="70" spans="1:15" ht="12.75" customHeight="1">
      <c r="A70" s="33">
        <v>60</v>
      </c>
      <c r="B70" s="54" t="s">
        <v>337</v>
      </c>
      <c r="C70" s="31">
        <v>5162.95</v>
      </c>
      <c r="D70" s="36">
        <v>5183.9833333333336</v>
      </c>
      <c r="E70" s="36">
        <v>5118.9666666666672</v>
      </c>
      <c r="F70" s="36">
        <v>5074.9833333333336</v>
      </c>
      <c r="G70" s="36">
        <v>5009.9666666666672</v>
      </c>
      <c r="H70" s="36">
        <v>5227.9666666666672</v>
      </c>
      <c r="I70" s="36">
        <v>5292.9833333333336</v>
      </c>
      <c r="J70" s="36">
        <v>5336.9666666666672</v>
      </c>
      <c r="K70" s="31">
        <v>5249</v>
      </c>
      <c r="L70" s="31">
        <v>5140</v>
      </c>
      <c r="M70" s="31">
        <v>0.33173999999999998</v>
      </c>
      <c r="N70" s="1"/>
      <c r="O70" s="1"/>
    </row>
    <row r="71" spans="1:15" ht="12.75" customHeight="1">
      <c r="A71" s="33">
        <v>61</v>
      </c>
      <c r="B71" s="54" t="s">
        <v>333</v>
      </c>
      <c r="C71" s="31">
        <v>2409.1999999999998</v>
      </c>
      <c r="D71" s="36">
        <v>2408.0666666666666</v>
      </c>
      <c r="E71" s="36">
        <v>2366.1333333333332</v>
      </c>
      <c r="F71" s="36">
        <v>2323.0666666666666</v>
      </c>
      <c r="G71" s="36">
        <v>2281.1333333333332</v>
      </c>
      <c r="H71" s="36">
        <v>2451.1333333333332</v>
      </c>
      <c r="I71" s="36">
        <v>2493.0666666666666</v>
      </c>
      <c r="J71" s="36">
        <v>2536.1333333333332</v>
      </c>
      <c r="K71" s="31">
        <v>2450</v>
      </c>
      <c r="L71" s="31">
        <v>2365</v>
      </c>
      <c r="M71" s="31">
        <v>5.6432599999999997</v>
      </c>
      <c r="N71" s="1"/>
      <c r="O71" s="1"/>
    </row>
    <row r="72" spans="1:15" ht="12.75" customHeight="1">
      <c r="A72" s="33">
        <v>62</v>
      </c>
      <c r="B72" s="54" t="s">
        <v>77</v>
      </c>
      <c r="C72" s="31">
        <v>719.7</v>
      </c>
      <c r="D72" s="36">
        <v>721.1</v>
      </c>
      <c r="E72" s="36">
        <v>716.65000000000009</v>
      </c>
      <c r="F72" s="36">
        <v>713.6</v>
      </c>
      <c r="G72" s="36">
        <v>709.15000000000009</v>
      </c>
      <c r="H72" s="36">
        <v>724.15000000000009</v>
      </c>
      <c r="I72" s="36">
        <v>728.60000000000014</v>
      </c>
      <c r="J72" s="36">
        <v>731.65000000000009</v>
      </c>
      <c r="K72" s="31">
        <v>725.55</v>
      </c>
      <c r="L72" s="31">
        <v>718.05</v>
      </c>
      <c r="M72" s="31">
        <v>7.4209800000000001</v>
      </c>
      <c r="N72" s="1"/>
      <c r="O72" s="1"/>
    </row>
    <row r="73" spans="1:15" ht="12.75" customHeight="1">
      <c r="A73" s="33">
        <v>63</v>
      </c>
      <c r="B73" s="54" t="s">
        <v>338</v>
      </c>
      <c r="C73" s="31">
        <v>1064.4000000000001</v>
      </c>
      <c r="D73" s="36">
        <v>1068.3999999999999</v>
      </c>
      <c r="E73" s="36">
        <v>1051.9999999999998</v>
      </c>
      <c r="F73" s="36">
        <v>1039.5999999999999</v>
      </c>
      <c r="G73" s="36">
        <v>1023.1999999999998</v>
      </c>
      <c r="H73" s="36">
        <v>1080.7999999999997</v>
      </c>
      <c r="I73" s="36">
        <v>1097.1999999999998</v>
      </c>
      <c r="J73" s="36">
        <v>1109.5999999999997</v>
      </c>
      <c r="K73" s="31">
        <v>1084.8</v>
      </c>
      <c r="L73" s="31">
        <v>1056</v>
      </c>
      <c r="M73" s="31">
        <v>3.7334999999999998</v>
      </c>
      <c r="N73" s="1"/>
      <c r="O73" s="1"/>
    </row>
    <row r="74" spans="1:15" ht="12.75" customHeight="1">
      <c r="A74" s="33">
        <v>64</v>
      </c>
      <c r="B74" s="54" t="s">
        <v>76</v>
      </c>
      <c r="C74" s="31">
        <v>135.69999999999999</v>
      </c>
      <c r="D74" s="36">
        <v>136.33333333333334</v>
      </c>
      <c r="E74" s="36">
        <v>134.4666666666667</v>
      </c>
      <c r="F74" s="36">
        <v>133.23333333333335</v>
      </c>
      <c r="G74" s="36">
        <v>131.3666666666667</v>
      </c>
      <c r="H74" s="36">
        <v>137.56666666666669</v>
      </c>
      <c r="I74" s="36">
        <v>139.43333333333331</v>
      </c>
      <c r="J74" s="36">
        <v>140.66666666666669</v>
      </c>
      <c r="K74" s="31">
        <v>138.19999999999999</v>
      </c>
      <c r="L74" s="31">
        <v>135.1</v>
      </c>
      <c r="M74" s="31">
        <v>96.513369999999995</v>
      </c>
      <c r="N74" s="1"/>
      <c r="O74" s="1"/>
    </row>
    <row r="75" spans="1:15" ht="12.75" customHeight="1">
      <c r="A75" s="33">
        <v>65</v>
      </c>
      <c r="B75" s="54" t="s">
        <v>78</v>
      </c>
      <c r="C75" s="31">
        <v>1134.4000000000001</v>
      </c>
      <c r="D75" s="36">
        <v>1130.8833333333332</v>
      </c>
      <c r="E75" s="36">
        <v>1113.7166666666665</v>
      </c>
      <c r="F75" s="36">
        <v>1093.0333333333333</v>
      </c>
      <c r="G75" s="36">
        <v>1075.8666666666666</v>
      </c>
      <c r="H75" s="36">
        <v>1151.5666666666664</v>
      </c>
      <c r="I75" s="36">
        <v>1168.7333333333333</v>
      </c>
      <c r="J75" s="36">
        <v>1189.4166666666663</v>
      </c>
      <c r="K75" s="31">
        <v>1148.05</v>
      </c>
      <c r="L75" s="31">
        <v>1110.2</v>
      </c>
      <c r="M75" s="31">
        <v>23.41714</v>
      </c>
      <c r="N75" s="1"/>
      <c r="O75" s="1"/>
    </row>
    <row r="76" spans="1:15" ht="12.75" customHeight="1">
      <c r="A76" s="33">
        <v>66</v>
      </c>
      <c r="B76" s="54" t="s">
        <v>81</v>
      </c>
      <c r="C76" s="31">
        <v>127.6</v>
      </c>
      <c r="D76" s="36">
        <v>128.78333333333333</v>
      </c>
      <c r="E76" s="36">
        <v>125.51666666666665</v>
      </c>
      <c r="F76" s="36">
        <v>123.43333333333332</v>
      </c>
      <c r="G76" s="36">
        <v>120.16666666666664</v>
      </c>
      <c r="H76" s="36">
        <v>130.86666666666667</v>
      </c>
      <c r="I76" s="36">
        <v>134.13333333333338</v>
      </c>
      <c r="J76" s="36">
        <v>136.21666666666667</v>
      </c>
      <c r="K76" s="31">
        <v>132.05000000000001</v>
      </c>
      <c r="L76" s="31">
        <v>126.7</v>
      </c>
      <c r="M76" s="31">
        <v>232.53842</v>
      </c>
      <c r="N76" s="1"/>
      <c r="O76" s="1"/>
    </row>
    <row r="77" spans="1:15" ht="12.75" customHeight="1">
      <c r="A77" s="33">
        <v>67</v>
      </c>
      <c r="B77" s="54" t="s">
        <v>85</v>
      </c>
      <c r="C77" s="31">
        <v>352.25</v>
      </c>
      <c r="D77" s="36">
        <v>354.01666666666665</v>
      </c>
      <c r="E77" s="36">
        <v>349.48333333333329</v>
      </c>
      <c r="F77" s="36">
        <v>346.71666666666664</v>
      </c>
      <c r="G77" s="36">
        <v>342.18333333333328</v>
      </c>
      <c r="H77" s="36">
        <v>356.7833333333333</v>
      </c>
      <c r="I77" s="36">
        <v>361.31666666666661</v>
      </c>
      <c r="J77" s="36">
        <v>364.08333333333331</v>
      </c>
      <c r="K77" s="31">
        <v>358.55</v>
      </c>
      <c r="L77" s="31">
        <v>351.25</v>
      </c>
      <c r="M77" s="31">
        <v>61.91704</v>
      </c>
      <c r="N77" s="1"/>
      <c r="O77" s="1"/>
    </row>
    <row r="78" spans="1:15" ht="12.75" customHeight="1">
      <c r="A78" s="33">
        <v>68</v>
      </c>
      <c r="B78" s="54" t="s">
        <v>80</v>
      </c>
      <c r="C78" s="31">
        <v>936.15</v>
      </c>
      <c r="D78" s="36">
        <v>931.61666666666667</v>
      </c>
      <c r="E78" s="36">
        <v>914.5333333333333</v>
      </c>
      <c r="F78" s="36">
        <v>892.91666666666663</v>
      </c>
      <c r="G78" s="36">
        <v>875.83333333333326</v>
      </c>
      <c r="H78" s="36">
        <v>953.23333333333335</v>
      </c>
      <c r="I78" s="36">
        <v>970.31666666666661</v>
      </c>
      <c r="J78" s="36">
        <v>991.93333333333339</v>
      </c>
      <c r="K78" s="31">
        <v>948.7</v>
      </c>
      <c r="L78" s="31">
        <v>910</v>
      </c>
      <c r="M78" s="31">
        <v>140.03428</v>
      </c>
      <c r="N78" s="1"/>
      <c r="O78" s="1"/>
    </row>
    <row r="79" spans="1:15" ht="12.75" customHeight="1">
      <c r="A79" s="33">
        <v>69</v>
      </c>
      <c r="B79" s="54" t="s">
        <v>847</v>
      </c>
      <c r="C79" s="31">
        <v>494.65</v>
      </c>
      <c r="D79" s="36">
        <v>496.54999999999995</v>
      </c>
      <c r="E79" s="36">
        <v>490.14999999999992</v>
      </c>
      <c r="F79" s="36">
        <v>485.65</v>
      </c>
      <c r="G79" s="36">
        <v>479.24999999999994</v>
      </c>
      <c r="H79" s="36">
        <v>501.0499999999999</v>
      </c>
      <c r="I79" s="36">
        <v>507.45</v>
      </c>
      <c r="J79" s="36">
        <v>511.94999999999987</v>
      </c>
      <c r="K79" s="31">
        <v>502.95</v>
      </c>
      <c r="L79" s="31">
        <v>492.05</v>
      </c>
      <c r="M79" s="31">
        <v>4.3533299999999997</v>
      </c>
      <c r="N79" s="1"/>
      <c r="O79" s="1"/>
    </row>
    <row r="80" spans="1:15" ht="12.75" customHeight="1">
      <c r="A80" s="33">
        <v>70</v>
      </c>
      <c r="B80" s="54" t="s">
        <v>82</v>
      </c>
      <c r="C80" s="31">
        <v>276.75</v>
      </c>
      <c r="D80" s="36">
        <v>276.63333333333333</v>
      </c>
      <c r="E80" s="36">
        <v>273.36666666666667</v>
      </c>
      <c r="F80" s="36">
        <v>269.98333333333335</v>
      </c>
      <c r="G80" s="36">
        <v>266.7166666666667</v>
      </c>
      <c r="H80" s="36">
        <v>280.01666666666665</v>
      </c>
      <c r="I80" s="36">
        <v>283.2833333333333</v>
      </c>
      <c r="J80" s="36">
        <v>286.66666666666663</v>
      </c>
      <c r="K80" s="31">
        <v>279.89999999999998</v>
      </c>
      <c r="L80" s="31">
        <v>273.25</v>
      </c>
      <c r="M80" s="31">
        <v>69.564520000000002</v>
      </c>
      <c r="N80" s="1"/>
      <c r="O80" s="1"/>
    </row>
    <row r="81" spans="1:15" ht="12.75" customHeight="1">
      <c r="A81" s="33">
        <v>71</v>
      </c>
      <c r="B81" s="54" t="s">
        <v>339</v>
      </c>
      <c r="C81" s="31">
        <v>1214.8499999999999</v>
      </c>
      <c r="D81" s="36">
        <v>1238.6166666666666</v>
      </c>
      <c r="E81" s="36">
        <v>1182.2333333333331</v>
      </c>
      <c r="F81" s="36">
        <v>1149.6166666666666</v>
      </c>
      <c r="G81" s="36">
        <v>1093.2333333333331</v>
      </c>
      <c r="H81" s="36">
        <v>1271.2333333333331</v>
      </c>
      <c r="I81" s="36">
        <v>1327.6166666666668</v>
      </c>
      <c r="J81" s="36">
        <v>1360.2333333333331</v>
      </c>
      <c r="K81" s="31">
        <v>1295</v>
      </c>
      <c r="L81" s="31">
        <v>1206</v>
      </c>
      <c r="M81" s="31">
        <v>1.7028099999999999</v>
      </c>
      <c r="N81" s="1"/>
      <c r="O81" s="1"/>
    </row>
    <row r="82" spans="1:15" ht="12.75" customHeight="1">
      <c r="A82" s="33">
        <v>72</v>
      </c>
      <c r="B82" s="54" t="s">
        <v>88</v>
      </c>
      <c r="C82" s="31">
        <v>504</v>
      </c>
      <c r="D82" s="36">
        <v>506.31666666666661</v>
      </c>
      <c r="E82" s="36">
        <v>499.83333333333326</v>
      </c>
      <c r="F82" s="36">
        <v>495.66666666666663</v>
      </c>
      <c r="G82" s="36">
        <v>489.18333333333328</v>
      </c>
      <c r="H82" s="36">
        <v>510.48333333333323</v>
      </c>
      <c r="I82" s="36">
        <v>516.96666666666658</v>
      </c>
      <c r="J82" s="36">
        <v>521.13333333333321</v>
      </c>
      <c r="K82" s="31">
        <v>512.79999999999995</v>
      </c>
      <c r="L82" s="31">
        <v>502.15</v>
      </c>
      <c r="M82" s="31">
        <v>19.470369999999999</v>
      </c>
      <c r="N82" s="1"/>
      <c r="O82" s="1"/>
    </row>
    <row r="83" spans="1:15" ht="12.75" customHeight="1">
      <c r="A83" s="33">
        <v>73</v>
      </c>
      <c r="B83" s="54" t="s">
        <v>848</v>
      </c>
      <c r="C83" s="31">
        <v>275.95</v>
      </c>
      <c r="D83" s="36">
        <v>279.65000000000003</v>
      </c>
      <c r="E83" s="36">
        <v>270.35000000000008</v>
      </c>
      <c r="F83" s="36">
        <v>264.75000000000006</v>
      </c>
      <c r="G83" s="36">
        <v>255.4500000000001</v>
      </c>
      <c r="H83" s="36">
        <v>285.25000000000006</v>
      </c>
      <c r="I83" s="36">
        <v>294.55</v>
      </c>
      <c r="J83" s="36">
        <v>300.15000000000003</v>
      </c>
      <c r="K83" s="31">
        <v>288.95</v>
      </c>
      <c r="L83" s="31">
        <v>274.05</v>
      </c>
      <c r="M83" s="31">
        <v>33.062150000000003</v>
      </c>
      <c r="N83" s="1"/>
      <c r="O83" s="1"/>
    </row>
    <row r="84" spans="1:15" ht="12.75" customHeight="1">
      <c r="A84" s="33">
        <v>74</v>
      </c>
      <c r="B84" s="54" t="s">
        <v>340</v>
      </c>
      <c r="C84" s="31">
        <v>6988.25</v>
      </c>
      <c r="D84" s="36">
        <v>6957.5</v>
      </c>
      <c r="E84" s="36">
        <v>6850</v>
      </c>
      <c r="F84" s="36">
        <v>6711.75</v>
      </c>
      <c r="G84" s="36">
        <v>6604.25</v>
      </c>
      <c r="H84" s="36">
        <v>7095.75</v>
      </c>
      <c r="I84" s="36">
        <v>7203.25</v>
      </c>
      <c r="J84" s="36">
        <v>7341.5</v>
      </c>
      <c r="K84" s="31">
        <v>7065</v>
      </c>
      <c r="L84" s="31">
        <v>6819.25</v>
      </c>
      <c r="M84" s="31">
        <v>0.34132000000000001</v>
      </c>
      <c r="N84" s="1"/>
      <c r="O84" s="1"/>
    </row>
    <row r="85" spans="1:15" ht="12.75" customHeight="1">
      <c r="A85" s="33">
        <v>75</v>
      </c>
      <c r="B85" s="54" t="s">
        <v>341</v>
      </c>
      <c r="C85" s="31">
        <v>794.7</v>
      </c>
      <c r="D85" s="36">
        <v>794.63333333333333</v>
      </c>
      <c r="E85" s="36">
        <v>784.31666666666661</v>
      </c>
      <c r="F85" s="36">
        <v>773.93333333333328</v>
      </c>
      <c r="G85" s="36">
        <v>763.61666666666656</v>
      </c>
      <c r="H85" s="36">
        <v>805.01666666666665</v>
      </c>
      <c r="I85" s="36">
        <v>815.33333333333348</v>
      </c>
      <c r="J85" s="36">
        <v>825.7166666666667</v>
      </c>
      <c r="K85" s="31">
        <v>804.95</v>
      </c>
      <c r="L85" s="31">
        <v>784.25</v>
      </c>
      <c r="M85" s="31">
        <v>1.9806999999999999</v>
      </c>
      <c r="N85" s="1"/>
      <c r="O85" s="1"/>
    </row>
    <row r="86" spans="1:15" ht="12.75" customHeight="1">
      <c r="A86" s="33">
        <v>76</v>
      </c>
      <c r="B86" s="54" t="s">
        <v>342</v>
      </c>
      <c r="C86" s="31">
        <v>1215.9000000000001</v>
      </c>
      <c r="D86" s="36">
        <v>1231.7333333333333</v>
      </c>
      <c r="E86" s="36">
        <v>1191.4666666666667</v>
      </c>
      <c r="F86" s="36">
        <v>1167.0333333333333</v>
      </c>
      <c r="G86" s="36">
        <v>1126.7666666666667</v>
      </c>
      <c r="H86" s="36">
        <v>1256.1666666666667</v>
      </c>
      <c r="I86" s="36">
        <v>1296.4333333333336</v>
      </c>
      <c r="J86" s="36">
        <v>1320.8666666666668</v>
      </c>
      <c r="K86" s="31">
        <v>1272</v>
      </c>
      <c r="L86" s="31">
        <v>1207.3</v>
      </c>
      <c r="M86" s="31">
        <v>1.49637</v>
      </c>
      <c r="N86" s="1"/>
      <c r="O86" s="1"/>
    </row>
    <row r="87" spans="1:15" ht="12.75" customHeight="1">
      <c r="A87" s="33">
        <v>77</v>
      </c>
      <c r="B87" s="54" t="s">
        <v>343</v>
      </c>
      <c r="C87" s="31">
        <v>428.25</v>
      </c>
      <c r="D87" s="36">
        <v>431.16666666666669</v>
      </c>
      <c r="E87" s="36">
        <v>422.18333333333339</v>
      </c>
      <c r="F87" s="36">
        <v>416.11666666666673</v>
      </c>
      <c r="G87" s="36">
        <v>407.13333333333344</v>
      </c>
      <c r="H87" s="36">
        <v>437.23333333333335</v>
      </c>
      <c r="I87" s="36">
        <v>446.21666666666658</v>
      </c>
      <c r="J87" s="36">
        <v>452.2833333333333</v>
      </c>
      <c r="K87" s="31">
        <v>440.15</v>
      </c>
      <c r="L87" s="31">
        <v>425.1</v>
      </c>
      <c r="M87" s="31">
        <v>3.60555</v>
      </c>
      <c r="N87" s="1"/>
      <c r="O87" s="1"/>
    </row>
    <row r="88" spans="1:15" ht="12.75" customHeight="1">
      <c r="A88" s="33">
        <v>78</v>
      </c>
      <c r="B88" s="54" t="s">
        <v>83</v>
      </c>
      <c r="C88" s="31">
        <v>19664.599999999999</v>
      </c>
      <c r="D88" s="36">
        <v>19604.683333333331</v>
      </c>
      <c r="E88" s="36">
        <v>19516.066666666662</v>
      </c>
      <c r="F88" s="36">
        <v>19367.533333333333</v>
      </c>
      <c r="G88" s="36">
        <v>19278.916666666664</v>
      </c>
      <c r="H88" s="36">
        <v>19753.21666666666</v>
      </c>
      <c r="I88" s="36">
        <v>19841.833333333328</v>
      </c>
      <c r="J88" s="36">
        <v>19990.366666666658</v>
      </c>
      <c r="K88" s="31">
        <v>19693.3</v>
      </c>
      <c r="L88" s="31">
        <v>19456.150000000001</v>
      </c>
      <c r="M88" s="31">
        <v>0.25735999999999998</v>
      </c>
      <c r="N88" s="1"/>
      <c r="O88" s="1"/>
    </row>
    <row r="89" spans="1:15" ht="12.75" customHeight="1">
      <c r="A89" s="33">
        <v>79</v>
      </c>
      <c r="B89" s="54" t="s">
        <v>344</v>
      </c>
      <c r="C89" s="31">
        <v>619.85</v>
      </c>
      <c r="D89" s="36">
        <v>618.29999999999995</v>
      </c>
      <c r="E89" s="36">
        <v>611.59999999999991</v>
      </c>
      <c r="F89" s="36">
        <v>603.34999999999991</v>
      </c>
      <c r="G89" s="36">
        <v>596.64999999999986</v>
      </c>
      <c r="H89" s="36">
        <v>626.54999999999995</v>
      </c>
      <c r="I89" s="36">
        <v>633.25</v>
      </c>
      <c r="J89" s="36">
        <v>641.5</v>
      </c>
      <c r="K89" s="31">
        <v>625</v>
      </c>
      <c r="L89" s="31">
        <v>610.04999999999995</v>
      </c>
      <c r="M89" s="31">
        <v>1.6630199999999999</v>
      </c>
      <c r="N89" s="1"/>
      <c r="O89" s="1"/>
    </row>
    <row r="90" spans="1:15" ht="12.75" customHeight="1">
      <c r="A90" s="33">
        <v>80</v>
      </c>
      <c r="B90" s="54" t="s">
        <v>345</v>
      </c>
      <c r="C90" s="31">
        <v>17.5</v>
      </c>
      <c r="D90" s="36">
        <v>17.233333333333334</v>
      </c>
      <c r="E90" s="36">
        <v>16.966666666666669</v>
      </c>
      <c r="F90" s="36">
        <v>16.433333333333334</v>
      </c>
      <c r="G90" s="36">
        <v>16.166666666666668</v>
      </c>
      <c r="H90" s="36">
        <v>17.766666666666669</v>
      </c>
      <c r="I90" s="36">
        <v>18.033333333333335</v>
      </c>
      <c r="J90" s="36">
        <v>18.56666666666667</v>
      </c>
      <c r="K90" s="31">
        <v>17.5</v>
      </c>
      <c r="L90" s="31">
        <v>16.7</v>
      </c>
      <c r="M90" s="31">
        <v>562.22387000000003</v>
      </c>
      <c r="N90" s="1"/>
      <c r="O90" s="1"/>
    </row>
    <row r="91" spans="1:15" ht="12.75" customHeight="1">
      <c r="A91" s="33">
        <v>81</v>
      </c>
      <c r="B91" s="54" t="s">
        <v>86</v>
      </c>
      <c r="C91" s="31">
        <v>4532.8500000000004</v>
      </c>
      <c r="D91" s="36">
        <v>4546.9000000000005</v>
      </c>
      <c r="E91" s="36">
        <v>4504.5500000000011</v>
      </c>
      <c r="F91" s="36">
        <v>4476.2500000000009</v>
      </c>
      <c r="G91" s="36">
        <v>4433.9000000000015</v>
      </c>
      <c r="H91" s="36">
        <v>4575.2000000000007</v>
      </c>
      <c r="I91" s="36">
        <v>4617.5500000000011</v>
      </c>
      <c r="J91" s="36">
        <v>4645.8500000000004</v>
      </c>
      <c r="K91" s="31">
        <v>4589.25</v>
      </c>
      <c r="L91" s="31">
        <v>4518.6000000000004</v>
      </c>
      <c r="M91" s="31">
        <v>4.0832600000000001</v>
      </c>
      <c r="N91" s="1"/>
      <c r="O91" s="1"/>
    </row>
    <row r="92" spans="1:15" ht="12.75" customHeight="1">
      <c r="A92" s="33">
        <v>82</v>
      </c>
      <c r="B92" s="54" t="s">
        <v>334</v>
      </c>
      <c r="C92" s="31">
        <v>1272.95</v>
      </c>
      <c r="D92" s="36">
        <v>1288.3166666666666</v>
      </c>
      <c r="E92" s="36">
        <v>1244.6333333333332</v>
      </c>
      <c r="F92" s="36">
        <v>1216.3166666666666</v>
      </c>
      <c r="G92" s="36">
        <v>1172.6333333333332</v>
      </c>
      <c r="H92" s="36">
        <v>1316.6333333333332</v>
      </c>
      <c r="I92" s="36">
        <v>1360.3166666666666</v>
      </c>
      <c r="J92" s="36">
        <v>1388.6333333333332</v>
      </c>
      <c r="K92" s="31">
        <v>1332</v>
      </c>
      <c r="L92" s="31">
        <v>1260</v>
      </c>
      <c r="M92" s="31">
        <v>10.23185</v>
      </c>
      <c r="N92" s="1"/>
      <c r="O92" s="1"/>
    </row>
    <row r="93" spans="1:15" ht="12.75" customHeight="1">
      <c r="A93" s="33">
        <v>83</v>
      </c>
      <c r="B93" s="54" t="s">
        <v>346</v>
      </c>
      <c r="C93" s="31">
        <v>1715.7</v>
      </c>
      <c r="D93" s="36">
        <v>1720.7333333333333</v>
      </c>
      <c r="E93" s="36">
        <v>1701.4666666666667</v>
      </c>
      <c r="F93" s="36">
        <v>1687.2333333333333</v>
      </c>
      <c r="G93" s="36">
        <v>1667.9666666666667</v>
      </c>
      <c r="H93" s="36">
        <v>1734.9666666666667</v>
      </c>
      <c r="I93" s="36">
        <v>1754.2333333333336</v>
      </c>
      <c r="J93" s="36">
        <v>1768.4666666666667</v>
      </c>
      <c r="K93" s="31">
        <v>1740</v>
      </c>
      <c r="L93" s="31">
        <v>1706.5</v>
      </c>
      <c r="M93" s="31">
        <v>0.55242000000000002</v>
      </c>
      <c r="N93" s="1"/>
      <c r="O93" s="1"/>
    </row>
    <row r="94" spans="1:15" ht="12.75" customHeight="1">
      <c r="A94" s="33">
        <v>84</v>
      </c>
      <c r="B94" s="54" t="s">
        <v>352</v>
      </c>
      <c r="C94" s="31">
        <v>301.64999999999998</v>
      </c>
      <c r="D94" s="36">
        <v>302.5333333333333</v>
      </c>
      <c r="E94" s="36">
        <v>300.11666666666662</v>
      </c>
      <c r="F94" s="36">
        <v>298.58333333333331</v>
      </c>
      <c r="G94" s="36">
        <v>296.16666666666663</v>
      </c>
      <c r="H94" s="36">
        <v>304.06666666666661</v>
      </c>
      <c r="I94" s="36">
        <v>306.48333333333335</v>
      </c>
      <c r="J94" s="36">
        <v>308.01666666666659</v>
      </c>
      <c r="K94" s="31">
        <v>304.95</v>
      </c>
      <c r="L94" s="31">
        <v>301</v>
      </c>
      <c r="M94" s="31">
        <v>6.9088599999999998</v>
      </c>
      <c r="N94" s="1"/>
      <c r="O94" s="1"/>
    </row>
    <row r="95" spans="1:15" ht="12.75" customHeight="1">
      <c r="A95" s="33">
        <v>85</v>
      </c>
      <c r="B95" s="54" t="s">
        <v>90</v>
      </c>
      <c r="C95" s="31">
        <v>781.25</v>
      </c>
      <c r="D95" s="36">
        <v>783.91666666666663</v>
      </c>
      <c r="E95" s="36">
        <v>776.13333333333321</v>
      </c>
      <c r="F95" s="36">
        <v>771.01666666666654</v>
      </c>
      <c r="G95" s="36">
        <v>763.23333333333312</v>
      </c>
      <c r="H95" s="36">
        <v>789.0333333333333</v>
      </c>
      <c r="I95" s="36">
        <v>796.81666666666683</v>
      </c>
      <c r="J95" s="36">
        <v>801.93333333333339</v>
      </c>
      <c r="K95" s="31">
        <v>791.7</v>
      </c>
      <c r="L95" s="31">
        <v>778.8</v>
      </c>
      <c r="M95" s="31">
        <v>4.6452600000000004</v>
      </c>
      <c r="N95" s="1"/>
      <c r="O95" s="1"/>
    </row>
    <row r="96" spans="1:15" ht="12.75" customHeight="1">
      <c r="A96" s="33">
        <v>86</v>
      </c>
      <c r="B96" s="54" t="s">
        <v>89</v>
      </c>
      <c r="C96" s="31">
        <v>364.85</v>
      </c>
      <c r="D96" s="36">
        <v>365.08333333333331</v>
      </c>
      <c r="E96" s="36">
        <v>361.76666666666665</v>
      </c>
      <c r="F96" s="36">
        <v>358.68333333333334</v>
      </c>
      <c r="G96" s="36">
        <v>355.36666666666667</v>
      </c>
      <c r="H96" s="36">
        <v>368.16666666666663</v>
      </c>
      <c r="I96" s="36">
        <v>371.48333333333335</v>
      </c>
      <c r="J96" s="36">
        <v>374.56666666666661</v>
      </c>
      <c r="K96" s="31">
        <v>368.4</v>
      </c>
      <c r="L96" s="31">
        <v>362</v>
      </c>
      <c r="M96" s="31">
        <v>75.143079999999998</v>
      </c>
      <c r="N96" s="1"/>
      <c r="O96" s="1"/>
    </row>
    <row r="97" spans="1:15" ht="12.75" customHeight="1">
      <c r="A97" s="33">
        <v>87</v>
      </c>
      <c r="B97" s="54" t="s">
        <v>353</v>
      </c>
      <c r="C97" s="31">
        <v>767.95</v>
      </c>
      <c r="D97" s="36">
        <v>773.4</v>
      </c>
      <c r="E97" s="36">
        <v>738</v>
      </c>
      <c r="F97" s="36">
        <v>708.05000000000007</v>
      </c>
      <c r="G97" s="36">
        <v>672.65000000000009</v>
      </c>
      <c r="H97" s="36">
        <v>803.34999999999991</v>
      </c>
      <c r="I97" s="36">
        <v>838.74999999999977</v>
      </c>
      <c r="J97" s="36">
        <v>868.69999999999982</v>
      </c>
      <c r="K97" s="31">
        <v>808.8</v>
      </c>
      <c r="L97" s="31">
        <v>743.45</v>
      </c>
      <c r="M97" s="31">
        <v>15.03215</v>
      </c>
      <c r="N97" s="1"/>
      <c r="O97" s="1"/>
    </row>
    <row r="98" spans="1:15" ht="12.75" customHeight="1">
      <c r="A98" s="33">
        <v>88</v>
      </c>
      <c r="B98" s="54" t="s">
        <v>354</v>
      </c>
      <c r="C98" s="31">
        <v>1192.2</v>
      </c>
      <c r="D98" s="36">
        <v>1191.9666666666667</v>
      </c>
      <c r="E98" s="36">
        <v>1176.7333333333333</v>
      </c>
      <c r="F98" s="36">
        <v>1161.2666666666667</v>
      </c>
      <c r="G98" s="36">
        <v>1146.0333333333333</v>
      </c>
      <c r="H98" s="36">
        <v>1207.4333333333334</v>
      </c>
      <c r="I98" s="36">
        <v>1222.666666666667</v>
      </c>
      <c r="J98" s="36">
        <v>1238.1333333333334</v>
      </c>
      <c r="K98" s="31">
        <v>1207.2</v>
      </c>
      <c r="L98" s="31">
        <v>1176.5</v>
      </c>
      <c r="M98" s="31">
        <v>2.5343</v>
      </c>
      <c r="N98" s="1"/>
      <c r="O98" s="1"/>
    </row>
    <row r="99" spans="1:15" ht="12.75" customHeight="1">
      <c r="A99" s="33">
        <v>89</v>
      </c>
      <c r="B99" s="54" t="s">
        <v>355</v>
      </c>
      <c r="C99" s="31">
        <v>145.30000000000001</v>
      </c>
      <c r="D99" s="36">
        <v>146.73333333333335</v>
      </c>
      <c r="E99" s="36">
        <v>142.9666666666667</v>
      </c>
      <c r="F99" s="36">
        <v>140.63333333333335</v>
      </c>
      <c r="G99" s="36">
        <v>136.8666666666667</v>
      </c>
      <c r="H99" s="36">
        <v>149.06666666666669</v>
      </c>
      <c r="I99" s="36">
        <v>152.83333333333334</v>
      </c>
      <c r="J99" s="36">
        <v>155.16666666666669</v>
      </c>
      <c r="K99" s="31">
        <v>150.5</v>
      </c>
      <c r="L99" s="31">
        <v>144.4</v>
      </c>
      <c r="M99" s="31">
        <v>27.171289999999999</v>
      </c>
      <c r="N99" s="1"/>
      <c r="O99" s="1"/>
    </row>
    <row r="100" spans="1:15" ht="12.75" customHeight="1">
      <c r="A100" s="33">
        <v>90</v>
      </c>
      <c r="B100" s="54" t="s">
        <v>347</v>
      </c>
      <c r="C100" s="31">
        <v>673.8</v>
      </c>
      <c r="D100" s="36">
        <v>673.41666666666663</v>
      </c>
      <c r="E100" s="36">
        <v>664.18333333333328</v>
      </c>
      <c r="F100" s="36">
        <v>654.56666666666661</v>
      </c>
      <c r="G100" s="36">
        <v>645.33333333333326</v>
      </c>
      <c r="H100" s="36">
        <v>683.0333333333333</v>
      </c>
      <c r="I100" s="36">
        <v>692.26666666666665</v>
      </c>
      <c r="J100" s="36">
        <v>701.88333333333333</v>
      </c>
      <c r="K100" s="31">
        <v>682.65</v>
      </c>
      <c r="L100" s="31">
        <v>663.8</v>
      </c>
      <c r="M100" s="31">
        <v>3.0525199999999999</v>
      </c>
      <c r="N100" s="1"/>
      <c r="O100" s="1"/>
    </row>
    <row r="101" spans="1:15" ht="12.75" customHeight="1">
      <c r="A101" s="33">
        <v>91</v>
      </c>
      <c r="B101" s="54" t="s">
        <v>356</v>
      </c>
      <c r="C101" s="31">
        <v>2139.8000000000002</v>
      </c>
      <c r="D101" s="36">
        <v>2140.2833333333333</v>
      </c>
      <c r="E101" s="36">
        <v>2120.5666666666666</v>
      </c>
      <c r="F101" s="36">
        <v>2101.3333333333335</v>
      </c>
      <c r="G101" s="36">
        <v>2081.6166666666668</v>
      </c>
      <c r="H101" s="36">
        <v>2159.5166666666664</v>
      </c>
      <c r="I101" s="36">
        <v>2179.2333333333327</v>
      </c>
      <c r="J101" s="36">
        <v>2198.4666666666662</v>
      </c>
      <c r="K101" s="31">
        <v>2160</v>
      </c>
      <c r="L101" s="31">
        <v>2121.0500000000002</v>
      </c>
      <c r="M101" s="31">
        <v>1.5954999999999999</v>
      </c>
      <c r="N101" s="1"/>
      <c r="O101" s="1"/>
    </row>
    <row r="102" spans="1:15" ht="12.75" customHeight="1">
      <c r="A102" s="33">
        <v>92</v>
      </c>
      <c r="B102" s="54" t="s">
        <v>357</v>
      </c>
      <c r="C102" s="31">
        <v>47.1</v>
      </c>
      <c r="D102" s="36">
        <v>46.383333333333326</v>
      </c>
      <c r="E102" s="36">
        <v>44.766666666666652</v>
      </c>
      <c r="F102" s="36">
        <v>42.433333333333323</v>
      </c>
      <c r="G102" s="36">
        <v>40.816666666666649</v>
      </c>
      <c r="H102" s="36">
        <v>48.716666666666654</v>
      </c>
      <c r="I102" s="36">
        <v>50.333333333333329</v>
      </c>
      <c r="J102" s="36">
        <v>52.666666666666657</v>
      </c>
      <c r="K102" s="31">
        <v>48</v>
      </c>
      <c r="L102" s="31">
        <v>44.05</v>
      </c>
      <c r="M102" s="31">
        <v>1381.21063</v>
      </c>
      <c r="N102" s="1"/>
      <c r="O102" s="1"/>
    </row>
    <row r="103" spans="1:15" ht="12.75" customHeight="1">
      <c r="A103" s="33">
        <v>93</v>
      </c>
      <c r="B103" s="54" t="s">
        <v>358</v>
      </c>
      <c r="C103" s="31">
        <v>1344.4</v>
      </c>
      <c r="D103" s="36">
        <v>1354.8</v>
      </c>
      <c r="E103" s="36">
        <v>1324.6</v>
      </c>
      <c r="F103" s="36">
        <v>1304.8</v>
      </c>
      <c r="G103" s="36">
        <v>1274.5999999999999</v>
      </c>
      <c r="H103" s="36">
        <v>1374.6</v>
      </c>
      <c r="I103" s="36">
        <v>1404.8000000000002</v>
      </c>
      <c r="J103" s="36">
        <v>1424.6</v>
      </c>
      <c r="K103" s="31">
        <v>1385</v>
      </c>
      <c r="L103" s="31">
        <v>1335</v>
      </c>
      <c r="M103" s="31">
        <v>20.378299999999999</v>
      </c>
      <c r="N103" s="1"/>
      <c r="O103" s="1"/>
    </row>
    <row r="104" spans="1:15" ht="12.75" customHeight="1">
      <c r="A104" s="33">
        <v>94</v>
      </c>
      <c r="B104" s="54" t="s">
        <v>359</v>
      </c>
      <c r="C104" s="31">
        <v>669.4</v>
      </c>
      <c r="D104" s="36">
        <v>667.26666666666665</v>
      </c>
      <c r="E104" s="36">
        <v>660.13333333333333</v>
      </c>
      <c r="F104" s="36">
        <v>650.86666666666667</v>
      </c>
      <c r="G104" s="36">
        <v>643.73333333333335</v>
      </c>
      <c r="H104" s="36">
        <v>676.5333333333333</v>
      </c>
      <c r="I104" s="36">
        <v>683.66666666666652</v>
      </c>
      <c r="J104" s="36">
        <v>692.93333333333328</v>
      </c>
      <c r="K104" s="31">
        <v>674.4</v>
      </c>
      <c r="L104" s="31">
        <v>658</v>
      </c>
      <c r="M104" s="31">
        <v>1.3030299999999999</v>
      </c>
      <c r="N104" s="1"/>
      <c r="O104" s="1"/>
    </row>
    <row r="105" spans="1:15" ht="12.75" customHeight="1">
      <c r="A105" s="33">
        <v>95</v>
      </c>
      <c r="B105" s="54" t="s">
        <v>360</v>
      </c>
      <c r="C105" s="31">
        <v>1091.95</v>
      </c>
      <c r="D105" s="36">
        <v>1086.1666666666667</v>
      </c>
      <c r="E105" s="36">
        <v>1073.3333333333335</v>
      </c>
      <c r="F105" s="36">
        <v>1054.7166666666667</v>
      </c>
      <c r="G105" s="36">
        <v>1041.8833333333334</v>
      </c>
      <c r="H105" s="36">
        <v>1104.7833333333335</v>
      </c>
      <c r="I105" s="36">
        <v>1117.616666666667</v>
      </c>
      <c r="J105" s="36">
        <v>1136.2333333333336</v>
      </c>
      <c r="K105" s="31">
        <v>1099</v>
      </c>
      <c r="L105" s="31">
        <v>1067.55</v>
      </c>
      <c r="M105" s="31">
        <v>1.8509800000000001</v>
      </c>
      <c r="N105" s="1"/>
      <c r="O105" s="1"/>
    </row>
    <row r="106" spans="1:15" ht="12.75" customHeight="1">
      <c r="A106" s="33">
        <v>96</v>
      </c>
      <c r="B106" s="54" t="s">
        <v>361</v>
      </c>
      <c r="C106" s="31">
        <v>8599.65</v>
      </c>
      <c r="D106" s="36">
        <v>8689.8833333333332</v>
      </c>
      <c r="E106" s="36">
        <v>8459.7666666666664</v>
      </c>
      <c r="F106" s="36">
        <v>8319.8833333333332</v>
      </c>
      <c r="G106" s="36">
        <v>8089.7666666666664</v>
      </c>
      <c r="H106" s="36">
        <v>8829.7666666666664</v>
      </c>
      <c r="I106" s="36">
        <v>9059.8833333333314</v>
      </c>
      <c r="J106" s="36">
        <v>9199.7666666666664</v>
      </c>
      <c r="K106" s="31">
        <v>8920</v>
      </c>
      <c r="L106" s="31">
        <v>8550</v>
      </c>
      <c r="M106" s="31">
        <v>0.25416</v>
      </c>
      <c r="N106" s="1"/>
      <c r="O106" s="1"/>
    </row>
    <row r="107" spans="1:15" ht="12.75" customHeight="1">
      <c r="A107" s="33">
        <v>97</v>
      </c>
      <c r="B107" s="54" t="s">
        <v>348</v>
      </c>
      <c r="C107" s="31">
        <v>90.1</v>
      </c>
      <c r="D107" s="36">
        <v>90.05</v>
      </c>
      <c r="E107" s="36">
        <v>89.1</v>
      </c>
      <c r="F107" s="36">
        <v>88.1</v>
      </c>
      <c r="G107" s="36">
        <v>87.149999999999991</v>
      </c>
      <c r="H107" s="36">
        <v>91.05</v>
      </c>
      <c r="I107" s="36">
        <v>92.000000000000014</v>
      </c>
      <c r="J107" s="36">
        <v>93</v>
      </c>
      <c r="K107" s="31">
        <v>91</v>
      </c>
      <c r="L107" s="31">
        <v>89.05</v>
      </c>
      <c r="M107" s="31">
        <v>45.951309999999999</v>
      </c>
      <c r="N107" s="1"/>
      <c r="O107" s="1"/>
    </row>
    <row r="108" spans="1:15" ht="12.75" customHeight="1">
      <c r="A108" s="33">
        <v>98</v>
      </c>
      <c r="B108" s="54" t="s">
        <v>349</v>
      </c>
      <c r="C108" s="31">
        <v>436.2</v>
      </c>
      <c r="D108" s="36">
        <v>440.9666666666667</v>
      </c>
      <c r="E108" s="36">
        <v>427.23333333333341</v>
      </c>
      <c r="F108" s="36">
        <v>418.26666666666671</v>
      </c>
      <c r="G108" s="36">
        <v>404.53333333333342</v>
      </c>
      <c r="H108" s="36">
        <v>449.93333333333339</v>
      </c>
      <c r="I108" s="36">
        <v>463.66666666666674</v>
      </c>
      <c r="J108" s="36">
        <v>472.63333333333338</v>
      </c>
      <c r="K108" s="31">
        <v>454.7</v>
      </c>
      <c r="L108" s="31">
        <v>432</v>
      </c>
      <c r="M108" s="31">
        <v>40.31729</v>
      </c>
      <c r="N108" s="1"/>
      <c r="O108" s="1"/>
    </row>
    <row r="109" spans="1:15" ht="12.75" customHeight="1">
      <c r="A109" s="33">
        <v>99</v>
      </c>
      <c r="B109" s="54" t="s">
        <v>362</v>
      </c>
      <c r="C109" s="31">
        <v>559.95000000000005</v>
      </c>
      <c r="D109" s="36">
        <v>563.54999999999995</v>
      </c>
      <c r="E109" s="36">
        <v>553.44999999999993</v>
      </c>
      <c r="F109" s="36">
        <v>546.94999999999993</v>
      </c>
      <c r="G109" s="36">
        <v>536.84999999999991</v>
      </c>
      <c r="H109" s="36">
        <v>570.04999999999995</v>
      </c>
      <c r="I109" s="36">
        <v>580.14999999999986</v>
      </c>
      <c r="J109" s="36">
        <v>586.65</v>
      </c>
      <c r="K109" s="31">
        <v>573.65</v>
      </c>
      <c r="L109" s="31">
        <v>557.04999999999995</v>
      </c>
      <c r="M109" s="31">
        <v>1.0607599999999999</v>
      </c>
      <c r="N109" s="1"/>
      <c r="O109" s="1"/>
    </row>
    <row r="110" spans="1:15" ht="12.75" customHeight="1">
      <c r="A110" s="33">
        <v>100</v>
      </c>
      <c r="B110" s="54" t="s">
        <v>91</v>
      </c>
      <c r="C110" s="31">
        <v>286.64999999999998</v>
      </c>
      <c r="D110" s="36">
        <v>286.95</v>
      </c>
      <c r="E110" s="36">
        <v>283.95</v>
      </c>
      <c r="F110" s="36">
        <v>281.25</v>
      </c>
      <c r="G110" s="36">
        <v>278.25</v>
      </c>
      <c r="H110" s="36">
        <v>289.64999999999998</v>
      </c>
      <c r="I110" s="36">
        <v>292.64999999999998</v>
      </c>
      <c r="J110" s="36">
        <v>295.34999999999997</v>
      </c>
      <c r="K110" s="31">
        <v>289.95</v>
      </c>
      <c r="L110" s="31">
        <v>284.25</v>
      </c>
      <c r="M110" s="31">
        <v>36.981050000000003</v>
      </c>
      <c r="N110" s="1"/>
      <c r="O110" s="1"/>
    </row>
    <row r="111" spans="1:15" ht="12.75" customHeight="1">
      <c r="A111" s="33">
        <v>101</v>
      </c>
      <c r="B111" s="54" t="s">
        <v>363</v>
      </c>
      <c r="C111" s="31">
        <v>498</v>
      </c>
      <c r="D111" s="36">
        <v>501.83333333333331</v>
      </c>
      <c r="E111" s="36">
        <v>489.06666666666661</v>
      </c>
      <c r="F111" s="36">
        <v>480.13333333333327</v>
      </c>
      <c r="G111" s="36">
        <v>467.36666666666656</v>
      </c>
      <c r="H111" s="36">
        <v>510.76666666666665</v>
      </c>
      <c r="I111" s="36">
        <v>523.53333333333342</v>
      </c>
      <c r="J111" s="36">
        <v>532.4666666666667</v>
      </c>
      <c r="K111" s="31">
        <v>514.6</v>
      </c>
      <c r="L111" s="31">
        <v>492.9</v>
      </c>
      <c r="M111" s="31">
        <v>1.2456700000000001</v>
      </c>
      <c r="N111" s="1"/>
      <c r="O111" s="1"/>
    </row>
    <row r="112" spans="1:15" ht="12.75" customHeight="1">
      <c r="A112" s="33">
        <v>102</v>
      </c>
      <c r="B112" s="54" t="s">
        <v>364</v>
      </c>
      <c r="C112" s="31">
        <v>1152.3499999999999</v>
      </c>
      <c r="D112" s="36">
        <v>1159.6666666666667</v>
      </c>
      <c r="E112" s="36">
        <v>1136.4333333333334</v>
      </c>
      <c r="F112" s="36">
        <v>1120.5166666666667</v>
      </c>
      <c r="G112" s="36">
        <v>1097.2833333333333</v>
      </c>
      <c r="H112" s="36">
        <v>1175.5833333333335</v>
      </c>
      <c r="I112" s="36">
        <v>1198.8166666666666</v>
      </c>
      <c r="J112" s="36">
        <v>1214.7333333333336</v>
      </c>
      <c r="K112" s="31">
        <v>1182.9000000000001</v>
      </c>
      <c r="L112" s="31">
        <v>1143.75</v>
      </c>
      <c r="M112" s="31">
        <v>1.83236</v>
      </c>
      <c r="N112" s="1"/>
      <c r="O112" s="1"/>
    </row>
    <row r="113" spans="1:15" ht="12.75" customHeight="1">
      <c r="A113" s="33">
        <v>103</v>
      </c>
      <c r="B113" s="54" t="s">
        <v>92</v>
      </c>
      <c r="C113" s="31">
        <v>1227.0999999999999</v>
      </c>
      <c r="D113" s="36">
        <v>1222.8666666666666</v>
      </c>
      <c r="E113" s="36">
        <v>1205.7333333333331</v>
      </c>
      <c r="F113" s="36">
        <v>1184.3666666666666</v>
      </c>
      <c r="G113" s="36">
        <v>1167.2333333333331</v>
      </c>
      <c r="H113" s="36">
        <v>1244.2333333333331</v>
      </c>
      <c r="I113" s="36">
        <v>1261.3666666666668</v>
      </c>
      <c r="J113" s="36">
        <v>1282.7333333333331</v>
      </c>
      <c r="K113" s="31">
        <v>1240</v>
      </c>
      <c r="L113" s="31">
        <v>1201.5</v>
      </c>
      <c r="M113" s="31">
        <v>46.639760000000003</v>
      </c>
      <c r="N113" s="1"/>
      <c r="O113" s="1"/>
    </row>
    <row r="114" spans="1:15" ht="12.75" customHeight="1">
      <c r="A114" s="33">
        <v>104</v>
      </c>
      <c r="B114" s="54" t="s">
        <v>843</v>
      </c>
      <c r="C114" s="31">
        <v>508.25</v>
      </c>
      <c r="D114" s="36">
        <v>503.34999999999997</v>
      </c>
      <c r="E114" s="36">
        <v>494.69999999999993</v>
      </c>
      <c r="F114" s="36">
        <v>481.15</v>
      </c>
      <c r="G114" s="36">
        <v>472.49999999999994</v>
      </c>
      <c r="H114" s="36">
        <v>516.89999999999986</v>
      </c>
      <c r="I114" s="36">
        <v>525.54999999999995</v>
      </c>
      <c r="J114" s="36">
        <v>539.09999999999991</v>
      </c>
      <c r="K114" s="31">
        <v>512</v>
      </c>
      <c r="L114" s="31">
        <v>489.8</v>
      </c>
      <c r="M114" s="31">
        <v>8.4042399999999997</v>
      </c>
      <c r="N114" s="1"/>
      <c r="O114" s="1"/>
    </row>
    <row r="115" spans="1:15" ht="12.75" customHeight="1">
      <c r="A115" s="33">
        <v>105</v>
      </c>
      <c r="B115" s="54" t="s">
        <v>93</v>
      </c>
      <c r="C115" s="31">
        <v>1235.5</v>
      </c>
      <c r="D115" s="36">
        <v>1235.25</v>
      </c>
      <c r="E115" s="36">
        <v>1228.55</v>
      </c>
      <c r="F115" s="36">
        <v>1221.5999999999999</v>
      </c>
      <c r="G115" s="36">
        <v>1214.8999999999999</v>
      </c>
      <c r="H115" s="36">
        <v>1242.2</v>
      </c>
      <c r="I115" s="36">
        <v>1248.8999999999999</v>
      </c>
      <c r="J115" s="36">
        <v>1255.8500000000001</v>
      </c>
      <c r="K115" s="31">
        <v>1241.95</v>
      </c>
      <c r="L115" s="31">
        <v>1228.3</v>
      </c>
      <c r="M115" s="31">
        <v>19.384869999999999</v>
      </c>
      <c r="N115" s="1"/>
      <c r="O115" s="1"/>
    </row>
    <row r="116" spans="1:15" ht="12.75" customHeight="1">
      <c r="A116" s="33">
        <v>106</v>
      </c>
      <c r="B116" s="54" t="s">
        <v>100</v>
      </c>
      <c r="C116" s="31">
        <v>132.55000000000001</v>
      </c>
      <c r="D116" s="36">
        <v>132.70000000000002</v>
      </c>
      <c r="E116" s="36">
        <v>131.90000000000003</v>
      </c>
      <c r="F116" s="36">
        <v>131.25000000000003</v>
      </c>
      <c r="G116" s="36">
        <v>130.45000000000005</v>
      </c>
      <c r="H116" s="36">
        <v>133.35000000000002</v>
      </c>
      <c r="I116" s="36">
        <v>134.15000000000003</v>
      </c>
      <c r="J116" s="36">
        <v>134.80000000000001</v>
      </c>
      <c r="K116" s="31">
        <v>133.5</v>
      </c>
      <c r="L116" s="31">
        <v>132.05000000000001</v>
      </c>
      <c r="M116" s="31">
        <v>36.850499999999997</v>
      </c>
      <c r="N116" s="1"/>
      <c r="O116" s="1"/>
    </row>
    <row r="117" spans="1:15" ht="12.75" customHeight="1">
      <c r="A117" s="33">
        <v>107</v>
      </c>
      <c r="B117" s="54" t="s">
        <v>272</v>
      </c>
      <c r="C117" s="31">
        <v>1456.9</v>
      </c>
      <c r="D117" s="36">
        <v>1460.7333333333333</v>
      </c>
      <c r="E117" s="36">
        <v>1427.1666666666667</v>
      </c>
      <c r="F117" s="36">
        <v>1397.4333333333334</v>
      </c>
      <c r="G117" s="36">
        <v>1363.8666666666668</v>
      </c>
      <c r="H117" s="36">
        <v>1490.4666666666667</v>
      </c>
      <c r="I117" s="36">
        <v>1524.0333333333333</v>
      </c>
      <c r="J117" s="36">
        <v>1553.7666666666667</v>
      </c>
      <c r="K117" s="31">
        <v>1494.3</v>
      </c>
      <c r="L117" s="31">
        <v>1431</v>
      </c>
      <c r="M117" s="31">
        <v>2.0689799999999998</v>
      </c>
      <c r="N117" s="1"/>
      <c r="O117" s="1"/>
    </row>
    <row r="118" spans="1:15" ht="12.75" customHeight="1">
      <c r="A118" s="33">
        <v>108</v>
      </c>
      <c r="B118" s="54" t="s">
        <v>94</v>
      </c>
      <c r="C118" s="31">
        <v>279.3</v>
      </c>
      <c r="D118" s="36">
        <v>280.33333333333331</v>
      </c>
      <c r="E118" s="36">
        <v>276.51666666666665</v>
      </c>
      <c r="F118" s="36">
        <v>273.73333333333335</v>
      </c>
      <c r="G118" s="36">
        <v>269.91666666666669</v>
      </c>
      <c r="H118" s="36">
        <v>283.11666666666662</v>
      </c>
      <c r="I118" s="36">
        <v>286.93333333333334</v>
      </c>
      <c r="J118" s="36">
        <v>289.71666666666658</v>
      </c>
      <c r="K118" s="31">
        <v>284.14999999999998</v>
      </c>
      <c r="L118" s="31">
        <v>277.55</v>
      </c>
      <c r="M118" s="31">
        <v>132.8818</v>
      </c>
      <c r="N118" s="1"/>
      <c r="O118" s="1"/>
    </row>
    <row r="119" spans="1:15" ht="12.75" customHeight="1">
      <c r="A119" s="33">
        <v>109</v>
      </c>
      <c r="B119" s="54" t="s">
        <v>365</v>
      </c>
      <c r="C119" s="31">
        <v>1107.05</v>
      </c>
      <c r="D119" s="36">
        <v>1111.1500000000001</v>
      </c>
      <c r="E119" s="36">
        <v>1082.3000000000002</v>
      </c>
      <c r="F119" s="36">
        <v>1057.5500000000002</v>
      </c>
      <c r="G119" s="36">
        <v>1028.7000000000003</v>
      </c>
      <c r="H119" s="36">
        <v>1135.9000000000001</v>
      </c>
      <c r="I119" s="36">
        <v>1164.75</v>
      </c>
      <c r="J119" s="36">
        <v>1189.5</v>
      </c>
      <c r="K119" s="31">
        <v>1140</v>
      </c>
      <c r="L119" s="31">
        <v>1086.4000000000001</v>
      </c>
      <c r="M119" s="31">
        <v>48.12191</v>
      </c>
      <c r="N119" s="1"/>
      <c r="O119" s="1"/>
    </row>
    <row r="120" spans="1:15" ht="12.75" customHeight="1">
      <c r="A120" s="33">
        <v>110</v>
      </c>
      <c r="B120" s="54" t="s">
        <v>95</v>
      </c>
      <c r="C120" s="31">
        <v>5618.9</v>
      </c>
      <c r="D120" s="36">
        <v>5581.25</v>
      </c>
      <c r="E120" s="36">
        <v>5532.5</v>
      </c>
      <c r="F120" s="36">
        <v>5446.1</v>
      </c>
      <c r="G120" s="36">
        <v>5397.35</v>
      </c>
      <c r="H120" s="36">
        <v>5667.65</v>
      </c>
      <c r="I120" s="36">
        <v>5716.4</v>
      </c>
      <c r="J120" s="36">
        <v>5802.7999999999993</v>
      </c>
      <c r="K120" s="31">
        <v>5630</v>
      </c>
      <c r="L120" s="31">
        <v>5494.85</v>
      </c>
      <c r="M120" s="31">
        <v>4.6227299999999998</v>
      </c>
      <c r="N120" s="1"/>
      <c r="O120" s="1"/>
    </row>
    <row r="121" spans="1:15" ht="12.75" customHeight="1">
      <c r="A121" s="33">
        <v>111</v>
      </c>
      <c r="B121" s="54" t="s">
        <v>96</v>
      </c>
      <c r="C121" s="31">
        <v>1985.85</v>
      </c>
      <c r="D121" s="36">
        <v>1977.8999999999999</v>
      </c>
      <c r="E121" s="36">
        <v>1955.7999999999997</v>
      </c>
      <c r="F121" s="36">
        <v>1925.7499999999998</v>
      </c>
      <c r="G121" s="36">
        <v>1903.6499999999996</v>
      </c>
      <c r="H121" s="36">
        <v>2007.9499999999998</v>
      </c>
      <c r="I121" s="36">
        <v>2030.0499999999997</v>
      </c>
      <c r="J121" s="36">
        <v>2060.1</v>
      </c>
      <c r="K121" s="31">
        <v>2000</v>
      </c>
      <c r="L121" s="31">
        <v>1947.85</v>
      </c>
      <c r="M121" s="31">
        <v>9.3260900000000007</v>
      </c>
      <c r="N121" s="1"/>
      <c r="O121" s="1"/>
    </row>
    <row r="122" spans="1:15" ht="12.75" customHeight="1">
      <c r="A122" s="33">
        <v>112</v>
      </c>
      <c r="B122" s="54" t="s">
        <v>366</v>
      </c>
      <c r="C122" s="31">
        <v>2596.0500000000002</v>
      </c>
      <c r="D122" s="36">
        <v>2606.7000000000003</v>
      </c>
      <c r="E122" s="36">
        <v>2575.3500000000004</v>
      </c>
      <c r="F122" s="36">
        <v>2554.65</v>
      </c>
      <c r="G122" s="36">
        <v>2523.3000000000002</v>
      </c>
      <c r="H122" s="36">
        <v>2627.4000000000005</v>
      </c>
      <c r="I122" s="36">
        <v>2658.75</v>
      </c>
      <c r="J122" s="36">
        <v>2679.4500000000007</v>
      </c>
      <c r="K122" s="31">
        <v>2638.05</v>
      </c>
      <c r="L122" s="31">
        <v>2586</v>
      </c>
      <c r="M122" s="31">
        <v>0.89802000000000004</v>
      </c>
      <c r="N122" s="1"/>
      <c r="O122" s="1"/>
    </row>
    <row r="123" spans="1:15" ht="12.75" customHeight="1">
      <c r="A123" s="33">
        <v>113</v>
      </c>
      <c r="B123" s="54" t="s">
        <v>97</v>
      </c>
      <c r="C123" s="31">
        <v>717.35</v>
      </c>
      <c r="D123" s="36">
        <v>719</v>
      </c>
      <c r="E123" s="36">
        <v>713</v>
      </c>
      <c r="F123" s="36">
        <v>708.65</v>
      </c>
      <c r="G123" s="36">
        <v>702.65</v>
      </c>
      <c r="H123" s="36">
        <v>723.35</v>
      </c>
      <c r="I123" s="36">
        <v>729.35</v>
      </c>
      <c r="J123" s="36">
        <v>733.7</v>
      </c>
      <c r="K123" s="31">
        <v>725</v>
      </c>
      <c r="L123" s="31">
        <v>714.65</v>
      </c>
      <c r="M123" s="31">
        <v>9.7638800000000003</v>
      </c>
      <c r="N123" s="1"/>
      <c r="O123" s="1"/>
    </row>
    <row r="124" spans="1:15" ht="12.75" customHeight="1">
      <c r="A124" s="33">
        <v>114</v>
      </c>
      <c r="B124" s="54" t="s">
        <v>98</v>
      </c>
      <c r="C124" s="31">
        <v>1136.7</v>
      </c>
      <c r="D124" s="36">
        <v>1131.5666666666666</v>
      </c>
      <c r="E124" s="36">
        <v>1125.1333333333332</v>
      </c>
      <c r="F124" s="36">
        <v>1113.5666666666666</v>
      </c>
      <c r="G124" s="36">
        <v>1107.1333333333332</v>
      </c>
      <c r="H124" s="36">
        <v>1143.1333333333332</v>
      </c>
      <c r="I124" s="36">
        <v>1149.5666666666666</v>
      </c>
      <c r="J124" s="36">
        <v>1161.1333333333332</v>
      </c>
      <c r="K124" s="31">
        <v>1138</v>
      </c>
      <c r="L124" s="31">
        <v>1120</v>
      </c>
      <c r="M124" s="31">
        <v>3.0954600000000001</v>
      </c>
      <c r="N124" s="1"/>
      <c r="O124" s="1"/>
    </row>
    <row r="125" spans="1:15" ht="12.75" customHeight="1">
      <c r="A125" s="33">
        <v>115</v>
      </c>
      <c r="B125" s="54" t="s">
        <v>849</v>
      </c>
      <c r="C125" s="31">
        <v>4812.05</v>
      </c>
      <c r="D125" s="36">
        <v>4792</v>
      </c>
      <c r="E125" s="36">
        <v>4709.1000000000004</v>
      </c>
      <c r="F125" s="36">
        <v>4606.1500000000005</v>
      </c>
      <c r="G125" s="36">
        <v>4523.2500000000009</v>
      </c>
      <c r="H125" s="36">
        <v>4894.95</v>
      </c>
      <c r="I125" s="36">
        <v>4977.8499999999995</v>
      </c>
      <c r="J125" s="36">
        <v>5080.7999999999993</v>
      </c>
      <c r="K125" s="31">
        <v>4874.8999999999996</v>
      </c>
      <c r="L125" s="31">
        <v>4689.05</v>
      </c>
      <c r="M125" s="31">
        <v>0.70999000000000001</v>
      </c>
      <c r="N125" s="1"/>
      <c r="O125" s="1"/>
    </row>
    <row r="126" spans="1:15" ht="12.75" customHeight="1">
      <c r="A126" s="33">
        <v>116</v>
      </c>
      <c r="B126" s="54" t="s">
        <v>367</v>
      </c>
      <c r="C126" s="31">
        <v>1381.4</v>
      </c>
      <c r="D126" s="36">
        <v>1393.7833333333335</v>
      </c>
      <c r="E126" s="36">
        <v>1352.8166666666671</v>
      </c>
      <c r="F126" s="36">
        <v>1324.2333333333336</v>
      </c>
      <c r="G126" s="36">
        <v>1283.2666666666671</v>
      </c>
      <c r="H126" s="36">
        <v>1422.366666666667</v>
      </c>
      <c r="I126" s="36">
        <v>1463.3333333333337</v>
      </c>
      <c r="J126" s="36">
        <v>1491.916666666667</v>
      </c>
      <c r="K126" s="31">
        <v>1434.75</v>
      </c>
      <c r="L126" s="31">
        <v>1365.2</v>
      </c>
      <c r="M126" s="31">
        <v>4.2105199999999998</v>
      </c>
      <c r="N126" s="1"/>
      <c r="O126" s="1"/>
    </row>
    <row r="127" spans="1:15" ht="12.75" customHeight="1">
      <c r="A127" s="33">
        <v>117</v>
      </c>
      <c r="B127" s="54" t="s">
        <v>350</v>
      </c>
      <c r="C127" s="31">
        <v>3873.55</v>
      </c>
      <c r="D127" s="36">
        <v>3879.7166666666672</v>
      </c>
      <c r="E127" s="36">
        <v>3849.8833333333341</v>
      </c>
      <c r="F127" s="36">
        <v>3826.2166666666672</v>
      </c>
      <c r="G127" s="36">
        <v>3796.3833333333341</v>
      </c>
      <c r="H127" s="36">
        <v>3903.3833333333341</v>
      </c>
      <c r="I127" s="36">
        <v>3933.2166666666672</v>
      </c>
      <c r="J127" s="36">
        <v>3956.8833333333341</v>
      </c>
      <c r="K127" s="31">
        <v>3909.55</v>
      </c>
      <c r="L127" s="31">
        <v>3856.05</v>
      </c>
      <c r="M127" s="31">
        <v>0.16286</v>
      </c>
      <c r="N127" s="1"/>
      <c r="O127" s="1"/>
    </row>
    <row r="128" spans="1:15" ht="12.75" customHeight="1">
      <c r="A128" s="33">
        <v>118</v>
      </c>
      <c r="B128" s="54" t="s">
        <v>99</v>
      </c>
      <c r="C128" s="31">
        <v>307</v>
      </c>
      <c r="D128" s="36">
        <v>306.06666666666666</v>
      </c>
      <c r="E128" s="36">
        <v>303.13333333333333</v>
      </c>
      <c r="F128" s="36">
        <v>299.26666666666665</v>
      </c>
      <c r="G128" s="36">
        <v>296.33333333333331</v>
      </c>
      <c r="H128" s="36">
        <v>309.93333333333334</v>
      </c>
      <c r="I128" s="36">
        <v>312.86666666666662</v>
      </c>
      <c r="J128" s="36">
        <v>316.73333333333335</v>
      </c>
      <c r="K128" s="31">
        <v>309</v>
      </c>
      <c r="L128" s="31">
        <v>302.2</v>
      </c>
      <c r="M128" s="31">
        <v>20.518719999999998</v>
      </c>
      <c r="N128" s="1"/>
      <c r="O128" s="1"/>
    </row>
    <row r="129" spans="1:15" ht="12.75" customHeight="1">
      <c r="A129" s="33">
        <v>119</v>
      </c>
      <c r="B129" s="54" t="s">
        <v>351</v>
      </c>
      <c r="C129" s="31">
        <v>323.14999999999998</v>
      </c>
      <c r="D129" s="36">
        <v>323.2833333333333</v>
      </c>
      <c r="E129" s="36">
        <v>318.16666666666663</v>
      </c>
      <c r="F129" s="36">
        <v>313.18333333333334</v>
      </c>
      <c r="G129" s="36">
        <v>308.06666666666666</v>
      </c>
      <c r="H129" s="36">
        <v>328.26666666666659</v>
      </c>
      <c r="I129" s="36">
        <v>333.38333333333327</v>
      </c>
      <c r="J129" s="36">
        <v>338.36666666666656</v>
      </c>
      <c r="K129" s="31">
        <v>328.4</v>
      </c>
      <c r="L129" s="31">
        <v>318.3</v>
      </c>
      <c r="M129" s="31">
        <v>9.7881900000000002</v>
      </c>
      <c r="N129" s="1"/>
      <c r="O129" s="1"/>
    </row>
    <row r="130" spans="1:15" ht="12.75" customHeight="1">
      <c r="A130" s="33">
        <v>120</v>
      </c>
      <c r="B130" s="54" t="s">
        <v>101</v>
      </c>
      <c r="C130" s="31">
        <v>1747.35</v>
      </c>
      <c r="D130" s="36">
        <v>1739.2</v>
      </c>
      <c r="E130" s="36">
        <v>1728.4</v>
      </c>
      <c r="F130" s="36">
        <v>1709.45</v>
      </c>
      <c r="G130" s="36">
        <v>1698.65</v>
      </c>
      <c r="H130" s="36">
        <v>1758.15</v>
      </c>
      <c r="I130" s="36">
        <v>1768.9499999999998</v>
      </c>
      <c r="J130" s="36">
        <v>1787.9</v>
      </c>
      <c r="K130" s="31">
        <v>1750</v>
      </c>
      <c r="L130" s="31">
        <v>1720.25</v>
      </c>
      <c r="M130" s="31">
        <v>6.5318300000000002</v>
      </c>
      <c r="N130" s="1"/>
      <c r="O130" s="1"/>
    </row>
    <row r="131" spans="1:15" ht="12.75" customHeight="1">
      <c r="A131" s="33">
        <v>121</v>
      </c>
      <c r="B131" s="54" t="s">
        <v>368</v>
      </c>
      <c r="C131" s="31">
        <v>1711.9</v>
      </c>
      <c r="D131" s="36">
        <v>1728.2666666666667</v>
      </c>
      <c r="E131" s="36">
        <v>1688.6333333333332</v>
      </c>
      <c r="F131" s="36">
        <v>1665.3666666666666</v>
      </c>
      <c r="G131" s="36">
        <v>1625.7333333333331</v>
      </c>
      <c r="H131" s="36">
        <v>1751.5333333333333</v>
      </c>
      <c r="I131" s="36">
        <v>1791.166666666667</v>
      </c>
      <c r="J131" s="36">
        <v>1814.4333333333334</v>
      </c>
      <c r="K131" s="31">
        <v>1767.9</v>
      </c>
      <c r="L131" s="31">
        <v>1705</v>
      </c>
      <c r="M131" s="31">
        <v>4.3153100000000002</v>
      </c>
      <c r="N131" s="1"/>
      <c r="O131" s="1"/>
    </row>
    <row r="132" spans="1:15" ht="12.75" customHeight="1">
      <c r="A132" s="33">
        <v>122</v>
      </c>
      <c r="B132" s="54" t="s">
        <v>102</v>
      </c>
      <c r="C132" s="31">
        <v>565.5</v>
      </c>
      <c r="D132" s="36">
        <v>565.06666666666672</v>
      </c>
      <c r="E132" s="36">
        <v>560.93333333333339</v>
      </c>
      <c r="F132" s="36">
        <v>556.36666666666667</v>
      </c>
      <c r="G132" s="36">
        <v>552.23333333333335</v>
      </c>
      <c r="H132" s="36">
        <v>569.63333333333344</v>
      </c>
      <c r="I132" s="36">
        <v>573.76666666666688</v>
      </c>
      <c r="J132" s="36">
        <v>578.33333333333348</v>
      </c>
      <c r="K132" s="31">
        <v>569.20000000000005</v>
      </c>
      <c r="L132" s="31">
        <v>560.5</v>
      </c>
      <c r="M132" s="31">
        <v>24.639119999999998</v>
      </c>
      <c r="N132" s="1"/>
      <c r="O132" s="1"/>
    </row>
    <row r="133" spans="1:15" ht="12.75" customHeight="1">
      <c r="A133" s="33">
        <v>123</v>
      </c>
      <c r="B133" s="54" t="s">
        <v>103</v>
      </c>
      <c r="C133" s="31">
        <v>2387.6</v>
      </c>
      <c r="D133" s="36">
        <v>2397.4500000000003</v>
      </c>
      <c r="E133" s="36">
        <v>2370.1500000000005</v>
      </c>
      <c r="F133" s="36">
        <v>2352.7000000000003</v>
      </c>
      <c r="G133" s="36">
        <v>2325.4000000000005</v>
      </c>
      <c r="H133" s="36">
        <v>2414.9000000000005</v>
      </c>
      <c r="I133" s="36">
        <v>2442.2000000000007</v>
      </c>
      <c r="J133" s="36">
        <v>2459.6500000000005</v>
      </c>
      <c r="K133" s="31">
        <v>2424.75</v>
      </c>
      <c r="L133" s="31">
        <v>2380</v>
      </c>
      <c r="M133" s="31">
        <v>4.0154100000000001</v>
      </c>
      <c r="N133" s="1"/>
      <c r="O133" s="1"/>
    </row>
    <row r="134" spans="1:15" ht="12.75" customHeight="1">
      <c r="A134" s="33">
        <v>124</v>
      </c>
      <c r="B134" s="54" t="s">
        <v>850</v>
      </c>
      <c r="C134" s="31">
        <v>2072.75</v>
      </c>
      <c r="D134" s="36">
        <v>2077.7000000000003</v>
      </c>
      <c r="E134" s="36">
        <v>2023.0500000000006</v>
      </c>
      <c r="F134" s="36">
        <v>1973.3500000000004</v>
      </c>
      <c r="G134" s="36">
        <v>1918.7000000000007</v>
      </c>
      <c r="H134" s="36">
        <v>2127.4000000000005</v>
      </c>
      <c r="I134" s="36">
        <v>2182.0500000000002</v>
      </c>
      <c r="J134" s="36">
        <v>2231.7500000000005</v>
      </c>
      <c r="K134" s="31">
        <v>2132.35</v>
      </c>
      <c r="L134" s="31">
        <v>2028</v>
      </c>
      <c r="M134" s="31">
        <v>16.578749999999999</v>
      </c>
      <c r="N134" s="1"/>
      <c r="O134" s="1"/>
    </row>
    <row r="135" spans="1:15" ht="12.75" customHeight="1">
      <c r="A135" s="33">
        <v>125</v>
      </c>
      <c r="B135" s="54" t="s">
        <v>369</v>
      </c>
      <c r="C135" s="31">
        <v>1037.3499999999999</v>
      </c>
      <c r="D135" s="36">
        <v>1044.7833333333333</v>
      </c>
      <c r="E135" s="36">
        <v>1023.5666666666666</v>
      </c>
      <c r="F135" s="36">
        <v>1009.7833333333333</v>
      </c>
      <c r="G135" s="36">
        <v>988.56666666666661</v>
      </c>
      <c r="H135" s="36">
        <v>1058.5666666666666</v>
      </c>
      <c r="I135" s="36">
        <v>1079.7833333333333</v>
      </c>
      <c r="J135" s="36">
        <v>1093.5666666666666</v>
      </c>
      <c r="K135" s="31">
        <v>1066</v>
      </c>
      <c r="L135" s="31">
        <v>1031</v>
      </c>
      <c r="M135" s="31">
        <v>0.70908000000000004</v>
      </c>
      <c r="N135" s="1"/>
      <c r="O135" s="1"/>
    </row>
    <row r="136" spans="1:15" ht="12.75" customHeight="1">
      <c r="A136" s="33">
        <v>126</v>
      </c>
      <c r="B136" s="54" t="s">
        <v>370</v>
      </c>
      <c r="C136" s="31">
        <v>637.29999999999995</v>
      </c>
      <c r="D136" s="36">
        <v>641.19999999999993</v>
      </c>
      <c r="E136" s="36">
        <v>626.14999999999986</v>
      </c>
      <c r="F136" s="36">
        <v>614.99999999999989</v>
      </c>
      <c r="G136" s="36">
        <v>599.94999999999982</v>
      </c>
      <c r="H136" s="36">
        <v>652.34999999999991</v>
      </c>
      <c r="I136" s="36">
        <v>667.39999999999986</v>
      </c>
      <c r="J136" s="36">
        <v>678.55</v>
      </c>
      <c r="K136" s="31">
        <v>656.25</v>
      </c>
      <c r="L136" s="31">
        <v>630.04999999999995</v>
      </c>
      <c r="M136" s="31">
        <v>8.2213499999999993</v>
      </c>
      <c r="N136" s="1"/>
      <c r="O136" s="1"/>
    </row>
    <row r="137" spans="1:15" ht="12.75" customHeight="1">
      <c r="A137" s="33">
        <v>127</v>
      </c>
      <c r="B137" s="54" t="s">
        <v>104</v>
      </c>
      <c r="C137" s="31">
        <v>2242.25</v>
      </c>
      <c r="D137" s="36">
        <v>2252.4500000000003</v>
      </c>
      <c r="E137" s="36">
        <v>2221.8000000000006</v>
      </c>
      <c r="F137" s="36">
        <v>2201.3500000000004</v>
      </c>
      <c r="G137" s="36">
        <v>2170.7000000000007</v>
      </c>
      <c r="H137" s="36">
        <v>2272.9000000000005</v>
      </c>
      <c r="I137" s="36">
        <v>2303.5500000000002</v>
      </c>
      <c r="J137" s="36">
        <v>2324.0000000000005</v>
      </c>
      <c r="K137" s="31">
        <v>2283.1</v>
      </c>
      <c r="L137" s="31">
        <v>2232</v>
      </c>
      <c r="M137" s="31">
        <v>4.9692600000000002</v>
      </c>
      <c r="N137" s="1"/>
      <c r="O137" s="1"/>
    </row>
    <row r="138" spans="1:15" ht="12.75" customHeight="1">
      <c r="A138" s="33">
        <v>128</v>
      </c>
      <c r="B138" s="54" t="s">
        <v>273</v>
      </c>
      <c r="C138" s="31">
        <v>439.25</v>
      </c>
      <c r="D138" s="36">
        <v>439.38333333333338</v>
      </c>
      <c r="E138" s="36">
        <v>433.96666666666675</v>
      </c>
      <c r="F138" s="36">
        <v>428.68333333333339</v>
      </c>
      <c r="G138" s="36">
        <v>423.26666666666677</v>
      </c>
      <c r="H138" s="36">
        <v>444.66666666666674</v>
      </c>
      <c r="I138" s="36">
        <v>450.08333333333337</v>
      </c>
      <c r="J138" s="36">
        <v>455.36666666666673</v>
      </c>
      <c r="K138" s="31">
        <v>444.8</v>
      </c>
      <c r="L138" s="31">
        <v>434.1</v>
      </c>
      <c r="M138" s="31">
        <v>13.058809999999999</v>
      </c>
      <c r="N138" s="1"/>
      <c r="O138" s="1"/>
    </row>
    <row r="139" spans="1:15" ht="12.75" customHeight="1">
      <c r="A139" s="33">
        <v>129</v>
      </c>
      <c r="B139" s="54" t="s">
        <v>105</v>
      </c>
      <c r="C139" s="31">
        <v>180.7</v>
      </c>
      <c r="D139" s="36">
        <v>181.20000000000002</v>
      </c>
      <c r="E139" s="36">
        <v>179.50000000000003</v>
      </c>
      <c r="F139" s="36">
        <v>178.3</v>
      </c>
      <c r="G139" s="36">
        <v>176.60000000000002</v>
      </c>
      <c r="H139" s="36">
        <v>182.40000000000003</v>
      </c>
      <c r="I139" s="36">
        <v>184.10000000000002</v>
      </c>
      <c r="J139" s="36">
        <v>185.30000000000004</v>
      </c>
      <c r="K139" s="31">
        <v>182.9</v>
      </c>
      <c r="L139" s="31">
        <v>180</v>
      </c>
      <c r="M139" s="31">
        <v>20.061969999999999</v>
      </c>
      <c r="N139" s="1"/>
      <c r="O139" s="1"/>
    </row>
    <row r="140" spans="1:15" ht="12.75" customHeight="1">
      <c r="A140" s="33">
        <v>130</v>
      </c>
      <c r="B140" s="54" t="s">
        <v>371</v>
      </c>
      <c r="C140" s="31">
        <v>211.45</v>
      </c>
      <c r="D140" s="36">
        <v>211.46666666666667</v>
      </c>
      <c r="E140" s="36">
        <v>207.93333333333334</v>
      </c>
      <c r="F140" s="36">
        <v>204.41666666666666</v>
      </c>
      <c r="G140" s="36">
        <v>200.88333333333333</v>
      </c>
      <c r="H140" s="36">
        <v>214.98333333333335</v>
      </c>
      <c r="I140" s="36">
        <v>218.51666666666671</v>
      </c>
      <c r="J140" s="36">
        <v>222.03333333333336</v>
      </c>
      <c r="K140" s="31">
        <v>215</v>
      </c>
      <c r="L140" s="31">
        <v>207.95</v>
      </c>
      <c r="M140" s="31">
        <v>12.81453</v>
      </c>
      <c r="N140" s="1"/>
      <c r="O140" s="1"/>
    </row>
    <row r="141" spans="1:15" ht="12.75" customHeight="1">
      <c r="A141" s="33">
        <v>131</v>
      </c>
      <c r="B141" s="54" t="s">
        <v>106</v>
      </c>
      <c r="C141" s="31">
        <v>3815.5</v>
      </c>
      <c r="D141" s="36">
        <v>3821.9666666666667</v>
      </c>
      <c r="E141" s="36">
        <v>3798.9333333333334</v>
      </c>
      <c r="F141" s="36">
        <v>3782.3666666666668</v>
      </c>
      <c r="G141" s="36">
        <v>3759.3333333333335</v>
      </c>
      <c r="H141" s="36">
        <v>3838.5333333333333</v>
      </c>
      <c r="I141" s="36">
        <v>3861.5666666666671</v>
      </c>
      <c r="J141" s="36">
        <v>3878.1333333333332</v>
      </c>
      <c r="K141" s="31">
        <v>3845</v>
      </c>
      <c r="L141" s="31">
        <v>3805.4</v>
      </c>
      <c r="M141" s="31">
        <v>3.1540900000000001</v>
      </c>
      <c r="N141" s="1"/>
      <c r="O141" s="1"/>
    </row>
    <row r="142" spans="1:15" ht="12.75" customHeight="1">
      <c r="A142" s="33">
        <v>132</v>
      </c>
      <c r="B142" s="54" t="s">
        <v>107</v>
      </c>
      <c r="C142" s="31">
        <v>5059</v>
      </c>
      <c r="D142" s="36">
        <v>5082.4833333333336</v>
      </c>
      <c r="E142" s="36">
        <v>4999.9666666666672</v>
      </c>
      <c r="F142" s="36">
        <v>4940.9333333333334</v>
      </c>
      <c r="G142" s="36">
        <v>4858.416666666667</v>
      </c>
      <c r="H142" s="36">
        <v>5141.5166666666673</v>
      </c>
      <c r="I142" s="36">
        <v>5224.0333333333338</v>
      </c>
      <c r="J142" s="36">
        <v>5283.0666666666675</v>
      </c>
      <c r="K142" s="31">
        <v>5165</v>
      </c>
      <c r="L142" s="31">
        <v>5023.45</v>
      </c>
      <c r="M142" s="31">
        <v>3.1109200000000001</v>
      </c>
      <c r="N142" s="1"/>
      <c r="O142" s="1"/>
    </row>
    <row r="143" spans="1:15" ht="12.75" customHeight="1">
      <c r="A143" s="33">
        <v>133</v>
      </c>
      <c r="B143" s="54" t="s">
        <v>109</v>
      </c>
      <c r="C143" s="31">
        <v>532.4</v>
      </c>
      <c r="D143" s="36">
        <v>533.1</v>
      </c>
      <c r="E143" s="36">
        <v>527.35</v>
      </c>
      <c r="F143" s="36">
        <v>522.29999999999995</v>
      </c>
      <c r="G143" s="36">
        <v>516.54999999999995</v>
      </c>
      <c r="H143" s="36">
        <v>538.15000000000009</v>
      </c>
      <c r="I143" s="36">
        <v>543.90000000000009</v>
      </c>
      <c r="J143" s="36">
        <v>548.95000000000016</v>
      </c>
      <c r="K143" s="31">
        <v>538.85</v>
      </c>
      <c r="L143" s="31">
        <v>528.04999999999995</v>
      </c>
      <c r="M143" s="31">
        <v>23.4193</v>
      </c>
      <c r="N143" s="1"/>
      <c r="O143" s="1"/>
    </row>
    <row r="144" spans="1:15" ht="12.75" customHeight="1">
      <c r="A144" s="33">
        <v>134</v>
      </c>
      <c r="B144" s="54" t="s">
        <v>164</v>
      </c>
      <c r="C144" s="31">
        <v>2335.8000000000002</v>
      </c>
      <c r="D144" s="36">
        <v>2341.9333333333334</v>
      </c>
      <c r="E144" s="36">
        <v>2313.8666666666668</v>
      </c>
      <c r="F144" s="36">
        <v>2291.9333333333334</v>
      </c>
      <c r="G144" s="36">
        <v>2263.8666666666668</v>
      </c>
      <c r="H144" s="36">
        <v>2363.8666666666668</v>
      </c>
      <c r="I144" s="36">
        <v>2391.9333333333334</v>
      </c>
      <c r="J144" s="36">
        <v>2413.8666666666668</v>
      </c>
      <c r="K144" s="31">
        <v>2370</v>
      </c>
      <c r="L144" s="31">
        <v>2320</v>
      </c>
      <c r="M144" s="31">
        <v>4.0880900000000002</v>
      </c>
      <c r="N144" s="1"/>
      <c r="O144" s="1"/>
    </row>
    <row r="145" spans="1:15" ht="12.75" customHeight="1">
      <c r="A145" s="33">
        <v>135</v>
      </c>
      <c r="B145" s="54" t="s">
        <v>110</v>
      </c>
      <c r="C145" s="31">
        <v>5819.5</v>
      </c>
      <c r="D145" s="36">
        <v>5798.4833333333336</v>
      </c>
      <c r="E145" s="36">
        <v>5754.1166666666668</v>
      </c>
      <c r="F145" s="36">
        <v>5688.7333333333336</v>
      </c>
      <c r="G145" s="36">
        <v>5644.3666666666668</v>
      </c>
      <c r="H145" s="36">
        <v>5863.8666666666668</v>
      </c>
      <c r="I145" s="36">
        <v>5908.2333333333336</v>
      </c>
      <c r="J145" s="36">
        <v>5973.6166666666668</v>
      </c>
      <c r="K145" s="31">
        <v>5842.85</v>
      </c>
      <c r="L145" s="31">
        <v>5733.1</v>
      </c>
      <c r="M145" s="31">
        <v>4.1382099999999999</v>
      </c>
      <c r="N145" s="1"/>
      <c r="O145" s="1"/>
    </row>
    <row r="146" spans="1:15" ht="12.75" customHeight="1">
      <c r="A146" s="33">
        <v>136</v>
      </c>
      <c r="B146" s="54" t="s">
        <v>372</v>
      </c>
      <c r="C146" s="31">
        <v>562.29999999999995</v>
      </c>
      <c r="D146" s="36">
        <v>560.7833333333333</v>
      </c>
      <c r="E146" s="36">
        <v>549.16666666666663</v>
      </c>
      <c r="F146" s="36">
        <v>536.0333333333333</v>
      </c>
      <c r="G146" s="36">
        <v>524.41666666666663</v>
      </c>
      <c r="H146" s="36">
        <v>573.91666666666663</v>
      </c>
      <c r="I146" s="36">
        <v>585.53333333333342</v>
      </c>
      <c r="J146" s="36">
        <v>598.66666666666663</v>
      </c>
      <c r="K146" s="31">
        <v>572.4</v>
      </c>
      <c r="L146" s="31">
        <v>547.65</v>
      </c>
      <c r="M146" s="31">
        <v>21.132639999999999</v>
      </c>
      <c r="N146" s="1"/>
      <c r="O146" s="1"/>
    </row>
    <row r="147" spans="1:15" ht="12.75" customHeight="1">
      <c r="A147" s="33">
        <v>137</v>
      </c>
      <c r="B147" s="54" t="s">
        <v>375</v>
      </c>
      <c r="C147" s="31">
        <v>39.950000000000003</v>
      </c>
      <c r="D147" s="36">
        <v>39.716666666666669</v>
      </c>
      <c r="E147" s="36">
        <v>39.333333333333336</v>
      </c>
      <c r="F147" s="36">
        <v>38.716666666666669</v>
      </c>
      <c r="G147" s="36">
        <v>38.333333333333336</v>
      </c>
      <c r="H147" s="36">
        <v>40.333333333333336</v>
      </c>
      <c r="I147" s="36">
        <v>40.716666666666661</v>
      </c>
      <c r="J147" s="36">
        <v>41.333333333333336</v>
      </c>
      <c r="K147" s="31">
        <v>40.1</v>
      </c>
      <c r="L147" s="31">
        <v>39.1</v>
      </c>
      <c r="M147" s="31">
        <v>154.14202</v>
      </c>
      <c r="N147" s="1"/>
      <c r="O147" s="1"/>
    </row>
    <row r="148" spans="1:15" ht="12.75" customHeight="1">
      <c r="A148" s="33">
        <v>138</v>
      </c>
      <c r="B148" s="54" t="s">
        <v>563</v>
      </c>
      <c r="C148" s="31">
        <v>1850.95</v>
      </c>
      <c r="D148" s="36">
        <v>1848.3166666666666</v>
      </c>
      <c r="E148" s="36">
        <v>1772.6333333333332</v>
      </c>
      <c r="F148" s="36">
        <v>1694.3166666666666</v>
      </c>
      <c r="G148" s="36">
        <v>1618.6333333333332</v>
      </c>
      <c r="H148" s="36">
        <v>1926.6333333333332</v>
      </c>
      <c r="I148" s="36">
        <v>2002.3166666666666</v>
      </c>
      <c r="J148" s="36">
        <v>2080.6333333333332</v>
      </c>
      <c r="K148" s="31">
        <v>1924</v>
      </c>
      <c r="L148" s="31">
        <v>1770</v>
      </c>
      <c r="M148" s="31">
        <v>7.25441</v>
      </c>
      <c r="N148" s="1"/>
      <c r="O148" s="1"/>
    </row>
    <row r="149" spans="1:15" ht="12.75" customHeight="1">
      <c r="A149" s="33">
        <v>139</v>
      </c>
      <c r="B149" s="54" t="s">
        <v>111</v>
      </c>
      <c r="C149" s="31">
        <v>3427.2</v>
      </c>
      <c r="D149" s="36">
        <v>3415.5500000000006</v>
      </c>
      <c r="E149" s="36">
        <v>3383.2000000000012</v>
      </c>
      <c r="F149" s="36">
        <v>3339.2000000000007</v>
      </c>
      <c r="G149" s="36">
        <v>3306.8500000000013</v>
      </c>
      <c r="H149" s="36">
        <v>3459.5500000000011</v>
      </c>
      <c r="I149" s="36">
        <v>3491.9000000000005</v>
      </c>
      <c r="J149" s="36">
        <v>3535.900000000001</v>
      </c>
      <c r="K149" s="31">
        <v>3447.9</v>
      </c>
      <c r="L149" s="31">
        <v>3371.55</v>
      </c>
      <c r="M149" s="31">
        <v>11.694290000000001</v>
      </c>
      <c r="N149" s="1"/>
      <c r="O149" s="1"/>
    </row>
    <row r="150" spans="1:15" ht="12.75" customHeight="1">
      <c r="A150" s="33">
        <v>140</v>
      </c>
      <c r="B150" s="54" t="s">
        <v>373</v>
      </c>
      <c r="C150" s="31">
        <v>236.65</v>
      </c>
      <c r="D150" s="36">
        <v>239.01666666666668</v>
      </c>
      <c r="E150" s="36">
        <v>230.98333333333335</v>
      </c>
      <c r="F150" s="36">
        <v>225.31666666666666</v>
      </c>
      <c r="G150" s="36">
        <v>217.28333333333333</v>
      </c>
      <c r="H150" s="36">
        <v>244.68333333333337</v>
      </c>
      <c r="I150" s="36">
        <v>252.71666666666673</v>
      </c>
      <c r="J150" s="36">
        <v>258.38333333333338</v>
      </c>
      <c r="K150" s="31">
        <v>247.05</v>
      </c>
      <c r="L150" s="31">
        <v>233.35</v>
      </c>
      <c r="M150" s="31">
        <v>24.680759999999999</v>
      </c>
      <c r="N150" s="1"/>
      <c r="O150" s="1"/>
    </row>
    <row r="151" spans="1:15" ht="12.75" customHeight="1">
      <c r="A151" s="33">
        <v>141</v>
      </c>
      <c r="B151" s="54" t="s">
        <v>376</v>
      </c>
      <c r="C151" s="31">
        <v>520.04999999999995</v>
      </c>
      <c r="D151" s="36">
        <v>516.38333333333333</v>
      </c>
      <c r="E151" s="36">
        <v>509.9666666666667</v>
      </c>
      <c r="F151" s="36">
        <v>499.88333333333338</v>
      </c>
      <c r="G151" s="36">
        <v>493.46666666666675</v>
      </c>
      <c r="H151" s="36">
        <v>526.4666666666667</v>
      </c>
      <c r="I151" s="36">
        <v>532.88333333333344</v>
      </c>
      <c r="J151" s="36">
        <v>542.96666666666658</v>
      </c>
      <c r="K151" s="31">
        <v>522.79999999999995</v>
      </c>
      <c r="L151" s="31">
        <v>506.3</v>
      </c>
      <c r="M151" s="31">
        <v>3.9418899999999999</v>
      </c>
      <c r="N151" s="1"/>
      <c r="O151" s="1"/>
    </row>
    <row r="152" spans="1:15" ht="12.75" customHeight="1">
      <c r="A152" s="33">
        <v>142</v>
      </c>
      <c r="B152" s="54" t="s">
        <v>274</v>
      </c>
      <c r="C152" s="31">
        <v>547.70000000000005</v>
      </c>
      <c r="D152" s="36">
        <v>556.2833333333333</v>
      </c>
      <c r="E152" s="36">
        <v>536.56666666666661</v>
      </c>
      <c r="F152" s="36">
        <v>525.43333333333328</v>
      </c>
      <c r="G152" s="36">
        <v>505.71666666666658</v>
      </c>
      <c r="H152" s="36">
        <v>567.41666666666663</v>
      </c>
      <c r="I152" s="36">
        <v>587.13333333333333</v>
      </c>
      <c r="J152" s="36">
        <v>598.26666666666665</v>
      </c>
      <c r="K152" s="31">
        <v>576</v>
      </c>
      <c r="L152" s="31">
        <v>545.15</v>
      </c>
      <c r="M152" s="31">
        <v>7.2684499999999996</v>
      </c>
      <c r="N152" s="1"/>
      <c r="O152" s="1"/>
    </row>
    <row r="153" spans="1:15" ht="12.75" customHeight="1">
      <c r="A153" s="33">
        <v>143</v>
      </c>
      <c r="B153" s="54" t="s">
        <v>377</v>
      </c>
      <c r="C153" s="31">
        <v>1621.3</v>
      </c>
      <c r="D153" s="36">
        <v>1606.6499999999999</v>
      </c>
      <c r="E153" s="36">
        <v>1584.8999999999996</v>
      </c>
      <c r="F153" s="36">
        <v>1548.4999999999998</v>
      </c>
      <c r="G153" s="36">
        <v>1526.7499999999995</v>
      </c>
      <c r="H153" s="36">
        <v>1643.0499999999997</v>
      </c>
      <c r="I153" s="36">
        <v>1664.8000000000002</v>
      </c>
      <c r="J153" s="36">
        <v>1701.1999999999998</v>
      </c>
      <c r="K153" s="31">
        <v>1628.4</v>
      </c>
      <c r="L153" s="31">
        <v>1570.25</v>
      </c>
      <c r="M153" s="31">
        <v>2.72323</v>
      </c>
      <c r="N153" s="1"/>
      <c r="O153" s="1"/>
    </row>
    <row r="154" spans="1:15" ht="12.75" customHeight="1">
      <c r="A154" s="33">
        <v>144</v>
      </c>
      <c r="B154" s="54" t="s">
        <v>378</v>
      </c>
      <c r="C154" s="31">
        <v>153.15</v>
      </c>
      <c r="D154" s="36">
        <v>151.6</v>
      </c>
      <c r="E154" s="36">
        <v>149.79999999999998</v>
      </c>
      <c r="F154" s="36">
        <v>146.44999999999999</v>
      </c>
      <c r="G154" s="36">
        <v>144.64999999999998</v>
      </c>
      <c r="H154" s="36">
        <v>154.94999999999999</v>
      </c>
      <c r="I154" s="36">
        <v>156.75</v>
      </c>
      <c r="J154" s="36">
        <v>160.1</v>
      </c>
      <c r="K154" s="31">
        <v>153.4</v>
      </c>
      <c r="L154" s="31">
        <v>148.25</v>
      </c>
      <c r="M154" s="31">
        <v>55.020629999999997</v>
      </c>
      <c r="N154" s="1"/>
      <c r="O154" s="1"/>
    </row>
    <row r="155" spans="1:15" ht="12.75" customHeight="1">
      <c r="A155" s="33">
        <v>145</v>
      </c>
      <c r="B155" s="54" t="s">
        <v>374</v>
      </c>
      <c r="C155" s="31">
        <v>198.6</v>
      </c>
      <c r="D155" s="36">
        <v>200.11666666666667</v>
      </c>
      <c r="E155" s="36">
        <v>196.48333333333335</v>
      </c>
      <c r="F155" s="36">
        <v>194.36666666666667</v>
      </c>
      <c r="G155" s="36">
        <v>190.73333333333335</v>
      </c>
      <c r="H155" s="36">
        <v>202.23333333333335</v>
      </c>
      <c r="I155" s="36">
        <v>205.86666666666667</v>
      </c>
      <c r="J155" s="36">
        <v>207.98333333333335</v>
      </c>
      <c r="K155" s="31">
        <v>203.75</v>
      </c>
      <c r="L155" s="31">
        <v>198</v>
      </c>
      <c r="M155" s="31">
        <v>6.8670200000000001</v>
      </c>
      <c r="N155" s="1"/>
      <c r="O155" s="1"/>
    </row>
    <row r="156" spans="1:15" ht="12.75" customHeight="1">
      <c r="A156" s="33">
        <v>146</v>
      </c>
      <c r="B156" s="54" t="s">
        <v>379</v>
      </c>
      <c r="C156" s="31">
        <v>85.65</v>
      </c>
      <c r="D156" s="36">
        <v>85.716666666666654</v>
      </c>
      <c r="E156" s="36">
        <v>84.933333333333309</v>
      </c>
      <c r="F156" s="36">
        <v>84.216666666666654</v>
      </c>
      <c r="G156" s="36">
        <v>83.433333333333309</v>
      </c>
      <c r="H156" s="36">
        <v>86.433333333333309</v>
      </c>
      <c r="I156" s="36">
        <v>87.21666666666664</v>
      </c>
      <c r="J156" s="36">
        <v>87.933333333333309</v>
      </c>
      <c r="K156" s="31">
        <v>86.5</v>
      </c>
      <c r="L156" s="31">
        <v>85</v>
      </c>
      <c r="M156" s="31">
        <v>46.551479999999998</v>
      </c>
      <c r="N156" s="1"/>
      <c r="O156" s="1"/>
    </row>
    <row r="157" spans="1:15" ht="12.75" customHeight="1">
      <c r="A157" s="33">
        <v>147</v>
      </c>
      <c r="B157" s="54" t="s">
        <v>851</v>
      </c>
      <c r="C157" s="31">
        <v>821.7</v>
      </c>
      <c r="D157" s="36">
        <v>823.0333333333333</v>
      </c>
      <c r="E157" s="36">
        <v>811.16666666666663</v>
      </c>
      <c r="F157" s="36">
        <v>800.63333333333333</v>
      </c>
      <c r="G157" s="36">
        <v>788.76666666666665</v>
      </c>
      <c r="H157" s="36">
        <v>833.56666666666661</v>
      </c>
      <c r="I157" s="36">
        <v>845.43333333333339</v>
      </c>
      <c r="J157" s="36">
        <v>855.96666666666658</v>
      </c>
      <c r="K157" s="31">
        <v>834.9</v>
      </c>
      <c r="L157" s="31">
        <v>812.5</v>
      </c>
      <c r="M157" s="31">
        <v>1.4067700000000001</v>
      </c>
      <c r="N157" s="1"/>
      <c r="O157" s="1"/>
    </row>
    <row r="158" spans="1:15" ht="12.75" customHeight="1">
      <c r="A158" s="33">
        <v>148</v>
      </c>
      <c r="B158" s="54" t="s">
        <v>112</v>
      </c>
      <c r="C158" s="31">
        <v>3151.95</v>
      </c>
      <c r="D158" s="36">
        <v>3154.1833333333329</v>
      </c>
      <c r="E158" s="36">
        <v>3121.3666666666659</v>
      </c>
      <c r="F158" s="36">
        <v>3090.7833333333328</v>
      </c>
      <c r="G158" s="36">
        <v>3057.9666666666658</v>
      </c>
      <c r="H158" s="36">
        <v>3184.766666666666</v>
      </c>
      <c r="I158" s="36">
        <v>3217.5833333333326</v>
      </c>
      <c r="J158" s="36">
        <v>3248.1666666666661</v>
      </c>
      <c r="K158" s="31">
        <v>3187</v>
      </c>
      <c r="L158" s="31">
        <v>3123.6</v>
      </c>
      <c r="M158" s="31">
        <v>2.7964899999999999</v>
      </c>
      <c r="N158" s="1"/>
      <c r="O158" s="1"/>
    </row>
    <row r="159" spans="1:15" ht="12.75" customHeight="1">
      <c r="A159" s="33">
        <v>149</v>
      </c>
      <c r="B159" s="54" t="s">
        <v>113</v>
      </c>
      <c r="C159" s="31">
        <v>268.25</v>
      </c>
      <c r="D159" s="36">
        <v>267.4666666666667</v>
      </c>
      <c r="E159" s="36">
        <v>264.98333333333341</v>
      </c>
      <c r="F159" s="36">
        <v>261.7166666666667</v>
      </c>
      <c r="G159" s="36">
        <v>259.23333333333341</v>
      </c>
      <c r="H159" s="36">
        <v>270.73333333333341</v>
      </c>
      <c r="I159" s="36">
        <v>273.21666666666675</v>
      </c>
      <c r="J159" s="36">
        <v>276.48333333333341</v>
      </c>
      <c r="K159" s="31">
        <v>269.95</v>
      </c>
      <c r="L159" s="31">
        <v>264.2</v>
      </c>
      <c r="M159" s="31">
        <v>46.817349999999998</v>
      </c>
      <c r="N159" s="1"/>
      <c r="O159" s="1"/>
    </row>
    <row r="160" spans="1:15" ht="12.75" customHeight="1">
      <c r="A160" s="33">
        <v>150</v>
      </c>
      <c r="B160" s="54" t="s">
        <v>380</v>
      </c>
      <c r="C160" s="31">
        <v>372.85</v>
      </c>
      <c r="D160" s="36">
        <v>371.26666666666665</v>
      </c>
      <c r="E160" s="36">
        <v>367.08333333333331</v>
      </c>
      <c r="F160" s="36">
        <v>361.31666666666666</v>
      </c>
      <c r="G160" s="36">
        <v>357.13333333333333</v>
      </c>
      <c r="H160" s="36">
        <v>377.0333333333333</v>
      </c>
      <c r="I160" s="36">
        <v>381.2166666666667</v>
      </c>
      <c r="J160" s="36">
        <v>386.98333333333329</v>
      </c>
      <c r="K160" s="31">
        <v>375.45</v>
      </c>
      <c r="L160" s="31">
        <v>365.5</v>
      </c>
      <c r="M160" s="31">
        <v>2.2506599999999999</v>
      </c>
      <c r="N160" s="1"/>
      <c r="O160" s="1"/>
    </row>
    <row r="161" spans="1:15" ht="12.75" customHeight="1">
      <c r="A161" s="33">
        <v>151</v>
      </c>
      <c r="B161" s="54" t="s">
        <v>114</v>
      </c>
      <c r="C161" s="31">
        <v>148.25</v>
      </c>
      <c r="D161" s="36">
        <v>147.9</v>
      </c>
      <c r="E161" s="36">
        <v>147</v>
      </c>
      <c r="F161" s="36">
        <v>145.75</v>
      </c>
      <c r="G161" s="36">
        <v>144.85</v>
      </c>
      <c r="H161" s="36">
        <v>149.15</v>
      </c>
      <c r="I161" s="36">
        <v>150.05000000000004</v>
      </c>
      <c r="J161" s="36">
        <v>151.30000000000001</v>
      </c>
      <c r="K161" s="31">
        <v>148.80000000000001</v>
      </c>
      <c r="L161" s="31">
        <v>146.65</v>
      </c>
      <c r="M161" s="31">
        <v>86.147019999999998</v>
      </c>
      <c r="N161" s="1"/>
      <c r="O161" s="1"/>
    </row>
    <row r="162" spans="1:15" ht="12.75" customHeight="1">
      <c r="A162" s="33">
        <v>152</v>
      </c>
      <c r="B162" s="54" t="s">
        <v>381</v>
      </c>
      <c r="C162" s="31">
        <v>566.79999999999995</v>
      </c>
      <c r="D162" s="36">
        <v>553.01666666666665</v>
      </c>
      <c r="E162" s="36">
        <v>531.0333333333333</v>
      </c>
      <c r="F162" s="36">
        <v>495.26666666666665</v>
      </c>
      <c r="G162" s="36">
        <v>473.2833333333333</v>
      </c>
      <c r="H162" s="36">
        <v>588.7833333333333</v>
      </c>
      <c r="I162" s="36">
        <v>610.76666666666665</v>
      </c>
      <c r="J162" s="36">
        <v>646.5333333333333</v>
      </c>
      <c r="K162" s="31">
        <v>575</v>
      </c>
      <c r="L162" s="31">
        <v>517.25</v>
      </c>
      <c r="M162" s="31">
        <v>81.782300000000006</v>
      </c>
      <c r="N162" s="1"/>
      <c r="O162" s="1"/>
    </row>
    <row r="163" spans="1:15" ht="12.75" customHeight="1">
      <c r="A163" s="33">
        <v>153</v>
      </c>
      <c r="B163" s="54" t="s">
        <v>382</v>
      </c>
      <c r="C163" s="31">
        <v>4989.8</v>
      </c>
      <c r="D163" s="36">
        <v>4960.1166666666659</v>
      </c>
      <c r="E163" s="36">
        <v>4922.2333333333318</v>
      </c>
      <c r="F163" s="36">
        <v>4854.6666666666661</v>
      </c>
      <c r="G163" s="36">
        <v>4816.7833333333319</v>
      </c>
      <c r="H163" s="36">
        <v>5027.6833333333316</v>
      </c>
      <c r="I163" s="36">
        <v>5065.5666666666648</v>
      </c>
      <c r="J163" s="36">
        <v>5133.1333333333314</v>
      </c>
      <c r="K163" s="31">
        <v>4998</v>
      </c>
      <c r="L163" s="31">
        <v>4892.55</v>
      </c>
      <c r="M163" s="31">
        <v>0.19708999999999999</v>
      </c>
      <c r="N163" s="1"/>
      <c r="O163" s="1"/>
    </row>
    <row r="164" spans="1:15" ht="12.75" customHeight="1">
      <c r="A164" s="33">
        <v>154</v>
      </c>
      <c r="B164" s="54" t="s">
        <v>383</v>
      </c>
      <c r="C164" s="31">
        <v>1114.6500000000001</v>
      </c>
      <c r="D164" s="36">
        <v>1115.4833333333333</v>
      </c>
      <c r="E164" s="36">
        <v>1101.5166666666667</v>
      </c>
      <c r="F164" s="36">
        <v>1088.3833333333332</v>
      </c>
      <c r="G164" s="36">
        <v>1074.4166666666665</v>
      </c>
      <c r="H164" s="36">
        <v>1128.6166666666668</v>
      </c>
      <c r="I164" s="36">
        <v>1142.5833333333335</v>
      </c>
      <c r="J164" s="36">
        <v>1155.7166666666669</v>
      </c>
      <c r="K164" s="31">
        <v>1129.45</v>
      </c>
      <c r="L164" s="31">
        <v>1102.3499999999999</v>
      </c>
      <c r="M164" s="31">
        <v>3.2037300000000002</v>
      </c>
      <c r="N164" s="1"/>
      <c r="O164" s="1"/>
    </row>
    <row r="165" spans="1:15" ht="12.75" customHeight="1">
      <c r="A165" s="33">
        <v>155</v>
      </c>
      <c r="B165" s="54" t="s">
        <v>384</v>
      </c>
      <c r="C165" s="31">
        <v>226.05</v>
      </c>
      <c r="D165" s="36">
        <v>228.88333333333333</v>
      </c>
      <c r="E165" s="36">
        <v>222.16666666666666</v>
      </c>
      <c r="F165" s="36">
        <v>218.28333333333333</v>
      </c>
      <c r="G165" s="36">
        <v>211.56666666666666</v>
      </c>
      <c r="H165" s="36">
        <v>232.76666666666665</v>
      </c>
      <c r="I165" s="36">
        <v>239.48333333333335</v>
      </c>
      <c r="J165" s="36">
        <v>243.36666666666665</v>
      </c>
      <c r="K165" s="31">
        <v>235.6</v>
      </c>
      <c r="L165" s="31">
        <v>225</v>
      </c>
      <c r="M165" s="31">
        <v>10.368410000000001</v>
      </c>
      <c r="N165" s="1"/>
      <c r="O165" s="1"/>
    </row>
    <row r="166" spans="1:15" ht="12.75" customHeight="1">
      <c r="A166" s="33">
        <v>156</v>
      </c>
      <c r="B166" s="54" t="s">
        <v>385</v>
      </c>
      <c r="C166" s="31">
        <v>169.4</v>
      </c>
      <c r="D166" s="36">
        <v>168.96666666666667</v>
      </c>
      <c r="E166" s="36">
        <v>164.48333333333335</v>
      </c>
      <c r="F166" s="36">
        <v>159.56666666666669</v>
      </c>
      <c r="G166" s="36">
        <v>155.08333333333337</v>
      </c>
      <c r="H166" s="36">
        <v>173.88333333333333</v>
      </c>
      <c r="I166" s="36">
        <v>178.36666666666662</v>
      </c>
      <c r="J166" s="36">
        <v>183.2833333333333</v>
      </c>
      <c r="K166" s="31">
        <v>173.45</v>
      </c>
      <c r="L166" s="31">
        <v>164.05</v>
      </c>
      <c r="M166" s="31">
        <v>58.02901</v>
      </c>
      <c r="N166" s="1"/>
      <c r="O166" s="1"/>
    </row>
    <row r="167" spans="1:15" ht="12.75" customHeight="1">
      <c r="A167" s="33">
        <v>157</v>
      </c>
      <c r="B167" s="54" t="s">
        <v>852</v>
      </c>
      <c r="C167" s="31">
        <v>687.55</v>
      </c>
      <c r="D167" s="36">
        <v>692.76666666666654</v>
      </c>
      <c r="E167" s="36">
        <v>678.8833333333331</v>
      </c>
      <c r="F167" s="36">
        <v>670.21666666666658</v>
      </c>
      <c r="G167" s="36">
        <v>656.33333333333314</v>
      </c>
      <c r="H167" s="36">
        <v>701.43333333333305</v>
      </c>
      <c r="I167" s="36">
        <v>715.31666666666649</v>
      </c>
      <c r="J167" s="36">
        <v>723.98333333333301</v>
      </c>
      <c r="K167" s="31">
        <v>706.65</v>
      </c>
      <c r="L167" s="31">
        <v>684.1</v>
      </c>
      <c r="M167" s="31">
        <v>6.54087</v>
      </c>
      <c r="N167" s="1"/>
      <c r="O167" s="1"/>
    </row>
    <row r="168" spans="1:15" ht="12.75" customHeight="1">
      <c r="A168" s="33">
        <v>158</v>
      </c>
      <c r="B168" s="54" t="s">
        <v>276</v>
      </c>
      <c r="C168" s="31">
        <v>330.5</v>
      </c>
      <c r="D168" s="36">
        <v>331.3</v>
      </c>
      <c r="E168" s="36">
        <v>328.25</v>
      </c>
      <c r="F168" s="36">
        <v>326</v>
      </c>
      <c r="G168" s="36">
        <v>322.95</v>
      </c>
      <c r="H168" s="36">
        <v>333.55</v>
      </c>
      <c r="I168" s="36">
        <v>336.60000000000008</v>
      </c>
      <c r="J168" s="36">
        <v>338.85</v>
      </c>
      <c r="K168" s="31">
        <v>334.35</v>
      </c>
      <c r="L168" s="31">
        <v>329.05</v>
      </c>
      <c r="M168" s="31">
        <v>14.779260000000001</v>
      </c>
      <c r="N168" s="1"/>
      <c r="O168" s="1"/>
    </row>
    <row r="169" spans="1:15" ht="12.75" customHeight="1">
      <c r="A169" s="33">
        <v>159</v>
      </c>
      <c r="B169" s="54" t="s">
        <v>275</v>
      </c>
      <c r="C169" s="31">
        <v>153.55000000000001</v>
      </c>
      <c r="D169" s="36">
        <v>152.61666666666667</v>
      </c>
      <c r="E169" s="36">
        <v>150.43333333333334</v>
      </c>
      <c r="F169" s="36">
        <v>147.31666666666666</v>
      </c>
      <c r="G169" s="36">
        <v>145.13333333333333</v>
      </c>
      <c r="H169" s="36">
        <v>155.73333333333335</v>
      </c>
      <c r="I169" s="36">
        <v>157.91666666666669</v>
      </c>
      <c r="J169" s="36">
        <v>161.03333333333336</v>
      </c>
      <c r="K169" s="31">
        <v>154.80000000000001</v>
      </c>
      <c r="L169" s="31">
        <v>149.5</v>
      </c>
      <c r="M169" s="31">
        <v>134.58591000000001</v>
      </c>
      <c r="N169" s="1"/>
      <c r="O169" s="1"/>
    </row>
    <row r="170" spans="1:15" ht="12.75" customHeight="1">
      <c r="A170" s="33">
        <v>160</v>
      </c>
      <c r="B170" s="54" t="s">
        <v>386</v>
      </c>
      <c r="C170" s="31">
        <v>1263.25</v>
      </c>
      <c r="D170" s="36">
        <v>1257.4166666666667</v>
      </c>
      <c r="E170" s="36">
        <v>1232.8333333333335</v>
      </c>
      <c r="F170" s="36">
        <v>1202.4166666666667</v>
      </c>
      <c r="G170" s="36">
        <v>1177.8333333333335</v>
      </c>
      <c r="H170" s="36">
        <v>1287.8333333333335</v>
      </c>
      <c r="I170" s="36">
        <v>1312.416666666667</v>
      </c>
      <c r="J170" s="36">
        <v>1342.8333333333335</v>
      </c>
      <c r="K170" s="31">
        <v>1282</v>
      </c>
      <c r="L170" s="31">
        <v>1227</v>
      </c>
      <c r="M170" s="31">
        <v>1.31331</v>
      </c>
      <c r="N170" s="1"/>
      <c r="O170" s="1"/>
    </row>
    <row r="171" spans="1:15" ht="12.75" customHeight="1">
      <c r="A171" s="33">
        <v>161</v>
      </c>
      <c r="B171" s="54" t="s">
        <v>115</v>
      </c>
      <c r="C171" s="31">
        <v>123.85</v>
      </c>
      <c r="D171" s="36">
        <v>124.78333333333335</v>
      </c>
      <c r="E171" s="36">
        <v>122.56666666666669</v>
      </c>
      <c r="F171" s="36">
        <v>121.28333333333335</v>
      </c>
      <c r="G171" s="36">
        <v>119.06666666666669</v>
      </c>
      <c r="H171" s="36">
        <v>126.06666666666669</v>
      </c>
      <c r="I171" s="36">
        <v>128.28333333333336</v>
      </c>
      <c r="J171" s="36">
        <v>129.56666666666669</v>
      </c>
      <c r="K171" s="31">
        <v>127</v>
      </c>
      <c r="L171" s="31">
        <v>123.5</v>
      </c>
      <c r="M171" s="31">
        <v>275.53332999999998</v>
      </c>
      <c r="N171" s="1"/>
      <c r="O171" s="1"/>
    </row>
    <row r="172" spans="1:15" ht="12.75" customHeight="1">
      <c r="A172" s="33">
        <v>162</v>
      </c>
      <c r="B172" s="54" t="s">
        <v>388</v>
      </c>
      <c r="C172" s="31">
        <v>2651</v>
      </c>
      <c r="D172" s="36">
        <v>2665.1</v>
      </c>
      <c r="E172" s="36">
        <v>2632.2999999999997</v>
      </c>
      <c r="F172" s="36">
        <v>2613.6</v>
      </c>
      <c r="G172" s="36">
        <v>2580.7999999999997</v>
      </c>
      <c r="H172" s="36">
        <v>2683.7999999999997</v>
      </c>
      <c r="I172" s="36">
        <v>2716.6</v>
      </c>
      <c r="J172" s="36">
        <v>2735.2999999999997</v>
      </c>
      <c r="K172" s="31">
        <v>2697.9</v>
      </c>
      <c r="L172" s="31">
        <v>2646.4</v>
      </c>
      <c r="M172" s="31">
        <v>0.10133</v>
      </c>
      <c r="N172" s="1"/>
      <c r="O172" s="1"/>
    </row>
    <row r="173" spans="1:15" ht="12.75" customHeight="1">
      <c r="A173" s="33">
        <v>163</v>
      </c>
      <c r="B173" s="54" t="s">
        <v>389</v>
      </c>
      <c r="C173" s="31">
        <v>3138.65</v>
      </c>
      <c r="D173" s="36">
        <v>3158.1666666666665</v>
      </c>
      <c r="E173" s="36">
        <v>3110.4833333333331</v>
      </c>
      <c r="F173" s="36">
        <v>3082.3166666666666</v>
      </c>
      <c r="G173" s="36">
        <v>3034.6333333333332</v>
      </c>
      <c r="H173" s="36">
        <v>3186.333333333333</v>
      </c>
      <c r="I173" s="36">
        <v>3234.0166666666664</v>
      </c>
      <c r="J173" s="36">
        <v>3262.1833333333329</v>
      </c>
      <c r="K173" s="31">
        <v>3205.85</v>
      </c>
      <c r="L173" s="31">
        <v>3130</v>
      </c>
      <c r="M173" s="31">
        <v>7.0639999999999994E-2</v>
      </c>
      <c r="N173" s="1"/>
      <c r="O173" s="1"/>
    </row>
    <row r="174" spans="1:15" ht="12.75" customHeight="1">
      <c r="A174" s="33">
        <v>164</v>
      </c>
      <c r="B174" s="54" t="s">
        <v>390</v>
      </c>
      <c r="C174" s="31">
        <v>235.15</v>
      </c>
      <c r="D174" s="36">
        <v>230.91666666666666</v>
      </c>
      <c r="E174" s="36">
        <v>223.83333333333331</v>
      </c>
      <c r="F174" s="36">
        <v>212.51666666666665</v>
      </c>
      <c r="G174" s="36">
        <v>205.43333333333331</v>
      </c>
      <c r="H174" s="36">
        <v>242.23333333333332</v>
      </c>
      <c r="I174" s="36">
        <v>249.31666666666663</v>
      </c>
      <c r="J174" s="36">
        <v>260.63333333333333</v>
      </c>
      <c r="K174" s="31">
        <v>238</v>
      </c>
      <c r="L174" s="31">
        <v>219.6</v>
      </c>
      <c r="M174" s="31">
        <v>65.783739999999995</v>
      </c>
      <c r="N174" s="1"/>
      <c r="O174" s="1"/>
    </row>
    <row r="175" spans="1:15" ht="12.75" customHeight="1">
      <c r="A175" s="33">
        <v>165</v>
      </c>
      <c r="B175" s="54" t="s">
        <v>277</v>
      </c>
      <c r="C175" s="31">
        <v>1696.15</v>
      </c>
      <c r="D175" s="36">
        <v>1682.0666666666666</v>
      </c>
      <c r="E175" s="36">
        <v>1649.1333333333332</v>
      </c>
      <c r="F175" s="36">
        <v>1602.1166666666666</v>
      </c>
      <c r="G175" s="36">
        <v>1569.1833333333332</v>
      </c>
      <c r="H175" s="36">
        <v>1729.0833333333333</v>
      </c>
      <c r="I175" s="36">
        <v>1762.0166666666667</v>
      </c>
      <c r="J175" s="36">
        <v>1809.0333333333333</v>
      </c>
      <c r="K175" s="31">
        <v>1715</v>
      </c>
      <c r="L175" s="31">
        <v>1635.05</v>
      </c>
      <c r="M175" s="31">
        <v>2.69279</v>
      </c>
      <c r="N175" s="1"/>
      <c r="O175" s="1"/>
    </row>
    <row r="176" spans="1:15" ht="12.75" customHeight="1">
      <c r="A176" s="33">
        <v>166</v>
      </c>
      <c r="B176" s="54" t="s">
        <v>391</v>
      </c>
      <c r="C176" s="31">
        <v>1600.25</v>
      </c>
      <c r="D176" s="36">
        <v>1571.5166666666667</v>
      </c>
      <c r="E176" s="36">
        <v>1527.9833333333333</v>
      </c>
      <c r="F176" s="36">
        <v>1455.7166666666667</v>
      </c>
      <c r="G176" s="36">
        <v>1412.1833333333334</v>
      </c>
      <c r="H176" s="36">
        <v>1643.7833333333333</v>
      </c>
      <c r="I176" s="36">
        <v>1687.3166666666666</v>
      </c>
      <c r="J176" s="36">
        <v>1759.5833333333333</v>
      </c>
      <c r="K176" s="31">
        <v>1615.05</v>
      </c>
      <c r="L176" s="31">
        <v>1499.25</v>
      </c>
      <c r="M176" s="31">
        <v>3.0669</v>
      </c>
      <c r="N176" s="1"/>
      <c r="O176" s="1"/>
    </row>
    <row r="177" spans="1:15" ht="12.75" customHeight="1">
      <c r="A177" s="33">
        <v>167</v>
      </c>
      <c r="B177" s="54" t="s">
        <v>116</v>
      </c>
      <c r="C177" s="31">
        <v>856.5</v>
      </c>
      <c r="D177" s="36">
        <v>860.5</v>
      </c>
      <c r="E177" s="36">
        <v>848</v>
      </c>
      <c r="F177" s="36">
        <v>839.5</v>
      </c>
      <c r="G177" s="36">
        <v>827</v>
      </c>
      <c r="H177" s="36">
        <v>869</v>
      </c>
      <c r="I177" s="36">
        <v>881.5</v>
      </c>
      <c r="J177" s="36">
        <v>890</v>
      </c>
      <c r="K177" s="31">
        <v>873</v>
      </c>
      <c r="L177" s="31">
        <v>852</v>
      </c>
      <c r="M177" s="31">
        <v>12.38233</v>
      </c>
      <c r="N177" s="1"/>
      <c r="O177" s="1"/>
    </row>
    <row r="178" spans="1:15" ht="12.75" customHeight="1">
      <c r="A178" s="33">
        <v>168</v>
      </c>
      <c r="B178" s="54" t="s">
        <v>858</v>
      </c>
      <c r="C178" s="31">
        <v>701.95</v>
      </c>
      <c r="D178" s="36">
        <v>703.5</v>
      </c>
      <c r="E178" s="36">
        <v>696.2</v>
      </c>
      <c r="F178" s="36">
        <v>690.45</v>
      </c>
      <c r="G178" s="36">
        <v>683.15000000000009</v>
      </c>
      <c r="H178" s="36">
        <v>709.25</v>
      </c>
      <c r="I178" s="36">
        <v>716.55</v>
      </c>
      <c r="J178" s="36">
        <v>722.3</v>
      </c>
      <c r="K178" s="31">
        <v>710.8</v>
      </c>
      <c r="L178" s="31">
        <v>697.75</v>
      </c>
      <c r="M178" s="31">
        <v>6.02128</v>
      </c>
      <c r="N178" s="1"/>
      <c r="O178" s="1"/>
    </row>
    <row r="179" spans="1:15" ht="12.75" customHeight="1">
      <c r="A179" s="33">
        <v>169</v>
      </c>
      <c r="B179" s="54" t="s">
        <v>387</v>
      </c>
      <c r="C179" s="31">
        <v>1839.45</v>
      </c>
      <c r="D179" s="36">
        <v>1829.8</v>
      </c>
      <c r="E179" s="36">
        <v>1794.6499999999999</v>
      </c>
      <c r="F179" s="36">
        <v>1749.85</v>
      </c>
      <c r="G179" s="36">
        <v>1714.6999999999998</v>
      </c>
      <c r="H179" s="36">
        <v>1874.6</v>
      </c>
      <c r="I179" s="36">
        <v>1909.75</v>
      </c>
      <c r="J179" s="36">
        <v>1954.55</v>
      </c>
      <c r="K179" s="31">
        <v>1864.95</v>
      </c>
      <c r="L179" s="31">
        <v>1785</v>
      </c>
      <c r="M179" s="31">
        <v>8.3554999999999993</v>
      </c>
      <c r="N179" s="1"/>
      <c r="O179" s="1"/>
    </row>
    <row r="180" spans="1:15" ht="12.75" customHeight="1">
      <c r="A180" s="33">
        <v>170</v>
      </c>
      <c r="B180" s="54" t="s">
        <v>118</v>
      </c>
      <c r="C180" s="31">
        <v>60.65</v>
      </c>
      <c r="D180" s="36">
        <v>60.816666666666663</v>
      </c>
      <c r="E180" s="36">
        <v>60.033333333333324</v>
      </c>
      <c r="F180" s="36">
        <v>59.416666666666664</v>
      </c>
      <c r="G180" s="36">
        <v>58.633333333333326</v>
      </c>
      <c r="H180" s="36">
        <v>61.433333333333323</v>
      </c>
      <c r="I180" s="36">
        <v>62.216666666666654</v>
      </c>
      <c r="J180" s="36">
        <v>62.833333333333321</v>
      </c>
      <c r="K180" s="31">
        <v>61.6</v>
      </c>
      <c r="L180" s="31">
        <v>60.2</v>
      </c>
      <c r="M180" s="31">
        <v>65.566469999999995</v>
      </c>
      <c r="N180" s="1"/>
      <c r="O180" s="1"/>
    </row>
    <row r="181" spans="1:15" ht="12.75" customHeight="1">
      <c r="A181" s="33">
        <v>171</v>
      </c>
      <c r="B181" s="54" t="s">
        <v>392</v>
      </c>
      <c r="C181" s="31">
        <v>1387.85</v>
      </c>
      <c r="D181" s="36">
        <v>1387.3</v>
      </c>
      <c r="E181" s="36">
        <v>1379.8</v>
      </c>
      <c r="F181" s="36">
        <v>1371.75</v>
      </c>
      <c r="G181" s="36">
        <v>1364.25</v>
      </c>
      <c r="H181" s="36">
        <v>1395.35</v>
      </c>
      <c r="I181" s="36">
        <v>1402.85</v>
      </c>
      <c r="J181" s="36">
        <v>1410.8999999999999</v>
      </c>
      <c r="K181" s="31">
        <v>1394.8</v>
      </c>
      <c r="L181" s="31">
        <v>1379.25</v>
      </c>
      <c r="M181" s="31">
        <v>0.34605000000000002</v>
      </c>
      <c r="N181" s="1"/>
      <c r="O181" s="1"/>
    </row>
    <row r="182" spans="1:15" ht="12.75" customHeight="1">
      <c r="A182" s="33">
        <v>172</v>
      </c>
      <c r="B182" s="54" t="s">
        <v>393</v>
      </c>
      <c r="C182" s="31">
        <v>2069.9</v>
      </c>
      <c r="D182" s="36">
        <v>2075.7833333333333</v>
      </c>
      <c r="E182" s="36">
        <v>2049.1666666666665</v>
      </c>
      <c r="F182" s="36">
        <v>2028.4333333333334</v>
      </c>
      <c r="G182" s="36">
        <v>2001.8166666666666</v>
      </c>
      <c r="H182" s="36">
        <v>2096.5166666666664</v>
      </c>
      <c r="I182" s="36">
        <v>2123.1333333333332</v>
      </c>
      <c r="J182" s="36">
        <v>2143.8666666666663</v>
      </c>
      <c r="K182" s="31">
        <v>2102.4</v>
      </c>
      <c r="L182" s="31">
        <v>2055.0500000000002</v>
      </c>
      <c r="M182" s="31">
        <v>0.26806999999999997</v>
      </c>
      <c r="N182" s="1"/>
      <c r="O182" s="1"/>
    </row>
    <row r="183" spans="1:15" ht="12.75" customHeight="1">
      <c r="A183" s="33">
        <v>173</v>
      </c>
      <c r="B183" s="54" t="s">
        <v>394</v>
      </c>
      <c r="C183" s="31">
        <v>492.5</v>
      </c>
      <c r="D183" s="36">
        <v>490.84999999999997</v>
      </c>
      <c r="E183" s="36">
        <v>487.94999999999993</v>
      </c>
      <c r="F183" s="36">
        <v>483.4</v>
      </c>
      <c r="G183" s="36">
        <v>480.49999999999994</v>
      </c>
      <c r="H183" s="36">
        <v>495.39999999999992</v>
      </c>
      <c r="I183" s="36">
        <v>498.2999999999999</v>
      </c>
      <c r="J183" s="36">
        <v>502.84999999999991</v>
      </c>
      <c r="K183" s="31">
        <v>493.75</v>
      </c>
      <c r="L183" s="31">
        <v>486.3</v>
      </c>
      <c r="M183" s="31">
        <v>1.8689199999999999</v>
      </c>
      <c r="N183" s="1"/>
      <c r="O183" s="1"/>
    </row>
    <row r="184" spans="1:15" ht="12.75" customHeight="1">
      <c r="A184" s="33">
        <v>174</v>
      </c>
      <c r="B184" s="54" t="s">
        <v>120</v>
      </c>
      <c r="C184" s="31">
        <v>1002.05</v>
      </c>
      <c r="D184" s="36">
        <v>1001.5333333333333</v>
      </c>
      <c r="E184" s="36">
        <v>991.51666666666665</v>
      </c>
      <c r="F184" s="36">
        <v>980.98333333333335</v>
      </c>
      <c r="G184" s="36">
        <v>970.9666666666667</v>
      </c>
      <c r="H184" s="36">
        <v>1012.0666666666666</v>
      </c>
      <c r="I184" s="36">
        <v>1022.0833333333333</v>
      </c>
      <c r="J184" s="36">
        <v>1032.6166666666666</v>
      </c>
      <c r="K184" s="31">
        <v>1011.55</v>
      </c>
      <c r="L184" s="31">
        <v>991</v>
      </c>
      <c r="M184" s="31">
        <v>14.508979999999999</v>
      </c>
      <c r="N184" s="1"/>
      <c r="O184" s="1"/>
    </row>
    <row r="185" spans="1:15" ht="12.75" customHeight="1">
      <c r="A185" s="33">
        <v>175</v>
      </c>
      <c r="B185" s="54" t="s">
        <v>395</v>
      </c>
      <c r="C185" s="31">
        <v>574.95000000000005</v>
      </c>
      <c r="D185" s="36">
        <v>576.33333333333337</v>
      </c>
      <c r="E185" s="36">
        <v>565.66666666666674</v>
      </c>
      <c r="F185" s="36">
        <v>556.38333333333333</v>
      </c>
      <c r="G185" s="36">
        <v>545.7166666666667</v>
      </c>
      <c r="H185" s="36">
        <v>585.61666666666679</v>
      </c>
      <c r="I185" s="36">
        <v>596.28333333333353</v>
      </c>
      <c r="J185" s="36">
        <v>605.56666666666683</v>
      </c>
      <c r="K185" s="31">
        <v>587</v>
      </c>
      <c r="L185" s="31">
        <v>567.04999999999995</v>
      </c>
      <c r="M185" s="31">
        <v>13.511839999999999</v>
      </c>
      <c r="N185" s="1"/>
      <c r="O185" s="1"/>
    </row>
    <row r="186" spans="1:15" ht="12.75" customHeight="1">
      <c r="A186" s="33">
        <v>176</v>
      </c>
      <c r="B186" s="54" t="s">
        <v>121</v>
      </c>
      <c r="C186" s="31">
        <v>1660.85</v>
      </c>
      <c r="D186" s="36">
        <v>1664.4666666666665</v>
      </c>
      <c r="E186" s="36">
        <v>1643.9833333333329</v>
      </c>
      <c r="F186" s="36">
        <v>1627.1166666666663</v>
      </c>
      <c r="G186" s="36">
        <v>1606.6333333333328</v>
      </c>
      <c r="H186" s="36">
        <v>1681.333333333333</v>
      </c>
      <c r="I186" s="36">
        <v>1701.8166666666666</v>
      </c>
      <c r="J186" s="36">
        <v>1718.6833333333332</v>
      </c>
      <c r="K186" s="31">
        <v>1684.95</v>
      </c>
      <c r="L186" s="31">
        <v>1647.6</v>
      </c>
      <c r="M186" s="31">
        <v>2.66282</v>
      </c>
      <c r="N186" s="1"/>
      <c r="O186" s="1"/>
    </row>
    <row r="187" spans="1:15" ht="12.75" customHeight="1">
      <c r="A187" s="33">
        <v>177</v>
      </c>
      <c r="B187" s="54" t="s">
        <v>122</v>
      </c>
      <c r="C187" s="31">
        <v>331.25</v>
      </c>
      <c r="D187" s="36">
        <v>333.38333333333333</v>
      </c>
      <c r="E187" s="36">
        <v>328.51666666666665</v>
      </c>
      <c r="F187" s="36">
        <v>325.7833333333333</v>
      </c>
      <c r="G187" s="36">
        <v>320.91666666666663</v>
      </c>
      <c r="H187" s="36">
        <v>336.11666666666667</v>
      </c>
      <c r="I187" s="36">
        <v>340.98333333333335</v>
      </c>
      <c r="J187" s="36">
        <v>343.7166666666667</v>
      </c>
      <c r="K187" s="31">
        <v>338.25</v>
      </c>
      <c r="L187" s="31">
        <v>330.65</v>
      </c>
      <c r="M187" s="31">
        <v>24.3264</v>
      </c>
      <c r="N187" s="1"/>
      <c r="O187" s="1"/>
    </row>
    <row r="188" spans="1:15" ht="12.75" customHeight="1">
      <c r="A188" s="33">
        <v>178</v>
      </c>
      <c r="B188" s="54" t="s">
        <v>396</v>
      </c>
      <c r="C188" s="31">
        <v>506.8</v>
      </c>
      <c r="D188" s="36">
        <v>507.34999999999997</v>
      </c>
      <c r="E188" s="36">
        <v>501.65</v>
      </c>
      <c r="F188" s="36">
        <v>496.5</v>
      </c>
      <c r="G188" s="36">
        <v>490.8</v>
      </c>
      <c r="H188" s="36">
        <v>512.5</v>
      </c>
      <c r="I188" s="36">
        <v>518.19999999999982</v>
      </c>
      <c r="J188" s="36">
        <v>523.34999999999991</v>
      </c>
      <c r="K188" s="31">
        <v>513.04999999999995</v>
      </c>
      <c r="L188" s="31">
        <v>502.2</v>
      </c>
      <c r="M188" s="31">
        <v>5.91357</v>
      </c>
      <c r="N188" s="1"/>
      <c r="O188" s="1"/>
    </row>
    <row r="189" spans="1:15" ht="12.75" customHeight="1">
      <c r="A189" s="33">
        <v>179</v>
      </c>
      <c r="B189" s="54" t="s">
        <v>123</v>
      </c>
      <c r="C189" s="31">
        <v>1972.85</v>
      </c>
      <c r="D189" s="36">
        <v>1964.5166666666667</v>
      </c>
      <c r="E189" s="36">
        <v>1941.0833333333333</v>
      </c>
      <c r="F189" s="36">
        <v>1909.3166666666666</v>
      </c>
      <c r="G189" s="36">
        <v>1885.8833333333332</v>
      </c>
      <c r="H189" s="36">
        <v>1996.2833333333333</v>
      </c>
      <c r="I189" s="36">
        <v>2019.7166666666667</v>
      </c>
      <c r="J189" s="36">
        <v>2051.4833333333336</v>
      </c>
      <c r="K189" s="31">
        <v>1987.95</v>
      </c>
      <c r="L189" s="31">
        <v>1932.75</v>
      </c>
      <c r="M189" s="31">
        <v>16.661490000000001</v>
      </c>
      <c r="N189" s="1"/>
      <c r="O189" s="1"/>
    </row>
    <row r="190" spans="1:15" ht="12.75" customHeight="1">
      <c r="A190" s="33">
        <v>180</v>
      </c>
      <c r="B190" s="54" t="s">
        <v>397</v>
      </c>
      <c r="C190" s="31">
        <v>836.25</v>
      </c>
      <c r="D190" s="36">
        <v>829.9</v>
      </c>
      <c r="E190" s="36">
        <v>817.44999999999993</v>
      </c>
      <c r="F190" s="36">
        <v>798.65</v>
      </c>
      <c r="G190" s="36">
        <v>786.19999999999993</v>
      </c>
      <c r="H190" s="36">
        <v>848.69999999999993</v>
      </c>
      <c r="I190" s="36">
        <v>861.15</v>
      </c>
      <c r="J190" s="36">
        <v>879.94999999999993</v>
      </c>
      <c r="K190" s="31">
        <v>842.35</v>
      </c>
      <c r="L190" s="31">
        <v>811.1</v>
      </c>
      <c r="M190" s="31">
        <v>6.7345100000000002</v>
      </c>
      <c r="N190" s="1"/>
      <c r="O190" s="1"/>
    </row>
    <row r="191" spans="1:15" ht="12.75" customHeight="1">
      <c r="A191" s="33">
        <v>181</v>
      </c>
      <c r="B191" s="54" t="s">
        <v>398</v>
      </c>
      <c r="C191" s="31">
        <v>385.6</v>
      </c>
      <c r="D191" s="36">
        <v>387.91666666666669</v>
      </c>
      <c r="E191" s="36">
        <v>381.88333333333338</v>
      </c>
      <c r="F191" s="36">
        <v>378.16666666666669</v>
      </c>
      <c r="G191" s="36">
        <v>372.13333333333338</v>
      </c>
      <c r="H191" s="36">
        <v>391.63333333333338</v>
      </c>
      <c r="I191" s="36">
        <v>397.66666666666669</v>
      </c>
      <c r="J191" s="36">
        <v>401.38333333333338</v>
      </c>
      <c r="K191" s="31">
        <v>393.95</v>
      </c>
      <c r="L191" s="31">
        <v>384.2</v>
      </c>
      <c r="M191" s="31">
        <v>2.9072</v>
      </c>
      <c r="N191" s="1"/>
      <c r="O191" s="1"/>
    </row>
    <row r="192" spans="1:15" ht="12.75" customHeight="1">
      <c r="A192" s="33">
        <v>182</v>
      </c>
      <c r="B192" s="54" t="s">
        <v>399</v>
      </c>
      <c r="C192" s="31">
        <v>2066.1999999999998</v>
      </c>
      <c r="D192" s="36">
        <v>2085.3833333333332</v>
      </c>
      <c r="E192" s="36">
        <v>2030.8166666666666</v>
      </c>
      <c r="F192" s="36">
        <v>1995.4333333333334</v>
      </c>
      <c r="G192" s="36">
        <v>1940.8666666666668</v>
      </c>
      <c r="H192" s="36">
        <v>2120.7666666666664</v>
      </c>
      <c r="I192" s="36">
        <v>2175.333333333333</v>
      </c>
      <c r="J192" s="36">
        <v>2210.7166666666662</v>
      </c>
      <c r="K192" s="31">
        <v>2139.9499999999998</v>
      </c>
      <c r="L192" s="31">
        <v>2050</v>
      </c>
      <c r="M192" s="31">
        <v>1.0270900000000001</v>
      </c>
      <c r="N192" s="1"/>
      <c r="O192" s="1"/>
    </row>
    <row r="193" spans="1:15" ht="12.75" customHeight="1">
      <c r="A193" s="33">
        <v>183</v>
      </c>
      <c r="B193" s="54" t="s">
        <v>400</v>
      </c>
      <c r="C193" s="31">
        <v>742.1</v>
      </c>
      <c r="D193" s="36">
        <v>744.69999999999993</v>
      </c>
      <c r="E193" s="36">
        <v>736.39999999999986</v>
      </c>
      <c r="F193" s="36">
        <v>730.69999999999993</v>
      </c>
      <c r="G193" s="36">
        <v>722.39999999999986</v>
      </c>
      <c r="H193" s="36">
        <v>750.39999999999986</v>
      </c>
      <c r="I193" s="36">
        <v>758.69999999999982</v>
      </c>
      <c r="J193" s="36">
        <v>764.39999999999986</v>
      </c>
      <c r="K193" s="31">
        <v>753</v>
      </c>
      <c r="L193" s="31">
        <v>739</v>
      </c>
      <c r="M193" s="31">
        <v>2.1889500000000002</v>
      </c>
      <c r="N193" s="1"/>
      <c r="O193" s="1"/>
    </row>
    <row r="194" spans="1:15" ht="12.75" customHeight="1">
      <c r="A194" s="33">
        <v>184</v>
      </c>
      <c r="B194" s="54" t="s">
        <v>401</v>
      </c>
      <c r="C194" s="31">
        <v>290.35000000000002</v>
      </c>
      <c r="D194" s="36">
        <v>291.93333333333334</v>
      </c>
      <c r="E194" s="36">
        <v>277.91666666666669</v>
      </c>
      <c r="F194" s="36">
        <v>265.48333333333335</v>
      </c>
      <c r="G194" s="36">
        <v>251.4666666666667</v>
      </c>
      <c r="H194" s="36">
        <v>304.36666666666667</v>
      </c>
      <c r="I194" s="36">
        <v>318.38333333333333</v>
      </c>
      <c r="J194" s="36">
        <v>330.81666666666666</v>
      </c>
      <c r="K194" s="31">
        <v>305.95</v>
      </c>
      <c r="L194" s="31">
        <v>279.5</v>
      </c>
      <c r="M194" s="31">
        <v>34.639890000000001</v>
      </c>
      <c r="N194" s="1"/>
      <c r="O194" s="1"/>
    </row>
    <row r="195" spans="1:15" ht="12.75" customHeight="1">
      <c r="A195" s="33">
        <v>185</v>
      </c>
      <c r="B195" s="54" t="s">
        <v>402</v>
      </c>
      <c r="C195" s="31">
        <v>3125.4</v>
      </c>
      <c r="D195" s="36">
        <v>3123.7166666666667</v>
      </c>
      <c r="E195" s="36">
        <v>3101.6833333333334</v>
      </c>
      <c r="F195" s="36">
        <v>3077.9666666666667</v>
      </c>
      <c r="G195" s="36">
        <v>3055.9333333333334</v>
      </c>
      <c r="H195" s="36">
        <v>3147.4333333333334</v>
      </c>
      <c r="I195" s="36">
        <v>3169.4666666666672</v>
      </c>
      <c r="J195" s="36">
        <v>3193.1833333333334</v>
      </c>
      <c r="K195" s="31">
        <v>3145.75</v>
      </c>
      <c r="L195" s="31">
        <v>3100</v>
      </c>
      <c r="M195" s="31">
        <v>1.0912200000000001</v>
      </c>
      <c r="N195" s="1"/>
      <c r="O195" s="1"/>
    </row>
    <row r="196" spans="1:15" ht="12.75" customHeight="1">
      <c r="A196" s="33">
        <v>186</v>
      </c>
      <c r="B196" s="54" t="s">
        <v>124</v>
      </c>
      <c r="C196" s="31">
        <v>451.3</v>
      </c>
      <c r="D196" s="36">
        <v>452.7833333333333</v>
      </c>
      <c r="E196" s="36">
        <v>449.06666666666661</v>
      </c>
      <c r="F196" s="36">
        <v>446.83333333333331</v>
      </c>
      <c r="G196" s="36">
        <v>443.11666666666662</v>
      </c>
      <c r="H196" s="36">
        <v>455.01666666666659</v>
      </c>
      <c r="I196" s="36">
        <v>458.73333333333329</v>
      </c>
      <c r="J196" s="36">
        <v>460.96666666666658</v>
      </c>
      <c r="K196" s="31">
        <v>456.5</v>
      </c>
      <c r="L196" s="31">
        <v>450.55</v>
      </c>
      <c r="M196" s="31">
        <v>8.3433799999999998</v>
      </c>
      <c r="N196" s="1"/>
      <c r="O196" s="1"/>
    </row>
    <row r="197" spans="1:15" ht="12.75" customHeight="1">
      <c r="A197" s="33">
        <v>187</v>
      </c>
      <c r="B197" s="54" t="s">
        <v>119</v>
      </c>
      <c r="C197" s="31">
        <v>650.85</v>
      </c>
      <c r="D197" s="36">
        <v>651.08333333333337</v>
      </c>
      <c r="E197" s="36">
        <v>645.16666666666674</v>
      </c>
      <c r="F197" s="36">
        <v>639.48333333333335</v>
      </c>
      <c r="G197" s="36">
        <v>633.56666666666672</v>
      </c>
      <c r="H197" s="36">
        <v>656.76666666666677</v>
      </c>
      <c r="I197" s="36">
        <v>662.68333333333351</v>
      </c>
      <c r="J197" s="36">
        <v>668.36666666666679</v>
      </c>
      <c r="K197" s="31">
        <v>657</v>
      </c>
      <c r="L197" s="31">
        <v>645.4</v>
      </c>
      <c r="M197" s="31">
        <v>14.96747</v>
      </c>
      <c r="N197" s="1"/>
      <c r="O197" s="1"/>
    </row>
    <row r="198" spans="1:15" ht="12.75" customHeight="1">
      <c r="A198" s="33">
        <v>188</v>
      </c>
      <c r="B198" s="54" t="s">
        <v>403</v>
      </c>
      <c r="C198" s="31">
        <v>131.5</v>
      </c>
      <c r="D198" s="36">
        <v>131.96666666666667</v>
      </c>
      <c r="E198" s="36">
        <v>129.03333333333333</v>
      </c>
      <c r="F198" s="36">
        <v>126.56666666666666</v>
      </c>
      <c r="G198" s="36">
        <v>123.63333333333333</v>
      </c>
      <c r="H198" s="36">
        <v>134.43333333333334</v>
      </c>
      <c r="I198" s="36">
        <v>137.36666666666667</v>
      </c>
      <c r="J198" s="36">
        <v>139.83333333333334</v>
      </c>
      <c r="K198" s="31">
        <v>134.9</v>
      </c>
      <c r="L198" s="31">
        <v>129.5</v>
      </c>
      <c r="M198" s="31">
        <v>27.99991</v>
      </c>
      <c r="N198" s="1"/>
      <c r="O198" s="1"/>
    </row>
    <row r="199" spans="1:15" ht="12.75" customHeight="1">
      <c r="A199" s="33">
        <v>189</v>
      </c>
      <c r="B199" s="54" t="s">
        <v>404</v>
      </c>
      <c r="C199" s="31">
        <v>172.85</v>
      </c>
      <c r="D199" s="36">
        <v>172.41666666666666</v>
      </c>
      <c r="E199" s="36">
        <v>170.43333333333331</v>
      </c>
      <c r="F199" s="36">
        <v>168.01666666666665</v>
      </c>
      <c r="G199" s="36">
        <v>166.0333333333333</v>
      </c>
      <c r="H199" s="36">
        <v>174.83333333333331</v>
      </c>
      <c r="I199" s="36">
        <v>176.81666666666666</v>
      </c>
      <c r="J199" s="36">
        <v>179.23333333333332</v>
      </c>
      <c r="K199" s="31">
        <v>174.4</v>
      </c>
      <c r="L199" s="31">
        <v>170</v>
      </c>
      <c r="M199" s="31">
        <v>25.835930000000001</v>
      </c>
      <c r="N199" s="1"/>
      <c r="O199" s="1"/>
    </row>
    <row r="200" spans="1:15" ht="12.75" customHeight="1">
      <c r="A200" s="33">
        <v>190</v>
      </c>
      <c r="B200" s="54" t="s">
        <v>278</v>
      </c>
      <c r="C200" s="31">
        <v>279.10000000000002</v>
      </c>
      <c r="D200" s="36">
        <v>280.76666666666665</v>
      </c>
      <c r="E200" s="36">
        <v>276.33333333333331</v>
      </c>
      <c r="F200" s="36">
        <v>273.56666666666666</v>
      </c>
      <c r="G200" s="36">
        <v>269.13333333333333</v>
      </c>
      <c r="H200" s="36">
        <v>283.5333333333333</v>
      </c>
      <c r="I200" s="36">
        <v>287.9666666666667</v>
      </c>
      <c r="J200" s="36">
        <v>290.73333333333329</v>
      </c>
      <c r="K200" s="31">
        <v>285.2</v>
      </c>
      <c r="L200" s="31">
        <v>278</v>
      </c>
      <c r="M200" s="31">
        <v>7.1046399999999998</v>
      </c>
      <c r="N200" s="1"/>
      <c r="O200" s="1"/>
    </row>
    <row r="201" spans="1:15" ht="12.75" customHeight="1">
      <c r="A201" s="33">
        <v>191</v>
      </c>
      <c r="B201" s="54" t="s">
        <v>405</v>
      </c>
      <c r="C201" s="31">
        <v>1745.65</v>
      </c>
      <c r="D201" s="36">
        <v>1749.8333333333333</v>
      </c>
      <c r="E201" s="36">
        <v>1732.8166666666666</v>
      </c>
      <c r="F201" s="36">
        <v>1719.9833333333333</v>
      </c>
      <c r="G201" s="36">
        <v>1702.9666666666667</v>
      </c>
      <c r="H201" s="36">
        <v>1762.6666666666665</v>
      </c>
      <c r="I201" s="36">
        <v>1779.6833333333334</v>
      </c>
      <c r="J201" s="36">
        <v>1792.5166666666664</v>
      </c>
      <c r="K201" s="31">
        <v>1766.85</v>
      </c>
      <c r="L201" s="31">
        <v>1737</v>
      </c>
      <c r="M201" s="31">
        <v>2.07104</v>
      </c>
      <c r="N201" s="1"/>
      <c r="O201" s="1"/>
    </row>
    <row r="202" spans="1:15" ht="12.75" customHeight="1">
      <c r="A202" s="33">
        <v>192</v>
      </c>
      <c r="B202" s="54" t="s">
        <v>408</v>
      </c>
      <c r="C202" s="31">
        <v>941.95</v>
      </c>
      <c r="D202" s="36">
        <v>947.2833333333333</v>
      </c>
      <c r="E202" s="36">
        <v>926.56666666666661</v>
      </c>
      <c r="F202" s="36">
        <v>911.18333333333328</v>
      </c>
      <c r="G202" s="36">
        <v>890.46666666666658</v>
      </c>
      <c r="H202" s="36">
        <v>962.66666666666663</v>
      </c>
      <c r="I202" s="36">
        <v>983.38333333333333</v>
      </c>
      <c r="J202" s="36">
        <v>998.76666666666665</v>
      </c>
      <c r="K202" s="31">
        <v>968</v>
      </c>
      <c r="L202" s="31">
        <v>931.9</v>
      </c>
      <c r="M202" s="31">
        <v>11.00459</v>
      </c>
      <c r="N202" s="1"/>
      <c r="O202" s="1"/>
    </row>
    <row r="203" spans="1:15" ht="12.75" customHeight="1">
      <c r="A203" s="33">
        <v>193</v>
      </c>
      <c r="B203" s="54" t="s">
        <v>126</v>
      </c>
      <c r="C203" s="31">
        <v>1431.05</v>
      </c>
      <c r="D203" s="36">
        <v>1417.9166666666667</v>
      </c>
      <c r="E203" s="36">
        <v>1397.6333333333334</v>
      </c>
      <c r="F203" s="36">
        <v>1364.2166666666667</v>
      </c>
      <c r="G203" s="36">
        <v>1343.9333333333334</v>
      </c>
      <c r="H203" s="36">
        <v>1451.3333333333335</v>
      </c>
      <c r="I203" s="36">
        <v>1471.6166666666668</v>
      </c>
      <c r="J203" s="36">
        <v>1505.0333333333335</v>
      </c>
      <c r="K203" s="31">
        <v>1438.2</v>
      </c>
      <c r="L203" s="31">
        <v>1384.5</v>
      </c>
      <c r="M203" s="31">
        <v>15.263339999999999</v>
      </c>
      <c r="N203" s="1"/>
      <c r="O203" s="1"/>
    </row>
    <row r="204" spans="1:15" ht="12.75" customHeight="1">
      <c r="A204" s="33">
        <v>194</v>
      </c>
      <c r="B204" s="54" t="s">
        <v>127</v>
      </c>
      <c r="C204" s="31">
        <v>1304.5999999999999</v>
      </c>
      <c r="D204" s="36">
        <v>1301.8833333333332</v>
      </c>
      <c r="E204" s="36">
        <v>1293.7666666666664</v>
      </c>
      <c r="F204" s="36">
        <v>1282.9333333333332</v>
      </c>
      <c r="G204" s="36">
        <v>1274.8166666666664</v>
      </c>
      <c r="H204" s="36">
        <v>1312.7166666666665</v>
      </c>
      <c r="I204" s="36">
        <v>1320.8333333333333</v>
      </c>
      <c r="J204" s="36">
        <v>1331.6666666666665</v>
      </c>
      <c r="K204" s="31">
        <v>1310</v>
      </c>
      <c r="L204" s="31">
        <v>1291.05</v>
      </c>
      <c r="M204" s="31">
        <v>42.8628</v>
      </c>
      <c r="N204" s="1"/>
      <c r="O204" s="1"/>
    </row>
    <row r="205" spans="1:15" ht="12.75" customHeight="1">
      <c r="A205" s="33">
        <v>195</v>
      </c>
      <c r="B205" s="54" t="s">
        <v>128</v>
      </c>
      <c r="C205" s="31">
        <v>2726.05</v>
      </c>
      <c r="D205" s="36">
        <v>2709.5499999999997</v>
      </c>
      <c r="E205" s="36">
        <v>2664.0999999999995</v>
      </c>
      <c r="F205" s="36">
        <v>2602.1499999999996</v>
      </c>
      <c r="G205" s="36">
        <v>2556.6999999999994</v>
      </c>
      <c r="H205" s="36">
        <v>2771.4999999999995</v>
      </c>
      <c r="I205" s="36">
        <v>2816.9499999999994</v>
      </c>
      <c r="J205" s="36">
        <v>2878.8999999999996</v>
      </c>
      <c r="K205" s="31">
        <v>2755</v>
      </c>
      <c r="L205" s="31">
        <v>2647.6</v>
      </c>
      <c r="M205" s="31">
        <v>6.5054699999999999</v>
      </c>
      <c r="N205" s="1"/>
      <c r="O205" s="1"/>
    </row>
    <row r="206" spans="1:15" ht="12.75" customHeight="1">
      <c r="A206" s="33">
        <v>196</v>
      </c>
      <c r="B206" s="54" t="s">
        <v>129</v>
      </c>
      <c r="C206" s="31">
        <v>1661.75</v>
      </c>
      <c r="D206" s="36">
        <v>1660.5833333333333</v>
      </c>
      <c r="E206" s="36">
        <v>1651.1666666666665</v>
      </c>
      <c r="F206" s="36">
        <v>1640.5833333333333</v>
      </c>
      <c r="G206" s="36">
        <v>1631.1666666666665</v>
      </c>
      <c r="H206" s="36">
        <v>1671.1666666666665</v>
      </c>
      <c r="I206" s="36">
        <v>1680.583333333333</v>
      </c>
      <c r="J206" s="36">
        <v>1691.1666666666665</v>
      </c>
      <c r="K206" s="31">
        <v>1670</v>
      </c>
      <c r="L206" s="31">
        <v>1650</v>
      </c>
      <c r="M206" s="31">
        <v>867.05601000000001</v>
      </c>
      <c r="N206" s="1"/>
      <c r="O206" s="1"/>
    </row>
    <row r="207" spans="1:15" ht="12.75" customHeight="1">
      <c r="A207" s="33">
        <v>197</v>
      </c>
      <c r="B207" s="54" t="s">
        <v>130</v>
      </c>
      <c r="C207" s="31">
        <v>644.9</v>
      </c>
      <c r="D207" s="36">
        <v>644.01666666666665</v>
      </c>
      <c r="E207" s="36">
        <v>641.18333333333328</v>
      </c>
      <c r="F207" s="36">
        <v>637.46666666666658</v>
      </c>
      <c r="G207" s="36">
        <v>634.63333333333321</v>
      </c>
      <c r="H207" s="36">
        <v>647.73333333333335</v>
      </c>
      <c r="I207" s="36">
        <v>650.56666666666683</v>
      </c>
      <c r="J207" s="36">
        <v>654.28333333333342</v>
      </c>
      <c r="K207" s="31">
        <v>646.85</v>
      </c>
      <c r="L207" s="31">
        <v>640.29999999999995</v>
      </c>
      <c r="M207" s="31">
        <v>68.278949999999995</v>
      </c>
      <c r="N207" s="1"/>
      <c r="O207" s="1"/>
    </row>
    <row r="208" spans="1:15" ht="12.75" customHeight="1">
      <c r="A208" s="33">
        <v>198</v>
      </c>
      <c r="B208" s="54" t="s">
        <v>131</v>
      </c>
      <c r="C208" s="31">
        <v>3064.85</v>
      </c>
      <c r="D208" s="36">
        <v>3057.6</v>
      </c>
      <c r="E208" s="36">
        <v>3012.2</v>
      </c>
      <c r="F208" s="36">
        <v>2959.5499999999997</v>
      </c>
      <c r="G208" s="36">
        <v>2914.1499999999996</v>
      </c>
      <c r="H208" s="36">
        <v>3110.25</v>
      </c>
      <c r="I208" s="36">
        <v>3155.6500000000005</v>
      </c>
      <c r="J208" s="36">
        <v>3208.3</v>
      </c>
      <c r="K208" s="31">
        <v>3103</v>
      </c>
      <c r="L208" s="31">
        <v>3004.95</v>
      </c>
      <c r="M208" s="31">
        <v>9.4960699999999996</v>
      </c>
      <c r="N208" s="1"/>
      <c r="O208" s="1"/>
    </row>
    <row r="209" spans="1:15" ht="12.75" customHeight="1">
      <c r="A209" s="33">
        <v>199</v>
      </c>
      <c r="B209" s="54" t="s">
        <v>406</v>
      </c>
      <c r="C209" s="31">
        <v>72.900000000000006</v>
      </c>
      <c r="D209" s="36">
        <v>73.38333333333334</v>
      </c>
      <c r="E209" s="36">
        <v>71.816666666666677</v>
      </c>
      <c r="F209" s="36">
        <v>70.733333333333334</v>
      </c>
      <c r="G209" s="36">
        <v>69.166666666666671</v>
      </c>
      <c r="H209" s="36">
        <v>74.466666666666683</v>
      </c>
      <c r="I209" s="36">
        <v>76.033333333333346</v>
      </c>
      <c r="J209" s="36">
        <v>77.116666666666688</v>
      </c>
      <c r="K209" s="31">
        <v>74.95</v>
      </c>
      <c r="L209" s="31">
        <v>72.3</v>
      </c>
      <c r="M209" s="31">
        <v>81.336209999999994</v>
      </c>
      <c r="N209" s="1"/>
      <c r="O209" s="1"/>
    </row>
    <row r="210" spans="1:15" ht="12.75" customHeight="1">
      <c r="A210" s="33">
        <v>200</v>
      </c>
      <c r="B210" s="54" t="s">
        <v>410</v>
      </c>
      <c r="C210" s="31">
        <v>305.45</v>
      </c>
      <c r="D210" s="36">
        <v>305.16666666666669</v>
      </c>
      <c r="E210" s="36">
        <v>302.33333333333337</v>
      </c>
      <c r="F210" s="36">
        <v>299.2166666666667</v>
      </c>
      <c r="G210" s="36">
        <v>296.38333333333338</v>
      </c>
      <c r="H210" s="36">
        <v>308.28333333333336</v>
      </c>
      <c r="I210" s="36">
        <v>311.11666666666673</v>
      </c>
      <c r="J210" s="36">
        <v>314.23333333333335</v>
      </c>
      <c r="K210" s="31">
        <v>308</v>
      </c>
      <c r="L210" s="31">
        <v>302.05</v>
      </c>
      <c r="M210" s="31">
        <v>2.3921399999999999</v>
      </c>
      <c r="N210" s="1"/>
      <c r="O210" s="1"/>
    </row>
    <row r="211" spans="1:15" ht="12.75" customHeight="1">
      <c r="A211" s="33">
        <v>201</v>
      </c>
      <c r="B211" s="54" t="s">
        <v>133</v>
      </c>
      <c r="C211" s="31">
        <v>496.55</v>
      </c>
      <c r="D211" s="36">
        <v>499.83333333333331</v>
      </c>
      <c r="E211" s="36">
        <v>491.66666666666663</v>
      </c>
      <c r="F211" s="36">
        <v>486.7833333333333</v>
      </c>
      <c r="G211" s="36">
        <v>478.61666666666662</v>
      </c>
      <c r="H211" s="36">
        <v>504.71666666666664</v>
      </c>
      <c r="I211" s="36">
        <v>512.88333333333321</v>
      </c>
      <c r="J211" s="36">
        <v>517.76666666666665</v>
      </c>
      <c r="K211" s="31">
        <v>508</v>
      </c>
      <c r="L211" s="31">
        <v>494.95</v>
      </c>
      <c r="M211" s="31">
        <v>85.153630000000007</v>
      </c>
      <c r="N211" s="1"/>
      <c r="O211" s="1"/>
    </row>
    <row r="212" spans="1:15" ht="12.75" customHeight="1">
      <c r="A212" s="33">
        <v>202</v>
      </c>
      <c r="B212" s="54" t="s">
        <v>411</v>
      </c>
      <c r="C212" s="31">
        <v>1020</v>
      </c>
      <c r="D212" s="36">
        <v>1022.4833333333332</v>
      </c>
      <c r="E212" s="36">
        <v>1015.5166666666664</v>
      </c>
      <c r="F212" s="36">
        <v>1011.0333333333332</v>
      </c>
      <c r="G212" s="36">
        <v>1004.0666666666664</v>
      </c>
      <c r="H212" s="36">
        <v>1026.9666666666665</v>
      </c>
      <c r="I212" s="36">
        <v>1033.9333333333334</v>
      </c>
      <c r="J212" s="36">
        <v>1038.4166666666665</v>
      </c>
      <c r="K212" s="31">
        <v>1029.45</v>
      </c>
      <c r="L212" s="31">
        <v>1018</v>
      </c>
      <c r="M212" s="31">
        <v>0.27560000000000001</v>
      </c>
      <c r="N212" s="1"/>
      <c r="O212" s="1"/>
    </row>
    <row r="213" spans="1:15" ht="12.75" customHeight="1">
      <c r="A213" s="33">
        <v>203</v>
      </c>
      <c r="B213" s="54" t="s">
        <v>125</v>
      </c>
      <c r="C213" s="31">
        <v>3947.65</v>
      </c>
      <c r="D213" s="36">
        <v>3955.1666666666665</v>
      </c>
      <c r="E213" s="36">
        <v>3932.583333333333</v>
      </c>
      <c r="F213" s="36">
        <v>3917.5166666666664</v>
      </c>
      <c r="G213" s="36">
        <v>3894.9333333333329</v>
      </c>
      <c r="H213" s="36">
        <v>3970.2333333333331</v>
      </c>
      <c r="I213" s="36">
        <v>3992.8166666666662</v>
      </c>
      <c r="J213" s="36">
        <v>4007.8833333333332</v>
      </c>
      <c r="K213" s="31">
        <v>3977.75</v>
      </c>
      <c r="L213" s="31">
        <v>3940.1</v>
      </c>
      <c r="M213" s="31">
        <v>3.9310999999999998</v>
      </c>
      <c r="N213" s="1"/>
      <c r="O213" s="1"/>
    </row>
    <row r="214" spans="1:15" ht="12.75" customHeight="1">
      <c r="A214" s="33">
        <v>204</v>
      </c>
      <c r="B214" s="54" t="s">
        <v>134</v>
      </c>
      <c r="C214" s="31">
        <v>161.30000000000001</v>
      </c>
      <c r="D214" s="36">
        <v>161.86666666666665</v>
      </c>
      <c r="E214" s="36">
        <v>159.6333333333333</v>
      </c>
      <c r="F214" s="36">
        <v>157.96666666666664</v>
      </c>
      <c r="G214" s="36">
        <v>155.73333333333329</v>
      </c>
      <c r="H214" s="36">
        <v>163.5333333333333</v>
      </c>
      <c r="I214" s="36">
        <v>165.76666666666665</v>
      </c>
      <c r="J214" s="36">
        <v>167.43333333333331</v>
      </c>
      <c r="K214" s="31">
        <v>164.1</v>
      </c>
      <c r="L214" s="31">
        <v>160.19999999999999</v>
      </c>
      <c r="M214" s="31">
        <v>48.892409999999998</v>
      </c>
      <c r="N214" s="1"/>
      <c r="O214" s="1"/>
    </row>
    <row r="215" spans="1:15" ht="12.75" customHeight="1">
      <c r="A215" s="33">
        <v>205</v>
      </c>
      <c r="B215" s="54" t="s">
        <v>135</v>
      </c>
      <c r="C215" s="31">
        <v>252.25</v>
      </c>
      <c r="D215" s="36">
        <v>253.68333333333331</v>
      </c>
      <c r="E215" s="36">
        <v>249.56666666666661</v>
      </c>
      <c r="F215" s="36">
        <v>246.8833333333333</v>
      </c>
      <c r="G215" s="36">
        <v>242.76666666666659</v>
      </c>
      <c r="H215" s="36">
        <v>256.36666666666662</v>
      </c>
      <c r="I215" s="36">
        <v>260.48333333333335</v>
      </c>
      <c r="J215" s="36">
        <v>263.16666666666663</v>
      </c>
      <c r="K215" s="31">
        <v>257.8</v>
      </c>
      <c r="L215" s="31">
        <v>251</v>
      </c>
      <c r="M215" s="31">
        <v>108.6191</v>
      </c>
      <c r="N215" s="1"/>
      <c r="O215" s="1"/>
    </row>
    <row r="216" spans="1:15" ht="12.75" customHeight="1">
      <c r="A216" s="33">
        <v>206</v>
      </c>
      <c r="B216" s="54" t="s">
        <v>136</v>
      </c>
      <c r="C216" s="31">
        <v>2469.6999999999998</v>
      </c>
      <c r="D216" s="36">
        <v>2475.2333333333331</v>
      </c>
      <c r="E216" s="36">
        <v>2460.4666666666662</v>
      </c>
      <c r="F216" s="36">
        <v>2451.2333333333331</v>
      </c>
      <c r="G216" s="36">
        <v>2436.4666666666662</v>
      </c>
      <c r="H216" s="36">
        <v>2484.4666666666662</v>
      </c>
      <c r="I216" s="36">
        <v>2499.2333333333336</v>
      </c>
      <c r="J216" s="36">
        <v>2508.4666666666662</v>
      </c>
      <c r="K216" s="31">
        <v>2490</v>
      </c>
      <c r="L216" s="31">
        <v>2466</v>
      </c>
      <c r="M216" s="31">
        <v>37.506970000000003</v>
      </c>
      <c r="N216" s="1"/>
      <c r="O216" s="1"/>
    </row>
    <row r="217" spans="1:15" ht="12.75" customHeight="1">
      <c r="A217" s="33">
        <v>207</v>
      </c>
      <c r="B217" s="54" t="s">
        <v>279</v>
      </c>
      <c r="C217" s="31">
        <v>321.5</v>
      </c>
      <c r="D217" s="36">
        <v>322.06666666666666</v>
      </c>
      <c r="E217" s="36">
        <v>320.63333333333333</v>
      </c>
      <c r="F217" s="36">
        <v>319.76666666666665</v>
      </c>
      <c r="G217" s="36">
        <v>318.33333333333331</v>
      </c>
      <c r="H217" s="36">
        <v>322.93333333333334</v>
      </c>
      <c r="I217" s="36">
        <v>324.36666666666662</v>
      </c>
      <c r="J217" s="36">
        <v>325.23333333333335</v>
      </c>
      <c r="K217" s="31">
        <v>323.5</v>
      </c>
      <c r="L217" s="31">
        <v>321.2</v>
      </c>
      <c r="M217" s="31">
        <v>5.3826900000000002</v>
      </c>
      <c r="N217" s="1"/>
      <c r="O217" s="1"/>
    </row>
    <row r="218" spans="1:15" ht="12.75" customHeight="1">
      <c r="A218" s="33">
        <v>208</v>
      </c>
      <c r="B218" s="54" t="s">
        <v>412</v>
      </c>
      <c r="C218" s="31">
        <v>4303.75</v>
      </c>
      <c r="D218" s="36">
        <v>4359.3499999999995</v>
      </c>
      <c r="E218" s="36">
        <v>4221.3999999999987</v>
      </c>
      <c r="F218" s="36">
        <v>4139.0499999999993</v>
      </c>
      <c r="G218" s="36">
        <v>4001.0999999999985</v>
      </c>
      <c r="H218" s="36">
        <v>4441.6999999999989</v>
      </c>
      <c r="I218" s="36">
        <v>4579.6499999999996</v>
      </c>
      <c r="J218" s="36">
        <v>4661.9999999999991</v>
      </c>
      <c r="K218" s="31">
        <v>4497.3</v>
      </c>
      <c r="L218" s="31">
        <v>4277</v>
      </c>
      <c r="M218" s="31">
        <v>0.45610000000000001</v>
      </c>
      <c r="N218" s="1"/>
      <c r="O218" s="1"/>
    </row>
    <row r="219" spans="1:15" ht="12.75" customHeight="1">
      <c r="A219" s="33">
        <v>209</v>
      </c>
      <c r="B219" s="54" t="s">
        <v>407</v>
      </c>
      <c r="C219" s="31">
        <v>588.35</v>
      </c>
      <c r="D219" s="36">
        <v>590.05000000000007</v>
      </c>
      <c r="E219" s="36">
        <v>582.25000000000011</v>
      </c>
      <c r="F219" s="36">
        <v>576.15000000000009</v>
      </c>
      <c r="G219" s="36">
        <v>568.35000000000014</v>
      </c>
      <c r="H219" s="36">
        <v>596.15000000000009</v>
      </c>
      <c r="I219" s="36">
        <v>603.95000000000005</v>
      </c>
      <c r="J219" s="36">
        <v>610.05000000000007</v>
      </c>
      <c r="K219" s="31">
        <v>597.85</v>
      </c>
      <c r="L219" s="31">
        <v>583.95000000000005</v>
      </c>
      <c r="M219" s="31">
        <v>0.48608000000000001</v>
      </c>
      <c r="N219" s="1"/>
      <c r="O219" s="1"/>
    </row>
    <row r="220" spans="1:15" ht="12.75" customHeight="1">
      <c r="A220" s="33">
        <v>210</v>
      </c>
      <c r="B220" s="54" t="s">
        <v>413</v>
      </c>
      <c r="C220" s="31">
        <v>849.45</v>
      </c>
      <c r="D220" s="36">
        <v>851.45000000000016</v>
      </c>
      <c r="E220" s="36">
        <v>838.5500000000003</v>
      </c>
      <c r="F220" s="36">
        <v>827.65000000000009</v>
      </c>
      <c r="G220" s="36">
        <v>814.75000000000023</v>
      </c>
      <c r="H220" s="36">
        <v>862.35000000000036</v>
      </c>
      <c r="I220" s="36">
        <v>875.25000000000023</v>
      </c>
      <c r="J220" s="36">
        <v>886.15000000000043</v>
      </c>
      <c r="K220" s="31">
        <v>864.35</v>
      </c>
      <c r="L220" s="31">
        <v>840.55</v>
      </c>
      <c r="M220" s="31">
        <v>1.2941</v>
      </c>
      <c r="N220" s="1"/>
      <c r="O220" s="1"/>
    </row>
    <row r="221" spans="1:15" ht="12.75" customHeight="1">
      <c r="A221" s="33">
        <v>211</v>
      </c>
      <c r="B221" s="54" t="s">
        <v>280</v>
      </c>
      <c r="C221" s="31">
        <v>40010.199999999997</v>
      </c>
      <c r="D221" s="36">
        <v>39842.083333333336</v>
      </c>
      <c r="E221" s="36">
        <v>39488.26666666667</v>
      </c>
      <c r="F221" s="36">
        <v>38966.333333333336</v>
      </c>
      <c r="G221" s="36">
        <v>38612.51666666667</v>
      </c>
      <c r="H221" s="36">
        <v>40364.01666666667</v>
      </c>
      <c r="I221" s="36">
        <v>40717.833333333336</v>
      </c>
      <c r="J221" s="36">
        <v>41239.76666666667</v>
      </c>
      <c r="K221" s="31">
        <v>40195.9</v>
      </c>
      <c r="L221" s="31">
        <v>39320.15</v>
      </c>
      <c r="M221" s="31">
        <v>3.1949999999999999E-2</v>
      </c>
      <c r="N221" s="1"/>
      <c r="O221" s="1"/>
    </row>
    <row r="222" spans="1:15" ht="12.75" customHeight="1">
      <c r="A222" s="33">
        <v>212</v>
      </c>
      <c r="B222" s="54" t="s">
        <v>414</v>
      </c>
      <c r="C222" s="31">
        <v>73.099999999999994</v>
      </c>
      <c r="D222" s="36">
        <v>73.199999999999989</v>
      </c>
      <c r="E222" s="36">
        <v>71.59999999999998</v>
      </c>
      <c r="F222" s="36">
        <v>70.099999999999994</v>
      </c>
      <c r="G222" s="36">
        <v>68.499999999999986</v>
      </c>
      <c r="H222" s="36">
        <v>74.699999999999974</v>
      </c>
      <c r="I222" s="36">
        <v>76.3</v>
      </c>
      <c r="J222" s="36">
        <v>77.799999999999969</v>
      </c>
      <c r="K222" s="31">
        <v>74.8</v>
      </c>
      <c r="L222" s="31">
        <v>71.7</v>
      </c>
      <c r="M222" s="31">
        <v>83.502420000000001</v>
      </c>
      <c r="N222" s="1"/>
      <c r="O222" s="1"/>
    </row>
    <row r="223" spans="1:15" ht="12.75" customHeight="1">
      <c r="A223" s="33">
        <v>213</v>
      </c>
      <c r="B223" s="54" t="s">
        <v>138</v>
      </c>
      <c r="C223" s="31">
        <v>992.45</v>
      </c>
      <c r="D223" s="36">
        <v>992.85</v>
      </c>
      <c r="E223" s="36">
        <v>988.2</v>
      </c>
      <c r="F223" s="36">
        <v>983.95</v>
      </c>
      <c r="G223" s="36">
        <v>979.30000000000007</v>
      </c>
      <c r="H223" s="36">
        <v>997.1</v>
      </c>
      <c r="I223" s="36">
        <v>1001.7499999999999</v>
      </c>
      <c r="J223" s="36">
        <v>1006</v>
      </c>
      <c r="K223" s="31">
        <v>997.5</v>
      </c>
      <c r="L223" s="31">
        <v>988.6</v>
      </c>
      <c r="M223" s="31">
        <v>133.07980000000001</v>
      </c>
      <c r="N223" s="1"/>
      <c r="O223" s="1"/>
    </row>
    <row r="224" spans="1:15" ht="12.75" customHeight="1">
      <c r="A224" s="33">
        <v>214</v>
      </c>
      <c r="B224" s="54" t="s">
        <v>139</v>
      </c>
      <c r="C224" s="31">
        <v>1377.85</v>
      </c>
      <c r="D224" s="36">
        <v>1375.5833333333333</v>
      </c>
      <c r="E224" s="36">
        <v>1366.1666666666665</v>
      </c>
      <c r="F224" s="36">
        <v>1354.4833333333333</v>
      </c>
      <c r="G224" s="36">
        <v>1345.0666666666666</v>
      </c>
      <c r="H224" s="36">
        <v>1387.2666666666664</v>
      </c>
      <c r="I224" s="36">
        <v>1396.6833333333329</v>
      </c>
      <c r="J224" s="36">
        <v>1408.3666666666663</v>
      </c>
      <c r="K224" s="31">
        <v>1385</v>
      </c>
      <c r="L224" s="31">
        <v>1363.9</v>
      </c>
      <c r="M224" s="31">
        <v>7.3338700000000001</v>
      </c>
      <c r="N224" s="1"/>
      <c r="O224" s="1"/>
    </row>
    <row r="225" spans="1:15" ht="12.75" customHeight="1">
      <c r="A225" s="33">
        <v>215</v>
      </c>
      <c r="B225" s="54" t="s">
        <v>140</v>
      </c>
      <c r="C225" s="31">
        <v>595</v>
      </c>
      <c r="D225" s="36">
        <v>587.5</v>
      </c>
      <c r="E225" s="36">
        <v>576.79999999999995</v>
      </c>
      <c r="F225" s="36">
        <v>558.59999999999991</v>
      </c>
      <c r="G225" s="36">
        <v>547.89999999999986</v>
      </c>
      <c r="H225" s="36">
        <v>605.70000000000005</v>
      </c>
      <c r="I225" s="36">
        <v>616.40000000000009</v>
      </c>
      <c r="J225" s="36">
        <v>634.60000000000014</v>
      </c>
      <c r="K225" s="31">
        <v>598.20000000000005</v>
      </c>
      <c r="L225" s="31">
        <v>569.29999999999995</v>
      </c>
      <c r="M225" s="31">
        <v>41.502749999999999</v>
      </c>
      <c r="N225" s="1"/>
      <c r="O225" s="1"/>
    </row>
    <row r="226" spans="1:15" ht="12.75" customHeight="1">
      <c r="A226" s="33">
        <v>216</v>
      </c>
      <c r="B226" s="54" t="s">
        <v>281</v>
      </c>
      <c r="C226" s="31">
        <v>639.35</v>
      </c>
      <c r="D226" s="36">
        <v>641.08333333333337</v>
      </c>
      <c r="E226" s="36">
        <v>634.51666666666677</v>
      </c>
      <c r="F226" s="36">
        <v>629.68333333333339</v>
      </c>
      <c r="G226" s="36">
        <v>623.11666666666679</v>
      </c>
      <c r="H226" s="36">
        <v>645.91666666666674</v>
      </c>
      <c r="I226" s="36">
        <v>652.48333333333335</v>
      </c>
      <c r="J226" s="36">
        <v>657.31666666666672</v>
      </c>
      <c r="K226" s="31">
        <v>647.65</v>
      </c>
      <c r="L226" s="31">
        <v>636.25</v>
      </c>
      <c r="M226" s="31">
        <v>6.3969100000000001</v>
      </c>
      <c r="N226" s="1"/>
      <c r="O226" s="1"/>
    </row>
    <row r="227" spans="1:15" ht="12.75" customHeight="1">
      <c r="A227" s="33">
        <v>217</v>
      </c>
      <c r="B227" s="54" t="s">
        <v>415</v>
      </c>
      <c r="C227" s="31">
        <v>69.599999999999994</v>
      </c>
      <c r="D227" s="36">
        <v>70</v>
      </c>
      <c r="E227" s="36">
        <v>68.349999999999994</v>
      </c>
      <c r="F227" s="36">
        <v>67.099999999999994</v>
      </c>
      <c r="G227" s="36">
        <v>65.449999999999989</v>
      </c>
      <c r="H227" s="36">
        <v>71.25</v>
      </c>
      <c r="I227" s="36">
        <v>72.900000000000006</v>
      </c>
      <c r="J227" s="36">
        <v>74.150000000000006</v>
      </c>
      <c r="K227" s="31">
        <v>71.650000000000006</v>
      </c>
      <c r="L227" s="31">
        <v>68.75</v>
      </c>
      <c r="M227" s="31">
        <v>221.64100999999999</v>
      </c>
      <c r="N227" s="1"/>
      <c r="O227" s="1"/>
    </row>
    <row r="228" spans="1:15" ht="12.75" customHeight="1">
      <c r="A228" s="33">
        <v>218</v>
      </c>
      <c r="B228" s="54" t="s">
        <v>143</v>
      </c>
      <c r="C228" s="31">
        <v>94.55</v>
      </c>
      <c r="D228" s="36">
        <v>94.116666666666674</v>
      </c>
      <c r="E228" s="36">
        <v>93.483333333333348</v>
      </c>
      <c r="F228" s="36">
        <v>92.416666666666671</v>
      </c>
      <c r="G228" s="36">
        <v>91.783333333333346</v>
      </c>
      <c r="H228" s="36">
        <v>95.183333333333351</v>
      </c>
      <c r="I228" s="36">
        <v>95.816666666666677</v>
      </c>
      <c r="J228" s="36">
        <v>96.883333333333354</v>
      </c>
      <c r="K228" s="31">
        <v>94.75</v>
      </c>
      <c r="L228" s="31">
        <v>93.05</v>
      </c>
      <c r="M228" s="31">
        <v>200.16712999999999</v>
      </c>
      <c r="N228" s="1"/>
      <c r="O228" s="1"/>
    </row>
    <row r="229" spans="1:15" ht="12.75" customHeight="1">
      <c r="A229" s="33">
        <v>219</v>
      </c>
      <c r="B229" s="54" t="s">
        <v>142</v>
      </c>
      <c r="C229" s="31">
        <v>126.45</v>
      </c>
      <c r="D229" s="36">
        <v>125.83333333333333</v>
      </c>
      <c r="E229" s="36">
        <v>124.86666666666666</v>
      </c>
      <c r="F229" s="36">
        <v>123.28333333333333</v>
      </c>
      <c r="G229" s="36">
        <v>122.31666666666666</v>
      </c>
      <c r="H229" s="36">
        <v>127.41666666666666</v>
      </c>
      <c r="I229" s="36">
        <v>128.38333333333333</v>
      </c>
      <c r="J229" s="36">
        <v>129.96666666666664</v>
      </c>
      <c r="K229" s="31">
        <v>126.8</v>
      </c>
      <c r="L229" s="31">
        <v>124.25</v>
      </c>
      <c r="M229" s="31">
        <v>119.39946999999999</v>
      </c>
      <c r="N229" s="1"/>
      <c r="O229" s="1"/>
    </row>
    <row r="230" spans="1:15" ht="12.75" customHeight="1">
      <c r="A230" s="33">
        <v>220</v>
      </c>
      <c r="B230" s="54" t="s">
        <v>416</v>
      </c>
      <c r="C230" s="31">
        <v>946.55</v>
      </c>
      <c r="D230" s="36">
        <v>944.69999999999993</v>
      </c>
      <c r="E230" s="36">
        <v>934.44999999999982</v>
      </c>
      <c r="F230" s="36">
        <v>922.34999999999991</v>
      </c>
      <c r="G230" s="36">
        <v>912.0999999999998</v>
      </c>
      <c r="H230" s="36">
        <v>956.79999999999984</v>
      </c>
      <c r="I230" s="36">
        <v>967.05000000000007</v>
      </c>
      <c r="J230" s="36">
        <v>979.14999999999986</v>
      </c>
      <c r="K230" s="31">
        <v>954.95</v>
      </c>
      <c r="L230" s="31">
        <v>932.6</v>
      </c>
      <c r="M230" s="31">
        <v>0.19935</v>
      </c>
      <c r="N230" s="1"/>
      <c r="O230" s="1"/>
    </row>
    <row r="231" spans="1:15" ht="12.75" customHeight="1">
      <c r="A231" s="33">
        <v>221</v>
      </c>
      <c r="B231" s="54" t="s">
        <v>417</v>
      </c>
      <c r="C231" s="31">
        <v>585.35</v>
      </c>
      <c r="D231" s="36">
        <v>588.7166666666667</v>
      </c>
      <c r="E231" s="36">
        <v>570.63333333333344</v>
      </c>
      <c r="F231" s="36">
        <v>555.91666666666674</v>
      </c>
      <c r="G231" s="36">
        <v>537.83333333333348</v>
      </c>
      <c r="H231" s="36">
        <v>603.43333333333339</v>
      </c>
      <c r="I231" s="36">
        <v>621.51666666666665</v>
      </c>
      <c r="J231" s="36">
        <v>636.23333333333335</v>
      </c>
      <c r="K231" s="31">
        <v>606.79999999999995</v>
      </c>
      <c r="L231" s="31">
        <v>574</v>
      </c>
      <c r="M231" s="31">
        <v>4.7600699999999998</v>
      </c>
      <c r="N231" s="1"/>
      <c r="O231" s="1"/>
    </row>
    <row r="232" spans="1:15" ht="12.75" customHeight="1">
      <c r="A232" s="33">
        <v>222</v>
      </c>
      <c r="B232" s="54" t="s">
        <v>147</v>
      </c>
      <c r="C232" s="31">
        <v>247.4</v>
      </c>
      <c r="D232" s="36">
        <v>249.01666666666665</v>
      </c>
      <c r="E232" s="36">
        <v>243.58333333333331</v>
      </c>
      <c r="F232" s="36">
        <v>239.76666666666665</v>
      </c>
      <c r="G232" s="36">
        <v>234.33333333333331</v>
      </c>
      <c r="H232" s="36">
        <v>252.83333333333331</v>
      </c>
      <c r="I232" s="36">
        <v>258.26666666666665</v>
      </c>
      <c r="J232" s="36">
        <v>262.08333333333331</v>
      </c>
      <c r="K232" s="31">
        <v>254.45</v>
      </c>
      <c r="L232" s="31">
        <v>245.2</v>
      </c>
      <c r="M232" s="31">
        <v>23.743400000000001</v>
      </c>
      <c r="N232" s="1"/>
      <c r="O232" s="1"/>
    </row>
    <row r="233" spans="1:15" ht="12.75" customHeight="1">
      <c r="A233" s="33">
        <v>223</v>
      </c>
      <c r="B233" s="54" t="s">
        <v>137</v>
      </c>
      <c r="C233" s="31">
        <v>191.9</v>
      </c>
      <c r="D233" s="36">
        <v>193.98333333333335</v>
      </c>
      <c r="E233" s="36">
        <v>187.01666666666671</v>
      </c>
      <c r="F233" s="36">
        <v>182.13333333333335</v>
      </c>
      <c r="G233" s="36">
        <v>175.16666666666671</v>
      </c>
      <c r="H233" s="36">
        <v>198.8666666666667</v>
      </c>
      <c r="I233" s="36">
        <v>205.83333333333334</v>
      </c>
      <c r="J233" s="36">
        <v>210.7166666666667</v>
      </c>
      <c r="K233" s="31">
        <v>200.95</v>
      </c>
      <c r="L233" s="31">
        <v>189.1</v>
      </c>
      <c r="M233" s="31">
        <v>219.40799999999999</v>
      </c>
      <c r="N233" s="1"/>
      <c r="O233" s="1"/>
    </row>
    <row r="234" spans="1:15" ht="12.75" customHeight="1">
      <c r="A234" s="33">
        <v>224</v>
      </c>
      <c r="B234" s="54" t="s">
        <v>420</v>
      </c>
      <c r="C234" s="31">
        <v>78.099999999999994</v>
      </c>
      <c r="D234" s="36">
        <v>78.683333333333337</v>
      </c>
      <c r="E234" s="36">
        <v>77.116666666666674</v>
      </c>
      <c r="F234" s="36">
        <v>76.13333333333334</v>
      </c>
      <c r="G234" s="36">
        <v>74.566666666666677</v>
      </c>
      <c r="H234" s="36">
        <v>79.666666666666671</v>
      </c>
      <c r="I234" s="36">
        <v>81.233333333333334</v>
      </c>
      <c r="J234" s="36">
        <v>82.216666666666669</v>
      </c>
      <c r="K234" s="31">
        <v>80.25</v>
      </c>
      <c r="L234" s="31">
        <v>77.7</v>
      </c>
      <c r="M234" s="31">
        <v>88.585319999999996</v>
      </c>
      <c r="N234" s="1"/>
      <c r="O234" s="1"/>
    </row>
    <row r="235" spans="1:15" ht="12.75" customHeight="1">
      <c r="A235" s="33">
        <v>225</v>
      </c>
      <c r="B235" s="54" t="s">
        <v>148</v>
      </c>
      <c r="C235" s="31">
        <v>3086.45</v>
      </c>
      <c r="D235" s="36">
        <v>3105.1333333333332</v>
      </c>
      <c r="E235" s="36">
        <v>3021.3166666666666</v>
      </c>
      <c r="F235" s="36">
        <v>2956.1833333333334</v>
      </c>
      <c r="G235" s="36">
        <v>2872.3666666666668</v>
      </c>
      <c r="H235" s="36">
        <v>3170.2666666666664</v>
      </c>
      <c r="I235" s="36">
        <v>3254.083333333333</v>
      </c>
      <c r="J235" s="36">
        <v>3319.2166666666662</v>
      </c>
      <c r="K235" s="31">
        <v>3188.95</v>
      </c>
      <c r="L235" s="31">
        <v>3040</v>
      </c>
      <c r="M235" s="31">
        <v>5.6310700000000002</v>
      </c>
      <c r="N235" s="1"/>
      <c r="O235" s="1"/>
    </row>
    <row r="236" spans="1:15" ht="12.75" customHeight="1">
      <c r="A236" s="33">
        <v>226</v>
      </c>
      <c r="B236" s="54" t="s">
        <v>282</v>
      </c>
      <c r="C236" s="31">
        <v>397.7</v>
      </c>
      <c r="D236" s="36">
        <v>399.93333333333339</v>
      </c>
      <c r="E236" s="36">
        <v>390.36666666666679</v>
      </c>
      <c r="F236" s="36">
        <v>383.03333333333342</v>
      </c>
      <c r="G236" s="36">
        <v>373.46666666666681</v>
      </c>
      <c r="H236" s="36">
        <v>407.26666666666677</v>
      </c>
      <c r="I236" s="36">
        <v>416.83333333333337</v>
      </c>
      <c r="J236" s="36">
        <v>424.16666666666674</v>
      </c>
      <c r="K236" s="31">
        <v>409.5</v>
      </c>
      <c r="L236" s="31">
        <v>392.6</v>
      </c>
      <c r="M236" s="31">
        <v>26.945530000000002</v>
      </c>
      <c r="N236" s="1"/>
      <c r="O236" s="1"/>
    </row>
    <row r="237" spans="1:15" ht="12.75" customHeight="1">
      <c r="A237" s="33">
        <v>227</v>
      </c>
      <c r="B237" s="54" t="s">
        <v>144</v>
      </c>
      <c r="C237" s="31">
        <v>134.35</v>
      </c>
      <c r="D237" s="36">
        <v>134.79999999999998</v>
      </c>
      <c r="E237" s="36">
        <v>132.79999999999995</v>
      </c>
      <c r="F237" s="36">
        <v>131.24999999999997</v>
      </c>
      <c r="G237" s="36">
        <v>129.24999999999994</v>
      </c>
      <c r="H237" s="36">
        <v>136.34999999999997</v>
      </c>
      <c r="I237" s="36">
        <v>138.35000000000002</v>
      </c>
      <c r="J237" s="36">
        <v>139.89999999999998</v>
      </c>
      <c r="K237" s="31">
        <v>136.80000000000001</v>
      </c>
      <c r="L237" s="31">
        <v>133.25</v>
      </c>
      <c r="M237" s="31">
        <v>56.233029999999999</v>
      </c>
      <c r="N237" s="1"/>
      <c r="O237" s="1"/>
    </row>
    <row r="238" spans="1:15" ht="12.75" customHeight="1">
      <c r="A238" s="33">
        <v>228</v>
      </c>
      <c r="B238" s="54" t="s">
        <v>146</v>
      </c>
      <c r="C238" s="31">
        <v>416.65</v>
      </c>
      <c r="D238" s="36">
        <v>421.33333333333331</v>
      </c>
      <c r="E238" s="36">
        <v>410.71666666666664</v>
      </c>
      <c r="F238" s="36">
        <v>404.7833333333333</v>
      </c>
      <c r="G238" s="36">
        <v>394.16666666666663</v>
      </c>
      <c r="H238" s="36">
        <v>427.26666666666665</v>
      </c>
      <c r="I238" s="36">
        <v>437.88333333333333</v>
      </c>
      <c r="J238" s="36">
        <v>443.81666666666666</v>
      </c>
      <c r="K238" s="31">
        <v>431.95</v>
      </c>
      <c r="L238" s="31">
        <v>415.4</v>
      </c>
      <c r="M238" s="31">
        <v>56.235509999999998</v>
      </c>
      <c r="N238" s="1"/>
      <c r="O238" s="1"/>
    </row>
    <row r="239" spans="1:15" ht="12.75" customHeight="1">
      <c r="A239" s="33">
        <v>229</v>
      </c>
      <c r="B239" s="54" t="s">
        <v>154</v>
      </c>
      <c r="C239" s="31">
        <v>91.95</v>
      </c>
      <c r="D239" s="36">
        <v>92.75</v>
      </c>
      <c r="E239" s="36">
        <v>90.95</v>
      </c>
      <c r="F239" s="36">
        <v>89.95</v>
      </c>
      <c r="G239" s="36">
        <v>88.15</v>
      </c>
      <c r="H239" s="36">
        <v>93.75</v>
      </c>
      <c r="I239" s="36">
        <v>95.550000000000011</v>
      </c>
      <c r="J239" s="36">
        <v>96.55</v>
      </c>
      <c r="K239" s="31">
        <v>94.55</v>
      </c>
      <c r="L239" s="31">
        <v>91.75</v>
      </c>
      <c r="M239" s="31">
        <v>351.84771000000001</v>
      </c>
      <c r="N239" s="1"/>
      <c r="O239" s="1"/>
    </row>
    <row r="240" spans="1:15" ht="12.75" customHeight="1">
      <c r="A240" s="33">
        <v>230</v>
      </c>
      <c r="B240" s="54" t="s">
        <v>421</v>
      </c>
      <c r="C240" s="31">
        <v>39.5</v>
      </c>
      <c r="D240" s="36">
        <v>38.716666666666661</v>
      </c>
      <c r="E240" s="36">
        <v>37.083333333333321</v>
      </c>
      <c r="F240" s="36">
        <v>34.666666666666657</v>
      </c>
      <c r="G240" s="36">
        <v>33.033333333333317</v>
      </c>
      <c r="H240" s="36">
        <v>41.133333333333326</v>
      </c>
      <c r="I240" s="36">
        <v>42.766666666666666</v>
      </c>
      <c r="J240" s="36">
        <v>45.18333333333333</v>
      </c>
      <c r="K240" s="31">
        <v>40.35</v>
      </c>
      <c r="L240" s="31">
        <v>36.299999999999997</v>
      </c>
      <c r="M240" s="31">
        <v>1521.7283</v>
      </c>
      <c r="N240" s="1"/>
      <c r="O240" s="1"/>
    </row>
    <row r="241" spans="1:15" ht="12.75" customHeight="1">
      <c r="A241" s="33">
        <v>231</v>
      </c>
      <c r="B241" s="54" t="s">
        <v>156</v>
      </c>
      <c r="C241" s="31">
        <v>695.65</v>
      </c>
      <c r="D241" s="36">
        <v>697.5</v>
      </c>
      <c r="E241" s="36">
        <v>692.15</v>
      </c>
      <c r="F241" s="36">
        <v>688.65</v>
      </c>
      <c r="G241" s="36">
        <v>683.3</v>
      </c>
      <c r="H241" s="36">
        <v>701</v>
      </c>
      <c r="I241" s="36">
        <v>706.34999999999991</v>
      </c>
      <c r="J241" s="36">
        <v>709.85</v>
      </c>
      <c r="K241" s="31">
        <v>702.85</v>
      </c>
      <c r="L241" s="31">
        <v>694</v>
      </c>
      <c r="M241" s="31">
        <v>16.14958</v>
      </c>
      <c r="N241" s="1"/>
      <c r="O241" s="1"/>
    </row>
    <row r="242" spans="1:15" ht="12.75" customHeight="1">
      <c r="A242" s="33">
        <v>232</v>
      </c>
      <c r="B242" s="54" t="s">
        <v>422</v>
      </c>
      <c r="C242" s="31">
        <v>79.349999999999994</v>
      </c>
      <c r="D242" s="36">
        <v>80.083333333333329</v>
      </c>
      <c r="E242" s="36">
        <v>78.016666666666652</v>
      </c>
      <c r="F242" s="36">
        <v>76.683333333333323</v>
      </c>
      <c r="G242" s="36">
        <v>74.616666666666646</v>
      </c>
      <c r="H242" s="36">
        <v>81.416666666666657</v>
      </c>
      <c r="I242" s="36">
        <v>83.483333333333348</v>
      </c>
      <c r="J242" s="36">
        <v>84.816666666666663</v>
      </c>
      <c r="K242" s="31">
        <v>82.15</v>
      </c>
      <c r="L242" s="31">
        <v>78.75</v>
      </c>
      <c r="M242" s="31">
        <v>770.20430999999996</v>
      </c>
      <c r="N242" s="1"/>
      <c r="O242" s="1"/>
    </row>
    <row r="243" spans="1:15" ht="12.75" customHeight="1">
      <c r="A243" s="33">
        <v>233</v>
      </c>
      <c r="B243" s="54" t="s">
        <v>423</v>
      </c>
      <c r="C243" s="31">
        <v>1535.15</v>
      </c>
      <c r="D243" s="36">
        <v>1540.5666666666668</v>
      </c>
      <c r="E243" s="36">
        <v>1522.1833333333336</v>
      </c>
      <c r="F243" s="36">
        <v>1509.2166666666667</v>
      </c>
      <c r="G243" s="36">
        <v>1490.8333333333335</v>
      </c>
      <c r="H243" s="36">
        <v>1553.5333333333338</v>
      </c>
      <c r="I243" s="36">
        <v>1571.916666666667</v>
      </c>
      <c r="J243" s="36">
        <v>1584.8833333333339</v>
      </c>
      <c r="K243" s="31">
        <v>1558.95</v>
      </c>
      <c r="L243" s="31">
        <v>1527.6</v>
      </c>
      <c r="M243" s="31">
        <v>0.45478000000000002</v>
      </c>
      <c r="N243" s="1"/>
      <c r="O243" s="1"/>
    </row>
    <row r="244" spans="1:15" ht="12.75" customHeight="1">
      <c r="A244" s="33">
        <v>234</v>
      </c>
      <c r="B244" s="54" t="s">
        <v>145</v>
      </c>
      <c r="C244" s="31">
        <v>473.4</v>
      </c>
      <c r="D244" s="36">
        <v>473.43333333333334</v>
      </c>
      <c r="E244" s="36">
        <v>469.61666666666667</v>
      </c>
      <c r="F244" s="36">
        <v>465.83333333333331</v>
      </c>
      <c r="G244" s="36">
        <v>462.01666666666665</v>
      </c>
      <c r="H244" s="36">
        <v>477.2166666666667</v>
      </c>
      <c r="I244" s="36">
        <v>481.03333333333342</v>
      </c>
      <c r="J244" s="36">
        <v>484.81666666666672</v>
      </c>
      <c r="K244" s="31">
        <v>477.25</v>
      </c>
      <c r="L244" s="31">
        <v>469.65</v>
      </c>
      <c r="M244" s="31">
        <v>11.927379999999999</v>
      </c>
      <c r="N244" s="1"/>
      <c r="O244" s="1"/>
    </row>
    <row r="245" spans="1:15" ht="12.75" customHeight="1">
      <c r="A245" s="33">
        <v>235</v>
      </c>
      <c r="B245" s="54" t="s">
        <v>151</v>
      </c>
      <c r="C245" s="31">
        <v>188.25</v>
      </c>
      <c r="D245" s="36">
        <v>188.08333333333334</v>
      </c>
      <c r="E245" s="36">
        <v>183.76666666666668</v>
      </c>
      <c r="F245" s="36">
        <v>179.28333333333333</v>
      </c>
      <c r="G245" s="36">
        <v>174.96666666666667</v>
      </c>
      <c r="H245" s="36">
        <v>192.56666666666669</v>
      </c>
      <c r="I245" s="36">
        <v>196.88333333333335</v>
      </c>
      <c r="J245" s="36">
        <v>201.3666666666667</v>
      </c>
      <c r="K245" s="31">
        <v>192.4</v>
      </c>
      <c r="L245" s="31">
        <v>183.6</v>
      </c>
      <c r="M245" s="31">
        <v>292.91455999999999</v>
      </c>
      <c r="N245" s="1"/>
      <c r="O245" s="1"/>
    </row>
    <row r="246" spans="1:15" ht="12.75" customHeight="1">
      <c r="A246" s="33">
        <v>236</v>
      </c>
      <c r="B246" s="54" t="s">
        <v>150</v>
      </c>
      <c r="C246" s="31">
        <v>1450</v>
      </c>
      <c r="D246" s="36">
        <v>1453.6166666666668</v>
      </c>
      <c r="E246" s="36">
        <v>1442.8333333333335</v>
      </c>
      <c r="F246" s="36">
        <v>1435.6666666666667</v>
      </c>
      <c r="G246" s="36">
        <v>1424.8833333333334</v>
      </c>
      <c r="H246" s="36">
        <v>1460.7833333333335</v>
      </c>
      <c r="I246" s="36">
        <v>1471.5666666666668</v>
      </c>
      <c r="J246" s="36">
        <v>1478.7333333333336</v>
      </c>
      <c r="K246" s="31">
        <v>1464.4</v>
      </c>
      <c r="L246" s="31">
        <v>1446.45</v>
      </c>
      <c r="M246" s="31">
        <v>16.479009999999999</v>
      </c>
      <c r="N246" s="1"/>
      <c r="O246" s="1"/>
    </row>
    <row r="247" spans="1:15" ht="12.75" customHeight="1">
      <c r="A247" s="33">
        <v>237</v>
      </c>
      <c r="B247" s="54" t="s">
        <v>424</v>
      </c>
      <c r="C247" s="31">
        <v>17.75</v>
      </c>
      <c r="D247" s="36">
        <v>17.900000000000002</v>
      </c>
      <c r="E247" s="36">
        <v>17.300000000000004</v>
      </c>
      <c r="F247" s="36">
        <v>16.850000000000001</v>
      </c>
      <c r="G247" s="36">
        <v>16.250000000000004</v>
      </c>
      <c r="H247" s="36">
        <v>18.350000000000005</v>
      </c>
      <c r="I247" s="36">
        <v>18.950000000000006</v>
      </c>
      <c r="J247" s="36">
        <v>19.400000000000006</v>
      </c>
      <c r="K247" s="31">
        <v>18.5</v>
      </c>
      <c r="L247" s="31">
        <v>17.45</v>
      </c>
      <c r="M247" s="31">
        <v>1093.9538299999999</v>
      </c>
      <c r="N247" s="1"/>
      <c r="O247" s="1"/>
    </row>
    <row r="248" spans="1:15" ht="12.75" customHeight="1">
      <c r="A248" s="33">
        <v>238</v>
      </c>
      <c r="B248" s="54" t="s">
        <v>186</v>
      </c>
      <c r="C248" s="31">
        <v>4484.6000000000004</v>
      </c>
      <c r="D248" s="36">
        <v>4454.5166666666664</v>
      </c>
      <c r="E248" s="36">
        <v>4400.083333333333</v>
      </c>
      <c r="F248" s="36">
        <v>4315.5666666666666</v>
      </c>
      <c r="G248" s="36">
        <v>4261.1333333333332</v>
      </c>
      <c r="H248" s="36">
        <v>4539.0333333333328</v>
      </c>
      <c r="I248" s="36">
        <v>4593.4666666666672</v>
      </c>
      <c r="J248" s="36">
        <v>4677.9833333333327</v>
      </c>
      <c r="K248" s="31">
        <v>4508.95</v>
      </c>
      <c r="L248" s="31">
        <v>4370</v>
      </c>
      <c r="M248" s="31">
        <v>8.2445400000000006</v>
      </c>
      <c r="N248" s="1"/>
      <c r="O248" s="1"/>
    </row>
    <row r="249" spans="1:15" ht="12.75" customHeight="1">
      <c r="A249" s="33">
        <v>239</v>
      </c>
      <c r="B249" s="54" t="s">
        <v>152</v>
      </c>
      <c r="C249" s="31">
        <v>1511.6</v>
      </c>
      <c r="D249" s="36">
        <v>1513</v>
      </c>
      <c r="E249" s="36">
        <v>1507.6</v>
      </c>
      <c r="F249" s="36">
        <v>1503.6</v>
      </c>
      <c r="G249" s="36">
        <v>1498.1999999999998</v>
      </c>
      <c r="H249" s="36">
        <v>1517</v>
      </c>
      <c r="I249" s="36">
        <v>1522.4</v>
      </c>
      <c r="J249" s="36">
        <v>1526.4</v>
      </c>
      <c r="K249" s="31">
        <v>1518.4</v>
      </c>
      <c r="L249" s="31">
        <v>1509</v>
      </c>
      <c r="M249" s="31">
        <v>86.578159999999997</v>
      </c>
      <c r="N249" s="1"/>
      <c r="O249" s="1"/>
    </row>
    <row r="250" spans="1:15" ht="12.75" customHeight="1">
      <c r="A250" s="33">
        <v>240</v>
      </c>
      <c r="B250" s="54" t="s">
        <v>853</v>
      </c>
      <c r="C250" s="31">
        <v>2992.6</v>
      </c>
      <c r="D250" s="36">
        <v>3004.4333333333329</v>
      </c>
      <c r="E250" s="36">
        <v>2969.266666666666</v>
      </c>
      <c r="F250" s="36">
        <v>2945.9333333333329</v>
      </c>
      <c r="G250" s="36">
        <v>2910.766666666666</v>
      </c>
      <c r="H250" s="36">
        <v>3027.766666666666</v>
      </c>
      <c r="I250" s="36">
        <v>3062.9333333333329</v>
      </c>
      <c r="J250" s="36">
        <v>3086.266666666666</v>
      </c>
      <c r="K250" s="31">
        <v>3039.6</v>
      </c>
      <c r="L250" s="31">
        <v>2981.1</v>
      </c>
      <c r="M250" s="31">
        <v>9.3880000000000005E-2</v>
      </c>
      <c r="N250" s="1"/>
      <c r="O250" s="1"/>
    </row>
    <row r="251" spans="1:15" ht="12.75" customHeight="1">
      <c r="A251" s="33">
        <v>241</v>
      </c>
      <c r="B251" s="54" t="s">
        <v>153</v>
      </c>
      <c r="C251" s="31">
        <v>717.4</v>
      </c>
      <c r="D251" s="36">
        <v>713.54999999999984</v>
      </c>
      <c r="E251" s="36">
        <v>692.89999999999964</v>
      </c>
      <c r="F251" s="36">
        <v>668.39999999999975</v>
      </c>
      <c r="G251" s="36">
        <v>647.74999999999955</v>
      </c>
      <c r="H251" s="36">
        <v>738.04999999999973</v>
      </c>
      <c r="I251" s="36">
        <v>758.7</v>
      </c>
      <c r="J251" s="36">
        <v>783.19999999999982</v>
      </c>
      <c r="K251" s="31">
        <v>734.2</v>
      </c>
      <c r="L251" s="31">
        <v>689.05</v>
      </c>
      <c r="M251" s="31">
        <v>15.64385</v>
      </c>
      <c r="N251" s="1"/>
      <c r="O251" s="1"/>
    </row>
    <row r="252" spans="1:15" ht="12.75" customHeight="1">
      <c r="A252" s="33">
        <v>242</v>
      </c>
      <c r="B252" s="54" t="s">
        <v>149</v>
      </c>
      <c r="C252" s="31">
        <v>2391.4499999999998</v>
      </c>
      <c r="D252" s="36">
        <v>2413.4166666666665</v>
      </c>
      <c r="E252" s="36">
        <v>2361.0333333333328</v>
      </c>
      <c r="F252" s="36">
        <v>2330.6166666666663</v>
      </c>
      <c r="G252" s="36">
        <v>2278.2333333333327</v>
      </c>
      <c r="H252" s="36">
        <v>2443.833333333333</v>
      </c>
      <c r="I252" s="36">
        <v>2496.2166666666672</v>
      </c>
      <c r="J252" s="36">
        <v>2526.6333333333332</v>
      </c>
      <c r="K252" s="31">
        <v>2465.8000000000002</v>
      </c>
      <c r="L252" s="31">
        <v>2383</v>
      </c>
      <c r="M252" s="31">
        <v>25.277059999999999</v>
      </c>
      <c r="N252" s="1"/>
      <c r="O252" s="1"/>
    </row>
    <row r="253" spans="1:15" ht="12.75" customHeight="1">
      <c r="A253" s="33">
        <v>243</v>
      </c>
      <c r="B253" s="54" t="s">
        <v>155</v>
      </c>
      <c r="C253" s="31">
        <v>930.75</v>
      </c>
      <c r="D253" s="36">
        <v>923.80000000000007</v>
      </c>
      <c r="E253" s="36">
        <v>908.60000000000014</v>
      </c>
      <c r="F253" s="36">
        <v>886.45</v>
      </c>
      <c r="G253" s="36">
        <v>871.25000000000011</v>
      </c>
      <c r="H253" s="36">
        <v>945.95000000000016</v>
      </c>
      <c r="I253" s="36">
        <v>961.1500000000002</v>
      </c>
      <c r="J253" s="36">
        <v>983.30000000000018</v>
      </c>
      <c r="K253" s="31">
        <v>939</v>
      </c>
      <c r="L253" s="31">
        <v>901.65</v>
      </c>
      <c r="M253" s="31">
        <v>19.538679999999999</v>
      </c>
      <c r="N253" s="1"/>
      <c r="O253" s="1"/>
    </row>
    <row r="254" spans="1:15" ht="12.75" customHeight="1">
      <c r="A254" s="33">
        <v>244</v>
      </c>
      <c r="B254" s="54" t="s">
        <v>418</v>
      </c>
      <c r="C254" s="31">
        <v>30.85</v>
      </c>
      <c r="D254" s="36">
        <v>31.316666666666666</v>
      </c>
      <c r="E254" s="36">
        <v>30.083333333333336</v>
      </c>
      <c r="F254" s="36">
        <v>29.31666666666667</v>
      </c>
      <c r="G254" s="36">
        <v>28.083333333333339</v>
      </c>
      <c r="H254" s="36">
        <v>32.083333333333329</v>
      </c>
      <c r="I254" s="36">
        <v>33.316666666666663</v>
      </c>
      <c r="J254" s="36">
        <v>34.083333333333329</v>
      </c>
      <c r="K254" s="31">
        <v>32.549999999999997</v>
      </c>
      <c r="L254" s="31">
        <v>30.55</v>
      </c>
      <c r="M254" s="31">
        <v>467.46456000000001</v>
      </c>
      <c r="N254" s="1"/>
      <c r="O254" s="1"/>
    </row>
    <row r="255" spans="1:15" ht="12.75" customHeight="1">
      <c r="A255" s="33">
        <v>245</v>
      </c>
      <c r="B255" s="54" t="s">
        <v>157</v>
      </c>
      <c r="C255" s="31">
        <v>448.35</v>
      </c>
      <c r="D255" s="36">
        <v>449.15000000000003</v>
      </c>
      <c r="E255" s="36">
        <v>446.20000000000005</v>
      </c>
      <c r="F255" s="36">
        <v>444.05</v>
      </c>
      <c r="G255" s="36">
        <v>441.1</v>
      </c>
      <c r="H255" s="36">
        <v>451.30000000000007</v>
      </c>
      <c r="I255" s="36">
        <v>454.25</v>
      </c>
      <c r="J255" s="36">
        <v>456.40000000000009</v>
      </c>
      <c r="K255" s="31">
        <v>452.1</v>
      </c>
      <c r="L255" s="31">
        <v>447</v>
      </c>
      <c r="M255" s="31">
        <v>150.77135999999999</v>
      </c>
      <c r="N255" s="1"/>
      <c r="O255" s="1"/>
    </row>
    <row r="256" spans="1:15" ht="12.75" customHeight="1">
      <c r="A256" s="33">
        <v>246</v>
      </c>
      <c r="B256" s="54" t="s">
        <v>419</v>
      </c>
      <c r="C256" s="31">
        <v>196.55</v>
      </c>
      <c r="D256" s="36">
        <v>197.33333333333334</v>
      </c>
      <c r="E256" s="36">
        <v>191.2166666666667</v>
      </c>
      <c r="F256" s="36">
        <v>185.88333333333335</v>
      </c>
      <c r="G256" s="36">
        <v>179.76666666666671</v>
      </c>
      <c r="H256" s="36">
        <v>202.66666666666669</v>
      </c>
      <c r="I256" s="36">
        <v>208.7833333333333</v>
      </c>
      <c r="J256" s="36">
        <v>214.11666666666667</v>
      </c>
      <c r="K256" s="31">
        <v>203.45</v>
      </c>
      <c r="L256" s="31">
        <v>192</v>
      </c>
      <c r="M256" s="31">
        <v>99.702100000000002</v>
      </c>
      <c r="N256" s="1"/>
      <c r="O256" s="1"/>
    </row>
    <row r="257" spans="1:15" ht="12.75" customHeight="1">
      <c r="A257" s="33">
        <v>247</v>
      </c>
      <c r="B257" s="54" t="s">
        <v>425</v>
      </c>
      <c r="C257" s="31">
        <v>2956.95</v>
      </c>
      <c r="D257" s="36">
        <v>2973.9666666666667</v>
      </c>
      <c r="E257" s="36">
        <v>2912.9333333333334</v>
      </c>
      <c r="F257" s="36">
        <v>2868.9166666666665</v>
      </c>
      <c r="G257" s="36">
        <v>2807.8833333333332</v>
      </c>
      <c r="H257" s="36">
        <v>3017.9833333333336</v>
      </c>
      <c r="I257" s="36">
        <v>3079.0166666666673</v>
      </c>
      <c r="J257" s="36">
        <v>3123.0333333333338</v>
      </c>
      <c r="K257" s="31">
        <v>3035</v>
      </c>
      <c r="L257" s="31">
        <v>2929.95</v>
      </c>
      <c r="M257" s="31">
        <v>0.93491999999999997</v>
      </c>
      <c r="N257" s="1"/>
      <c r="O257" s="1"/>
    </row>
    <row r="258" spans="1:15" ht="12.75" customHeight="1">
      <c r="A258" s="33">
        <v>248</v>
      </c>
      <c r="B258" s="54" t="s">
        <v>159</v>
      </c>
      <c r="C258" s="31">
        <v>3276.8</v>
      </c>
      <c r="D258" s="36">
        <v>3296.8333333333335</v>
      </c>
      <c r="E258" s="36">
        <v>3246.9666666666672</v>
      </c>
      <c r="F258" s="36">
        <v>3217.1333333333337</v>
      </c>
      <c r="G258" s="36">
        <v>3167.2666666666673</v>
      </c>
      <c r="H258" s="36">
        <v>3326.666666666667</v>
      </c>
      <c r="I258" s="36">
        <v>3376.5333333333328</v>
      </c>
      <c r="J258" s="36">
        <v>3406.3666666666668</v>
      </c>
      <c r="K258" s="31">
        <v>3346.7</v>
      </c>
      <c r="L258" s="31">
        <v>3267</v>
      </c>
      <c r="M258" s="31">
        <v>0.46803</v>
      </c>
      <c r="N258" s="1"/>
      <c r="O258" s="1"/>
    </row>
    <row r="259" spans="1:15" ht="12.75" customHeight="1">
      <c r="A259" s="33">
        <v>249</v>
      </c>
      <c r="B259" s="54" t="s">
        <v>430</v>
      </c>
      <c r="C259" s="31">
        <v>122.05</v>
      </c>
      <c r="D259" s="36">
        <v>122.78333333333335</v>
      </c>
      <c r="E259" s="36">
        <v>120.86666666666669</v>
      </c>
      <c r="F259" s="36">
        <v>119.68333333333334</v>
      </c>
      <c r="G259" s="36">
        <v>117.76666666666668</v>
      </c>
      <c r="H259" s="36">
        <v>123.9666666666667</v>
      </c>
      <c r="I259" s="36">
        <v>125.88333333333335</v>
      </c>
      <c r="J259" s="36">
        <v>127.06666666666671</v>
      </c>
      <c r="K259" s="31">
        <v>124.7</v>
      </c>
      <c r="L259" s="31">
        <v>121.6</v>
      </c>
      <c r="M259" s="31">
        <v>16.46706</v>
      </c>
      <c r="N259" s="1"/>
      <c r="O259" s="1"/>
    </row>
    <row r="260" spans="1:15" ht="12.75" customHeight="1">
      <c r="A260" s="33">
        <v>250</v>
      </c>
      <c r="B260" s="54" t="s">
        <v>426</v>
      </c>
      <c r="C260" s="31">
        <v>1496.15</v>
      </c>
      <c r="D260" s="36">
        <v>1497.2666666666667</v>
      </c>
      <c r="E260" s="36">
        <v>1469.5333333333333</v>
      </c>
      <c r="F260" s="36">
        <v>1442.9166666666667</v>
      </c>
      <c r="G260" s="36">
        <v>1415.1833333333334</v>
      </c>
      <c r="H260" s="36">
        <v>1523.8833333333332</v>
      </c>
      <c r="I260" s="36">
        <v>1551.6166666666663</v>
      </c>
      <c r="J260" s="36">
        <v>1578.2333333333331</v>
      </c>
      <c r="K260" s="31">
        <v>1525</v>
      </c>
      <c r="L260" s="31">
        <v>1470.65</v>
      </c>
      <c r="M260" s="31">
        <v>9.1931499999999993</v>
      </c>
      <c r="N260" s="1"/>
      <c r="O260" s="1"/>
    </row>
    <row r="261" spans="1:15" ht="12.75" customHeight="1">
      <c r="A261" s="33">
        <v>251</v>
      </c>
      <c r="B261" s="54" t="s">
        <v>431</v>
      </c>
      <c r="C261" s="31">
        <v>491.2</v>
      </c>
      <c r="D261" s="36">
        <v>498.90000000000003</v>
      </c>
      <c r="E261" s="36">
        <v>478.1</v>
      </c>
      <c r="F261" s="36">
        <v>465</v>
      </c>
      <c r="G261" s="36">
        <v>444.2</v>
      </c>
      <c r="H261" s="36">
        <v>512</v>
      </c>
      <c r="I261" s="36">
        <v>532.80000000000018</v>
      </c>
      <c r="J261" s="36">
        <v>545.90000000000009</v>
      </c>
      <c r="K261" s="31">
        <v>519.70000000000005</v>
      </c>
      <c r="L261" s="31">
        <v>485.8</v>
      </c>
      <c r="M261" s="31">
        <v>32.443579999999997</v>
      </c>
      <c r="N261" s="1"/>
      <c r="O261" s="1"/>
    </row>
    <row r="262" spans="1:15" ht="12.75" customHeight="1">
      <c r="A262" s="33">
        <v>252</v>
      </c>
      <c r="B262" s="54" t="s">
        <v>158</v>
      </c>
      <c r="C262" s="31">
        <v>711.45</v>
      </c>
      <c r="D262" s="36">
        <v>714.33333333333337</v>
      </c>
      <c r="E262" s="36">
        <v>705.86666666666679</v>
      </c>
      <c r="F262" s="36">
        <v>700.28333333333342</v>
      </c>
      <c r="G262" s="36">
        <v>691.81666666666683</v>
      </c>
      <c r="H262" s="36">
        <v>719.91666666666674</v>
      </c>
      <c r="I262" s="36">
        <v>728.38333333333321</v>
      </c>
      <c r="J262" s="36">
        <v>733.9666666666667</v>
      </c>
      <c r="K262" s="31">
        <v>722.8</v>
      </c>
      <c r="L262" s="31">
        <v>708.75</v>
      </c>
      <c r="M262" s="31">
        <v>22.56202</v>
      </c>
      <c r="N262" s="1"/>
      <c r="O262" s="1"/>
    </row>
    <row r="263" spans="1:15" ht="12.75" customHeight="1">
      <c r="A263" s="33">
        <v>253</v>
      </c>
      <c r="B263" s="54" t="s">
        <v>854</v>
      </c>
      <c r="C263" s="31">
        <v>382.35</v>
      </c>
      <c r="D263" s="36">
        <v>379.75</v>
      </c>
      <c r="E263" s="36">
        <v>370.6</v>
      </c>
      <c r="F263" s="36">
        <v>358.85</v>
      </c>
      <c r="G263" s="36">
        <v>349.70000000000005</v>
      </c>
      <c r="H263" s="36">
        <v>391.5</v>
      </c>
      <c r="I263" s="36">
        <v>400.65</v>
      </c>
      <c r="J263" s="36">
        <v>412.4</v>
      </c>
      <c r="K263" s="31">
        <v>388.9</v>
      </c>
      <c r="L263" s="31">
        <v>368</v>
      </c>
      <c r="M263" s="31">
        <v>0.85872999999999999</v>
      </c>
      <c r="N263" s="1"/>
      <c r="O263" s="1"/>
    </row>
    <row r="264" spans="1:15" ht="12.75" customHeight="1">
      <c r="A264" s="33">
        <v>254</v>
      </c>
      <c r="B264" s="54" t="s">
        <v>427</v>
      </c>
      <c r="C264" s="31">
        <v>654.15</v>
      </c>
      <c r="D264" s="36">
        <v>658.94999999999993</v>
      </c>
      <c r="E264" s="36">
        <v>645.19999999999982</v>
      </c>
      <c r="F264" s="36">
        <v>636.24999999999989</v>
      </c>
      <c r="G264" s="36">
        <v>622.49999999999977</v>
      </c>
      <c r="H264" s="36">
        <v>667.89999999999986</v>
      </c>
      <c r="I264" s="36">
        <v>681.65000000000009</v>
      </c>
      <c r="J264" s="36">
        <v>690.59999999999991</v>
      </c>
      <c r="K264" s="31">
        <v>672.7</v>
      </c>
      <c r="L264" s="31">
        <v>650</v>
      </c>
      <c r="M264" s="31">
        <v>3.4806400000000002</v>
      </c>
      <c r="N264" s="1"/>
      <c r="O264" s="1"/>
    </row>
    <row r="265" spans="1:15" ht="12.75" customHeight="1">
      <c r="A265" s="33">
        <v>255</v>
      </c>
      <c r="B265" s="54" t="s">
        <v>428</v>
      </c>
      <c r="C265" s="31">
        <v>396.1</v>
      </c>
      <c r="D265" s="36">
        <v>395.76666666666671</v>
      </c>
      <c r="E265" s="36">
        <v>391.48333333333341</v>
      </c>
      <c r="F265" s="36">
        <v>386.86666666666667</v>
      </c>
      <c r="G265" s="36">
        <v>382.58333333333337</v>
      </c>
      <c r="H265" s="36">
        <v>400.38333333333344</v>
      </c>
      <c r="I265" s="36">
        <v>404.66666666666674</v>
      </c>
      <c r="J265" s="36">
        <v>409.28333333333347</v>
      </c>
      <c r="K265" s="31">
        <v>400.05</v>
      </c>
      <c r="L265" s="31">
        <v>391.15</v>
      </c>
      <c r="M265" s="31">
        <v>9.7223500000000005</v>
      </c>
      <c r="N265" s="1"/>
      <c r="O265" s="1"/>
    </row>
    <row r="266" spans="1:15" ht="12.75" customHeight="1">
      <c r="A266" s="33">
        <v>256</v>
      </c>
      <c r="B266" s="54" t="s">
        <v>429</v>
      </c>
      <c r="C266" s="31">
        <v>86</v>
      </c>
      <c r="D266" s="36">
        <v>87.033333333333346</v>
      </c>
      <c r="E266" s="36">
        <v>84.366666666666688</v>
      </c>
      <c r="F266" s="36">
        <v>82.733333333333348</v>
      </c>
      <c r="G266" s="36">
        <v>80.066666666666691</v>
      </c>
      <c r="H266" s="36">
        <v>88.666666666666686</v>
      </c>
      <c r="I266" s="36">
        <v>91.333333333333343</v>
      </c>
      <c r="J266" s="36">
        <v>92.966666666666683</v>
      </c>
      <c r="K266" s="31">
        <v>89.7</v>
      </c>
      <c r="L266" s="31">
        <v>85.4</v>
      </c>
      <c r="M266" s="31">
        <v>40.073610000000002</v>
      </c>
      <c r="N266" s="1"/>
      <c r="O266" s="1"/>
    </row>
    <row r="267" spans="1:15" ht="12.75" customHeight="1">
      <c r="A267" s="33">
        <v>257</v>
      </c>
      <c r="B267" s="54" t="s">
        <v>283</v>
      </c>
      <c r="C267" s="31">
        <v>398.85</v>
      </c>
      <c r="D267" s="36">
        <v>405.05</v>
      </c>
      <c r="E267" s="36">
        <v>388.8</v>
      </c>
      <c r="F267" s="36">
        <v>378.75</v>
      </c>
      <c r="G267" s="36">
        <v>362.5</v>
      </c>
      <c r="H267" s="36">
        <v>415.1</v>
      </c>
      <c r="I267" s="36">
        <v>431.35</v>
      </c>
      <c r="J267" s="36">
        <v>441.40000000000003</v>
      </c>
      <c r="K267" s="31">
        <v>421.3</v>
      </c>
      <c r="L267" s="31">
        <v>395</v>
      </c>
      <c r="M267" s="31">
        <v>43.478189999999998</v>
      </c>
      <c r="N267" s="1"/>
      <c r="O267" s="1"/>
    </row>
    <row r="268" spans="1:15" ht="12.75" customHeight="1">
      <c r="A268" s="33">
        <v>258</v>
      </c>
      <c r="B268" s="54" t="s">
        <v>160</v>
      </c>
      <c r="C268" s="31">
        <v>812.85</v>
      </c>
      <c r="D268" s="36">
        <v>812.51666666666677</v>
      </c>
      <c r="E268" s="36">
        <v>805.33333333333348</v>
      </c>
      <c r="F268" s="36">
        <v>797.81666666666672</v>
      </c>
      <c r="G268" s="36">
        <v>790.63333333333344</v>
      </c>
      <c r="H268" s="36">
        <v>820.03333333333353</v>
      </c>
      <c r="I268" s="36">
        <v>827.2166666666667</v>
      </c>
      <c r="J268" s="36">
        <v>834.73333333333358</v>
      </c>
      <c r="K268" s="31">
        <v>819.7</v>
      </c>
      <c r="L268" s="31">
        <v>805</v>
      </c>
      <c r="M268" s="31">
        <v>44.54542</v>
      </c>
      <c r="N268" s="1"/>
      <c r="O268" s="1"/>
    </row>
    <row r="269" spans="1:15" ht="12.75" customHeight="1">
      <c r="A269" s="33">
        <v>259</v>
      </c>
      <c r="B269" s="54" t="s">
        <v>161</v>
      </c>
      <c r="C269" s="31">
        <v>533.4</v>
      </c>
      <c r="D269" s="36">
        <v>531.15</v>
      </c>
      <c r="E269" s="36">
        <v>523.44999999999993</v>
      </c>
      <c r="F269" s="36">
        <v>513.5</v>
      </c>
      <c r="G269" s="36">
        <v>505.79999999999995</v>
      </c>
      <c r="H269" s="36">
        <v>541.09999999999991</v>
      </c>
      <c r="I269" s="36">
        <v>548.79999999999995</v>
      </c>
      <c r="J269" s="36">
        <v>558.74999999999989</v>
      </c>
      <c r="K269" s="31">
        <v>538.85</v>
      </c>
      <c r="L269" s="31">
        <v>521.20000000000005</v>
      </c>
      <c r="M269" s="31">
        <v>27.444579999999998</v>
      </c>
      <c r="N269" s="1"/>
      <c r="O269" s="1"/>
    </row>
    <row r="270" spans="1:15" ht="12.75" customHeight="1">
      <c r="A270" s="33">
        <v>260</v>
      </c>
      <c r="B270" s="54" t="s">
        <v>432</v>
      </c>
      <c r="C270" s="31">
        <v>495.55</v>
      </c>
      <c r="D270" s="36">
        <v>498.2166666666667</v>
      </c>
      <c r="E270" s="36">
        <v>489.13333333333338</v>
      </c>
      <c r="F270" s="36">
        <v>482.7166666666667</v>
      </c>
      <c r="G270" s="36">
        <v>473.63333333333338</v>
      </c>
      <c r="H270" s="36">
        <v>504.63333333333338</v>
      </c>
      <c r="I270" s="36">
        <v>513.7166666666667</v>
      </c>
      <c r="J270" s="36">
        <v>520.13333333333344</v>
      </c>
      <c r="K270" s="31">
        <v>507.3</v>
      </c>
      <c r="L270" s="31">
        <v>491.8</v>
      </c>
      <c r="M270" s="31">
        <v>2.1372499999999999</v>
      </c>
      <c r="N270" s="1"/>
      <c r="O270" s="1"/>
    </row>
    <row r="271" spans="1:15" ht="12.75" customHeight="1">
      <c r="A271" s="33">
        <v>261</v>
      </c>
      <c r="B271" s="54" t="s">
        <v>433</v>
      </c>
      <c r="C271" s="31">
        <v>433.55</v>
      </c>
      <c r="D271" s="36">
        <v>437.48333333333335</v>
      </c>
      <c r="E271" s="36">
        <v>427.06666666666672</v>
      </c>
      <c r="F271" s="36">
        <v>420.58333333333337</v>
      </c>
      <c r="G271" s="36">
        <v>410.16666666666674</v>
      </c>
      <c r="H271" s="36">
        <v>443.9666666666667</v>
      </c>
      <c r="I271" s="36">
        <v>454.38333333333333</v>
      </c>
      <c r="J271" s="36">
        <v>460.86666666666667</v>
      </c>
      <c r="K271" s="31">
        <v>447.9</v>
      </c>
      <c r="L271" s="31">
        <v>431</v>
      </c>
      <c r="M271" s="31">
        <v>1.4060699999999999</v>
      </c>
      <c r="N271" s="1"/>
      <c r="O271" s="1"/>
    </row>
    <row r="272" spans="1:15" ht="12.75" customHeight="1">
      <c r="A272" s="33">
        <v>262</v>
      </c>
      <c r="B272" s="54" t="s">
        <v>434</v>
      </c>
      <c r="C272" s="31">
        <v>717.6</v>
      </c>
      <c r="D272" s="36">
        <v>723.03333333333342</v>
      </c>
      <c r="E272" s="36">
        <v>709.61666666666679</v>
      </c>
      <c r="F272" s="36">
        <v>701.63333333333333</v>
      </c>
      <c r="G272" s="36">
        <v>688.2166666666667</v>
      </c>
      <c r="H272" s="36">
        <v>731.01666666666688</v>
      </c>
      <c r="I272" s="36">
        <v>744.43333333333362</v>
      </c>
      <c r="J272" s="36">
        <v>752.41666666666697</v>
      </c>
      <c r="K272" s="31">
        <v>736.45</v>
      </c>
      <c r="L272" s="31">
        <v>715.05</v>
      </c>
      <c r="M272" s="31">
        <v>1.81447</v>
      </c>
      <c r="N272" s="1"/>
      <c r="O272" s="1"/>
    </row>
    <row r="273" spans="1:15" ht="12.75" customHeight="1">
      <c r="A273" s="33">
        <v>263</v>
      </c>
      <c r="B273" s="54" t="s">
        <v>435</v>
      </c>
      <c r="C273" s="31">
        <v>357.15</v>
      </c>
      <c r="D273" s="36">
        <v>358.84999999999997</v>
      </c>
      <c r="E273" s="36">
        <v>351.24999999999994</v>
      </c>
      <c r="F273" s="36">
        <v>345.34999999999997</v>
      </c>
      <c r="G273" s="36">
        <v>337.74999999999994</v>
      </c>
      <c r="H273" s="36">
        <v>364.74999999999994</v>
      </c>
      <c r="I273" s="36">
        <v>372.34999999999997</v>
      </c>
      <c r="J273" s="36">
        <v>378.24999999999994</v>
      </c>
      <c r="K273" s="31">
        <v>366.45</v>
      </c>
      <c r="L273" s="31">
        <v>352.95</v>
      </c>
      <c r="M273" s="31">
        <v>4.6516299999999999</v>
      </c>
      <c r="N273" s="1"/>
      <c r="O273" s="1"/>
    </row>
    <row r="274" spans="1:15" ht="12.75" customHeight="1">
      <c r="A274" s="33">
        <v>264</v>
      </c>
      <c r="B274" s="54" t="s">
        <v>436</v>
      </c>
      <c r="C274" s="31">
        <v>725.05</v>
      </c>
      <c r="D274" s="36">
        <v>732.94999999999993</v>
      </c>
      <c r="E274" s="36">
        <v>714.39999999999986</v>
      </c>
      <c r="F274" s="36">
        <v>703.74999999999989</v>
      </c>
      <c r="G274" s="36">
        <v>685.19999999999982</v>
      </c>
      <c r="H274" s="36">
        <v>743.59999999999991</v>
      </c>
      <c r="I274" s="36">
        <v>762.14999999999986</v>
      </c>
      <c r="J274" s="36">
        <v>772.8</v>
      </c>
      <c r="K274" s="31">
        <v>751.5</v>
      </c>
      <c r="L274" s="31">
        <v>722.3</v>
      </c>
      <c r="M274" s="31">
        <v>2.0338400000000001</v>
      </c>
      <c r="N274" s="1"/>
      <c r="O274" s="1"/>
    </row>
    <row r="275" spans="1:15" ht="12.75" customHeight="1">
      <c r="A275" s="33">
        <v>265</v>
      </c>
      <c r="B275" s="54" t="s">
        <v>441</v>
      </c>
      <c r="C275" s="31">
        <v>1343</v>
      </c>
      <c r="D275" s="36">
        <v>1361.1666666666667</v>
      </c>
      <c r="E275" s="36">
        <v>1316.8333333333335</v>
      </c>
      <c r="F275" s="36">
        <v>1290.6666666666667</v>
      </c>
      <c r="G275" s="36">
        <v>1246.3333333333335</v>
      </c>
      <c r="H275" s="36">
        <v>1387.3333333333335</v>
      </c>
      <c r="I275" s="36">
        <v>1431.666666666667</v>
      </c>
      <c r="J275" s="36">
        <v>1457.8333333333335</v>
      </c>
      <c r="K275" s="31">
        <v>1405.5</v>
      </c>
      <c r="L275" s="31">
        <v>1335</v>
      </c>
      <c r="M275" s="31">
        <v>1.8823399999999999</v>
      </c>
      <c r="N275" s="1"/>
      <c r="O275" s="1"/>
    </row>
    <row r="276" spans="1:15" ht="12.75" customHeight="1">
      <c r="A276" s="33">
        <v>266</v>
      </c>
      <c r="B276" s="54" t="s">
        <v>842</v>
      </c>
      <c r="C276" s="31">
        <v>661.35</v>
      </c>
      <c r="D276" s="36">
        <v>657.31666666666672</v>
      </c>
      <c r="E276" s="36">
        <v>636.93333333333339</v>
      </c>
      <c r="F276" s="36">
        <v>612.51666666666665</v>
      </c>
      <c r="G276" s="36">
        <v>592.13333333333333</v>
      </c>
      <c r="H276" s="36">
        <v>681.73333333333346</v>
      </c>
      <c r="I276" s="36">
        <v>702.1166666666669</v>
      </c>
      <c r="J276" s="36">
        <v>726.53333333333353</v>
      </c>
      <c r="K276" s="31">
        <v>677.7</v>
      </c>
      <c r="L276" s="31">
        <v>632.9</v>
      </c>
      <c r="M276" s="31">
        <v>6.5167099999999998</v>
      </c>
      <c r="N276" s="1"/>
      <c r="O276" s="1"/>
    </row>
    <row r="277" spans="1:15" ht="12.75" customHeight="1">
      <c r="A277" s="33">
        <v>267</v>
      </c>
      <c r="B277" s="54" t="s">
        <v>442</v>
      </c>
      <c r="C277" s="31">
        <v>228.65</v>
      </c>
      <c r="D277" s="36">
        <v>231.91666666666666</v>
      </c>
      <c r="E277" s="36">
        <v>223.7833333333333</v>
      </c>
      <c r="F277" s="36">
        <v>218.91666666666666</v>
      </c>
      <c r="G277" s="36">
        <v>210.7833333333333</v>
      </c>
      <c r="H277" s="36">
        <v>236.7833333333333</v>
      </c>
      <c r="I277" s="36">
        <v>244.91666666666669</v>
      </c>
      <c r="J277" s="36">
        <v>249.7833333333333</v>
      </c>
      <c r="K277" s="31">
        <v>240.05</v>
      </c>
      <c r="L277" s="31">
        <v>227.05</v>
      </c>
      <c r="M277" s="31">
        <v>76.668170000000003</v>
      </c>
      <c r="N277" s="1"/>
      <c r="O277" s="1"/>
    </row>
    <row r="278" spans="1:15" ht="12.75" customHeight="1">
      <c r="A278" s="33">
        <v>268</v>
      </c>
      <c r="B278" s="54" t="s">
        <v>443</v>
      </c>
      <c r="C278" s="31">
        <v>326.64999999999998</v>
      </c>
      <c r="D278" s="36">
        <v>328.13333333333333</v>
      </c>
      <c r="E278" s="36">
        <v>323.51666666666665</v>
      </c>
      <c r="F278" s="36">
        <v>320.38333333333333</v>
      </c>
      <c r="G278" s="36">
        <v>315.76666666666665</v>
      </c>
      <c r="H278" s="36">
        <v>331.26666666666665</v>
      </c>
      <c r="I278" s="36">
        <v>335.88333333333333</v>
      </c>
      <c r="J278" s="36">
        <v>339.01666666666665</v>
      </c>
      <c r="K278" s="31">
        <v>332.75</v>
      </c>
      <c r="L278" s="31">
        <v>325</v>
      </c>
      <c r="M278" s="31">
        <v>10.33483</v>
      </c>
      <c r="N278" s="1"/>
      <c r="O278" s="1"/>
    </row>
    <row r="279" spans="1:15" ht="12.75" customHeight="1">
      <c r="A279" s="33">
        <v>269</v>
      </c>
      <c r="B279" s="54" t="s">
        <v>444</v>
      </c>
      <c r="C279" s="31">
        <v>132.94999999999999</v>
      </c>
      <c r="D279" s="36">
        <v>133.48333333333332</v>
      </c>
      <c r="E279" s="36">
        <v>129.96666666666664</v>
      </c>
      <c r="F279" s="36">
        <v>126.98333333333332</v>
      </c>
      <c r="G279" s="36">
        <v>123.46666666666664</v>
      </c>
      <c r="H279" s="36">
        <v>136.46666666666664</v>
      </c>
      <c r="I279" s="36">
        <v>139.98333333333335</v>
      </c>
      <c r="J279" s="36">
        <v>142.96666666666664</v>
      </c>
      <c r="K279" s="31">
        <v>137</v>
      </c>
      <c r="L279" s="31">
        <v>130.5</v>
      </c>
      <c r="M279" s="31">
        <v>64.773330000000001</v>
      </c>
      <c r="N279" s="1"/>
      <c r="O279" s="1"/>
    </row>
    <row r="280" spans="1:15" ht="12.75" customHeight="1">
      <c r="A280" s="33">
        <v>270</v>
      </c>
      <c r="B280" s="54" t="s">
        <v>445</v>
      </c>
      <c r="C280" s="31">
        <v>660.25</v>
      </c>
      <c r="D280" s="36">
        <v>666.08333333333337</v>
      </c>
      <c r="E280" s="36">
        <v>651.41666666666674</v>
      </c>
      <c r="F280" s="36">
        <v>642.58333333333337</v>
      </c>
      <c r="G280" s="36">
        <v>627.91666666666674</v>
      </c>
      <c r="H280" s="36">
        <v>674.91666666666674</v>
      </c>
      <c r="I280" s="36">
        <v>689.58333333333348</v>
      </c>
      <c r="J280" s="36">
        <v>698.41666666666674</v>
      </c>
      <c r="K280" s="31">
        <v>680.75</v>
      </c>
      <c r="L280" s="31">
        <v>657.25</v>
      </c>
      <c r="M280" s="31">
        <v>4.4995000000000003</v>
      </c>
      <c r="N280" s="1"/>
      <c r="O280" s="1"/>
    </row>
    <row r="281" spans="1:15" ht="12.75" customHeight="1">
      <c r="A281" s="33">
        <v>271</v>
      </c>
      <c r="B281" s="54" t="s">
        <v>437</v>
      </c>
      <c r="C281" s="31">
        <v>2651.65</v>
      </c>
      <c r="D281" s="36">
        <v>2639.6166666666663</v>
      </c>
      <c r="E281" s="36">
        <v>2607.2333333333327</v>
      </c>
      <c r="F281" s="36">
        <v>2562.8166666666662</v>
      </c>
      <c r="G281" s="36">
        <v>2530.4333333333325</v>
      </c>
      <c r="H281" s="36">
        <v>2684.0333333333328</v>
      </c>
      <c r="I281" s="36">
        <v>2716.416666666667</v>
      </c>
      <c r="J281" s="36">
        <v>2760.833333333333</v>
      </c>
      <c r="K281" s="31">
        <v>2672</v>
      </c>
      <c r="L281" s="31">
        <v>2595.1999999999998</v>
      </c>
      <c r="M281" s="31">
        <v>3.3805700000000001</v>
      </c>
      <c r="N281" s="1"/>
      <c r="O281" s="1"/>
    </row>
    <row r="282" spans="1:15" ht="12.75" customHeight="1">
      <c r="A282" s="33">
        <v>272</v>
      </c>
      <c r="B282" s="54" t="s">
        <v>855</v>
      </c>
      <c r="C282" s="31">
        <v>2757.25</v>
      </c>
      <c r="D282" s="36">
        <v>2753.1</v>
      </c>
      <c r="E282" s="36">
        <v>2716.2</v>
      </c>
      <c r="F282" s="36">
        <v>2675.15</v>
      </c>
      <c r="G282" s="36">
        <v>2638.25</v>
      </c>
      <c r="H282" s="36">
        <v>2794.1499999999996</v>
      </c>
      <c r="I282" s="36">
        <v>2831.05</v>
      </c>
      <c r="J282" s="36">
        <v>2872.0999999999995</v>
      </c>
      <c r="K282" s="31">
        <v>2790</v>
      </c>
      <c r="L282" s="31">
        <v>2712.05</v>
      </c>
      <c r="M282" s="31">
        <v>3.6859999999999997E-2</v>
      </c>
      <c r="N282" s="1"/>
      <c r="O282" s="1"/>
    </row>
    <row r="283" spans="1:15" ht="12.75" customHeight="1">
      <c r="A283" s="33">
        <v>273</v>
      </c>
      <c r="B283" s="54" t="s">
        <v>860</v>
      </c>
      <c r="C283" s="31">
        <v>590.9</v>
      </c>
      <c r="D283" s="36">
        <v>589.68333333333339</v>
      </c>
      <c r="E283" s="36">
        <v>581.36666666666679</v>
      </c>
      <c r="F283" s="36">
        <v>571.83333333333337</v>
      </c>
      <c r="G283" s="36">
        <v>563.51666666666677</v>
      </c>
      <c r="H283" s="36">
        <v>599.21666666666681</v>
      </c>
      <c r="I283" s="36">
        <v>607.53333333333342</v>
      </c>
      <c r="J283" s="36">
        <v>617.06666666666683</v>
      </c>
      <c r="K283" s="31">
        <v>598</v>
      </c>
      <c r="L283" s="31">
        <v>580.15</v>
      </c>
      <c r="M283" s="31">
        <v>0.28564000000000001</v>
      </c>
      <c r="N283" s="1"/>
      <c r="O283" s="1"/>
    </row>
    <row r="284" spans="1:15" ht="12.75" customHeight="1">
      <c r="A284" s="33">
        <v>274</v>
      </c>
      <c r="B284" s="54" t="s">
        <v>856</v>
      </c>
      <c r="C284" s="31">
        <v>464.95</v>
      </c>
      <c r="D284" s="36">
        <v>464.40000000000003</v>
      </c>
      <c r="E284" s="36">
        <v>456.60000000000008</v>
      </c>
      <c r="F284" s="36">
        <v>448.25000000000006</v>
      </c>
      <c r="G284" s="36">
        <v>440.4500000000001</v>
      </c>
      <c r="H284" s="36">
        <v>472.75000000000006</v>
      </c>
      <c r="I284" s="36">
        <v>480.55</v>
      </c>
      <c r="J284" s="36">
        <v>488.90000000000003</v>
      </c>
      <c r="K284" s="31">
        <v>472.2</v>
      </c>
      <c r="L284" s="31">
        <v>456.05</v>
      </c>
      <c r="M284" s="31">
        <v>2.33982</v>
      </c>
      <c r="N284" s="1"/>
      <c r="O284" s="1"/>
    </row>
    <row r="285" spans="1:15" ht="12.75" customHeight="1">
      <c r="A285" s="33">
        <v>275</v>
      </c>
      <c r="B285" s="54" t="s">
        <v>438</v>
      </c>
      <c r="C285" s="31">
        <v>276.14999999999998</v>
      </c>
      <c r="D285" s="36">
        <v>277.25</v>
      </c>
      <c r="E285" s="36">
        <v>273.89999999999998</v>
      </c>
      <c r="F285" s="36">
        <v>271.64999999999998</v>
      </c>
      <c r="G285" s="36">
        <v>268.29999999999995</v>
      </c>
      <c r="H285" s="36">
        <v>279.5</v>
      </c>
      <c r="I285" s="36">
        <v>282.85000000000002</v>
      </c>
      <c r="J285" s="36">
        <v>285.10000000000002</v>
      </c>
      <c r="K285" s="31">
        <v>280.60000000000002</v>
      </c>
      <c r="L285" s="31">
        <v>275</v>
      </c>
      <c r="M285" s="31">
        <v>6.2191000000000001</v>
      </c>
      <c r="N285" s="1"/>
      <c r="O285" s="1"/>
    </row>
    <row r="286" spans="1:15" ht="12.75" customHeight="1">
      <c r="A286" s="33">
        <v>276</v>
      </c>
      <c r="B286" s="54" t="s">
        <v>162</v>
      </c>
      <c r="C286" s="31">
        <v>1813.9</v>
      </c>
      <c r="D286" s="36">
        <v>1816.1166666666668</v>
      </c>
      <c r="E286" s="36">
        <v>1808.7833333333335</v>
      </c>
      <c r="F286" s="36">
        <v>1803.6666666666667</v>
      </c>
      <c r="G286" s="36">
        <v>1796.3333333333335</v>
      </c>
      <c r="H286" s="36">
        <v>1821.2333333333336</v>
      </c>
      <c r="I286" s="36">
        <v>1828.5666666666666</v>
      </c>
      <c r="J286" s="36">
        <v>1833.6833333333336</v>
      </c>
      <c r="K286" s="31">
        <v>1823.45</v>
      </c>
      <c r="L286" s="31">
        <v>1811</v>
      </c>
      <c r="M286" s="31">
        <v>41.215400000000002</v>
      </c>
      <c r="N286" s="1"/>
      <c r="O286" s="1"/>
    </row>
    <row r="287" spans="1:15" ht="12.75" customHeight="1">
      <c r="A287" s="33">
        <v>277</v>
      </c>
      <c r="B287" s="54" t="s">
        <v>439</v>
      </c>
      <c r="C287" s="31">
        <v>1169.6500000000001</v>
      </c>
      <c r="D287" s="36">
        <v>1172.2</v>
      </c>
      <c r="E287" s="36">
        <v>1161.45</v>
      </c>
      <c r="F287" s="36">
        <v>1153.25</v>
      </c>
      <c r="G287" s="36">
        <v>1142.5</v>
      </c>
      <c r="H287" s="36">
        <v>1180.4000000000001</v>
      </c>
      <c r="I287" s="36">
        <v>1191.1500000000001</v>
      </c>
      <c r="J287" s="36">
        <v>1199.3500000000001</v>
      </c>
      <c r="K287" s="31">
        <v>1182.95</v>
      </c>
      <c r="L287" s="31">
        <v>1164</v>
      </c>
      <c r="M287" s="31">
        <v>5.3110400000000002</v>
      </c>
      <c r="N287" s="1"/>
      <c r="O287" s="1"/>
    </row>
    <row r="288" spans="1:15" ht="12.75" customHeight="1">
      <c r="A288" s="33">
        <v>278</v>
      </c>
      <c r="B288" s="54" t="s">
        <v>440</v>
      </c>
      <c r="C288" s="31">
        <v>422.2</v>
      </c>
      <c r="D288" s="36">
        <v>420.73333333333335</v>
      </c>
      <c r="E288" s="36">
        <v>417.4666666666667</v>
      </c>
      <c r="F288" s="36">
        <v>412.73333333333335</v>
      </c>
      <c r="G288" s="36">
        <v>409.4666666666667</v>
      </c>
      <c r="H288" s="36">
        <v>425.4666666666667</v>
      </c>
      <c r="I288" s="36">
        <v>428.73333333333335</v>
      </c>
      <c r="J288" s="36">
        <v>433.4666666666667</v>
      </c>
      <c r="K288" s="31">
        <v>424</v>
      </c>
      <c r="L288" s="31">
        <v>416</v>
      </c>
      <c r="M288" s="31">
        <v>3.8975900000000001</v>
      </c>
      <c r="N288" s="1"/>
      <c r="O288" s="1"/>
    </row>
    <row r="289" spans="1:15" ht="12.75" customHeight="1">
      <c r="A289" s="33">
        <v>279</v>
      </c>
      <c r="B289" s="54" t="s">
        <v>446</v>
      </c>
      <c r="C289" s="31">
        <v>2055.3000000000002</v>
      </c>
      <c r="D289" s="36">
        <v>2059.5166666666669</v>
      </c>
      <c r="E289" s="36">
        <v>1965.2833333333338</v>
      </c>
      <c r="F289" s="36">
        <v>1875.2666666666669</v>
      </c>
      <c r="G289" s="36">
        <v>1781.0333333333338</v>
      </c>
      <c r="H289" s="36">
        <v>2149.5333333333338</v>
      </c>
      <c r="I289" s="36">
        <v>2243.7666666666664</v>
      </c>
      <c r="J289" s="36">
        <v>2333.7833333333338</v>
      </c>
      <c r="K289" s="31">
        <v>2153.75</v>
      </c>
      <c r="L289" s="31">
        <v>1969.5</v>
      </c>
      <c r="M289" s="31">
        <v>6.24146</v>
      </c>
      <c r="N289" s="1"/>
      <c r="O289" s="1"/>
    </row>
    <row r="290" spans="1:15" ht="12.75" customHeight="1">
      <c r="A290" s="33">
        <v>280</v>
      </c>
      <c r="B290" s="54" t="s">
        <v>857</v>
      </c>
      <c r="C290" s="31">
        <v>2667.25</v>
      </c>
      <c r="D290" s="36">
        <v>2683.1</v>
      </c>
      <c r="E290" s="36">
        <v>2617.1999999999998</v>
      </c>
      <c r="F290" s="36">
        <v>2567.15</v>
      </c>
      <c r="G290" s="36">
        <v>2501.25</v>
      </c>
      <c r="H290" s="36">
        <v>2733.1499999999996</v>
      </c>
      <c r="I290" s="36">
        <v>2799.05</v>
      </c>
      <c r="J290" s="36">
        <v>2849.0999999999995</v>
      </c>
      <c r="K290" s="31">
        <v>2749</v>
      </c>
      <c r="L290" s="31">
        <v>2633.05</v>
      </c>
      <c r="M290" s="31">
        <v>0.33101000000000003</v>
      </c>
      <c r="N290" s="1"/>
      <c r="O290" s="1"/>
    </row>
    <row r="291" spans="1:15" ht="12.75" customHeight="1">
      <c r="A291" s="33">
        <v>281</v>
      </c>
      <c r="B291" s="54" t="s">
        <v>163</v>
      </c>
      <c r="C291" s="31">
        <v>128.69999999999999</v>
      </c>
      <c r="D291" s="36">
        <v>129.26666666666665</v>
      </c>
      <c r="E291" s="36">
        <v>127.5333333333333</v>
      </c>
      <c r="F291" s="36">
        <v>126.36666666666665</v>
      </c>
      <c r="G291" s="36">
        <v>124.6333333333333</v>
      </c>
      <c r="H291" s="36">
        <v>130.43333333333331</v>
      </c>
      <c r="I291" s="36">
        <v>132.16666666666666</v>
      </c>
      <c r="J291" s="36">
        <v>133.33333333333331</v>
      </c>
      <c r="K291" s="31">
        <v>131</v>
      </c>
      <c r="L291" s="31">
        <v>128.1</v>
      </c>
      <c r="M291" s="31">
        <v>58.067720000000001</v>
      </c>
      <c r="N291" s="1"/>
      <c r="O291" s="1"/>
    </row>
    <row r="292" spans="1:15" ht="12.75" customHeight="1">
      <c r="A292" s="33">
        <v>282</v>
      </c>
      <c r="B292" s="54" t="s">
        <v>169</v>
      </c>
      <c r="C292" s="31">
        <v>4723.95</v>
      </c>
      <c r="D292" s="36">
        <v>4742.9333333333334</v>
      </c>
      <c r="E292" s="36">
        <v>4678.7166666666672</v>
      </c>
      <c r="F292" s="36">
        <v>4633.4833333333336</v>
      </c>
      <c r="G292" s="36">
        <v>4569.2666666666673</v>
      </c>
      <c r="H292" s="36">
        <v>4788.166666666667</v>
      </c>
      <c r="I292" s="36">
        <v>4852.3833333333323</v>
      </c>
      <c r="J292" s="36">
        <v>4897.6166666666668</v>
      </c>
      <c r="K292" s="31">
        <v>4807.1499999999996</v>
      </c>
      <c r="L292" s="31">
        <v>4697.7</v>
      </c>
      <c r="M292" s="31">
        <v>2.3867400000000001</v>
      </c>
      <c r="N292" s="1"/>
      <c r="O292" s="1"/>
    </row>
    <row r="293" spans="1:15" ht="12.75" customHeight="1">
      <c r="A293" s="33">
        <v>283</v>
      </c>
      <c r="B293" s="54" t="s">
        <v>447</v>
      </c>
      <c r="C293" s="31">
        <v>15161.25</v>
      </c>
      <c r="D293" s="36">
        <v>15131.416666666666</v>
      </c>
      <c r="E293" s="36">
        <v>14934.833333333332</v>
      </c>
      <c r="F293" s="36">
        <v>14708.416666666666</v>
      </c>
      <c r="G293" s="36">
        <v>14511.833333333332</v>
      </c>
      <c r="H293" s="36">
        <v>15357.833333333332</v>
      </c>
      <c r="I293" s="36">
        <v>15554.416666666664</v>
      </c>
      <c r="J293" s="36">
        <v>15780.833333333332</v>
      </c>
      <c r="K293" s="31">
        <v>15328</v>
      </c>
      <c r="L293" s="31">
        <v>14905</v>
      </c>
      <c r="M293" s="31">
        <v>3.048E-2</v>
      </c>
      <c r="N293" s="1"/>
      <c r="O293" s="1"/>
    </row>
    <row r="294" spans="1:15" ht="12.75" customHeight="1">
      <c r="A294" s="33">
        <v>284</v>
      </c>
      <c r="B294" s="54" t="s">
        <v>167</v>
      </c>
      <c r="C294" s="31">
        <v>2908.55</v>
      </c>
      <c r="D294" s="36">
        <v>2914.5</v>
      </c>
      <c r="E294" s="36">
        <v>2894.05</v>
      </c>
      <c r="F294" s="36">
        <v>2879.55</v>
      </c>
      <c r="G294" s="36">
        <v>2859.1000000000004</v>
      </c>
      <c r="H294" s="36">
        <v>2929</v>
      </c>
      <c r="I294" s="36">
        <v>2949.45</v>
      </c>
      <c r="J294" s="36">
        <v>2963.95</v>
      </c>
      <c r="K294" s="31">
        <v>2934.95</v>
      </c>
      <c r="L294" s="31">
        <v>2900</v>
      </c>
      <c r="M294" s="31">
        <v>16.55275</v>
      </c>
      <c r="N294" s="1"/>
      <c r="O294" s="1"/>
    </row>
    <row r="295" spans="1:15" ht="12.75" customHeight="1">
      <c r="A295" s="33">
        <v>285</v>
      </c>
      <c r="B295" s="54" t="s">
        <v>448</v>
      </c>
      <c r="C295" s="31">
        <v>427.3</v>
      </c>
      <c r="D295" s="36">
        <v>430.15000000000003</v>
      </c>
      <c r="E295" s="36">
        <v>423.40000000000009</v>
      </c>
      <c r="F295" s="36">
        <v>419.50000000000006</v>
      </c>
      <c r="G295" s="36">
        <v>412.75000000000011</v>
      </c>
      <c r="H295" s="36">
        <v>434.05000000000007</v>
      </c>
      <c r="I295" s="36">
        <v>440.79999999999995</v>
      </c>
      <c r="J295" s="36">
        <v>444.70000000000005</v>
      </c>
      <c r="K295" s="31">
        <v>436.9</v>
      </c>
      <c r="L295" s="31">
        <v>426.25</v>
      </c>
      <c r="M295" s="31">
        <v>5.7050099999999997</v>
      </c>
      <c r="N295" s="1"/>
      <c r="O295" s="1"/>
    </row>
    <row r="296" spans="1:15" ht="12.75" customHeight="1">
      <c r="A296" s="33">
        <v>286</v>
      </c>
      <c r="B296" s="54" t="s">
        <v>165</v>
      </c>
      <c r="C296" s="31">
        <v>400.95</v>
      </c>
      <c r="D296" s="36">
        <v>401.93333333333339</v>
      </c>
      <c r="E296" s="36">
        <v>396.61666666666679</v>
      </c>
      <c r="F296" s="36">
        <v>392.28333333333342</v>
      </c>
      <c r="G296" s="36">
        <v>386.96666666666681</v>
      </c>
      <c r="H296" s="36">
        <v>406.26666666666677</v>
      </c>
      <c r="I296" s="36">
        <v>411.58333333333337</v>
      </c>
      <c r="J296" s="36">
        <v>415.91666666666674</v>
      </c>
      <c r="K296" s="31">
        <v>407.25</v>
      </c>
      <c r="L296" s="31">
        <v>397.6</v>
      </c>
      <c r="M296" s="31">
        <v>21.34121</v>
      </c>
      <c r="N296" s="1"/>
      <c r="O296" s="1"/>
    </row>
    <row r="297" spans="1:15" ht="12.75" customHeight="1">
      <c r="A297" s="33">
        <v>287</v>
      </c>
      <c r="B297" s="54" t="s">
        <v>449</v>
      </c>
      <c r="C297" s="31">
        <v>295.10000000000002</v>
      </c>
      <c r="D297" s="36">
        <v>297.16666666666669</v>
      </c>
      <c r="E297" s="36">
        <v>291.33333333333337</v>
      </c>
      <c r="F297" s="36">
        <v>287.56666666666666</v>
      </c>
      <c r="G297" s="36">
        <v>281.73333333333335</v>
      </c>
      <c r="H297" s="36">
        <v>300.93333333333339</v>
      </c>
      <c r="I297" s="36">
        <v>306.76666666666677</v>
      </c>
      <c r="J297" s="36">
        <v>310.53333333333342</v>
      </c>
      <c r="K297" s="31">
        <v>303</v>
      </c>
      <c r="L297" s="31">
        <v>293.39999999999998</v>
      </c>
      <c r="M297" s="31">
        <v>5.9422699999999997</v>
      </c>
      <c r="N297" s="1"/>
      <c r="O297" s="1"/>
    </row>
    <row r="298" spans="1:15" ht="12.75" customHeight="1">
      <c r="A298" s="33">
        <v>288</v>
      </c>
      <c r="B298" s="54" t="s">
        <v>450</v>
      </c>
      <c r="C298" s="31">
        <v>121.55</v>
      </c>
      <c r="D298" s="36">
        <v>122.63333333333333</v>
      </c>
      <c r="E298" s="36">
        <v>118.46666666666665</v>
      </c>
      <c r="F298" s="36">
        <v>115.38333333333333</v>
      </c>
      <c r="G298" s="36">
        <v>111.21666666666665</v>
      </c>
      <c r="H298" s="36">
        <v>125.71666666666665</v>
      </c>
      <c r="I298" s="36">
        <v>129.88333333333333</v>
      </c>
      <c r="J298" s="36">
        <v>132.96666666666664</v>
      </c>
      <c r="K298" s="31">
        <v>126.8</v>
      </c>
      <c r="L298" s="31">
        <v>119.55</v>
      </c>
      <c r="M298" s="31">
        <v>128.30187000000001</v>
      </c>
      <c r="N298" s="1"/>
      <c r="O298" s="1"/>
    </row>
    <row r="299" spans="1:15" ht="12.75" customHeight="1">
      <c r="A299" s="33">
        <v>289</v>
      </c>
      <c r="B299" s="54" t="s">
        <v>166</v>
      </c>
      <c r="C299" s="31">
        <v>458.75</v>
      </c>
      <c r="D299" s="36">
        <v>460.7</v>
      </c>
      <c r="E299" s="36">
        <v>455.5</v>
      </c>
      <c r="F299" s="36">
        <v>452.25</v>
      </c>
      <c r="G299" s="36">
        <v>447.05</v>
      </c>
      <c r="H299" s="36">
        <v>463.95</v>
      </c>
      <c r="I299" s="36">
        <v>469.14999999999992</v>
      </c>
      <c r="J299" s="36">
        <v>472.4</v>
      </c>
      <c r="K299" s="31">
        <v>465.9</v>
      </c>
      <c r="L299" s="31">
        <v>457.45</v>
      </c>
      <c r="M299" s="31">
        <v>24.621839999999999</v>
      </c>
      <c r="N299" s="1"/>
      <c r="O299" s="1"/>
    </row>
    <row r="300" spans="1:15" ht="12.75" customHeight="1">
      <c r="A300" s="33">
        <v>290</v>
      </c>
      <c r="B300" s="54" t="s">
        <v>284</v>
      </c>
      <c r="C300" s="31">
        <v>667.5</v>
      </c>
      <c r="D300" s="36">
        <v>665.80000000000007</v>
      </c>
      <c r="E300" s="36">
        <v>660.30000000000018</v>
      </c>
      <c r="F300" s="36">
        <v>653.10000000000014</v>
      </c>
      <c r="G300" s="36">
        <v>647.60000000000025</v>
      </c>
      <c r="H300" s="36">
        <v>673.00000000000011</v>
      </c>
      <c r="I300" s="36">
        <v>678.49999999999989</v>
      </c>
      <c r="J300" s="36">
        <v>685.7</v>
      </c>
      <c r="K300" s="31">
        <v>671.3</v>
      </c>
      <c r="L300" s="31">
        <v>658.6</v>
      </c>
      <c r="M300" s="31">
        <v>17.437860000000001</v>
      </c>
      <c r="N300" s="1"/>
      <c r="O300" s="1"/>
    </row>
    <row r="301" spans="1:15" ht="12.75" customHeight="1">
      <c r="A301" s="33">
        <v>291</v>
      </c>
      <c r="B301" s="54" t="s">
        <v>285</v>
      </c>
      <c r="C301" s="31">
        <v>5922</v>
      </c>
      <c r="D301" s="36">
        <v>5968.0999999999995</v>
      </c>
      <c r="E301" s="36">
        <v>5836.2999999999993</v>
      </c>
      <c r="F301" s="36">
        <v>5750.5999999999995</v>
      </c>
      <c r="G301" s="36">
        <v>5618.7999999999993</v>
      </c>
      <c r="H301" s="36">
        <v>6053.7999999999993</v>
      </c>
      <c r="I301" s="36">
        <v>6185.6</v>
      </c>
      <c r="J301" s="36">
        <v>6271.2999999999993</v>
      </c>
      <c r="K301" s="31">
        <v>6099.9</v>
      </c>
      <c r="L301" s="31">
        <v>5882.4</v>
      </c>
      <c r="M301" s="31">
        <v>0.53851000000000004</v>
      </c>
      <c r="N301" s="1"/>
      <c r="O301" s="1"/>
    </row>
    <row r="302" spans="1:15" ht="12.75" customHeight="1">
      <c r="A302" s="33">
        <v>292</v>
      </c>
      <c r="B302" s="54" t="s">
        <v>168</v>
      </c>
      <c r="C302" s="31">
        <v>5532.8</v>
      </c>
      <c r="D302" s="36">
        <v>5525.75</v>
      </c>
      <c r="E302" s="36">
        <v>5502.2</v>
      </c>
      <c r="F302" s="36">
        <v>5471.5999999999995</v>
      </c>
      <c r="G302" s="36">
        <v>5448.0499999999993</v>
      </c>
      <c r="H302" s="36">
        <v>5556.35</v>
      </c>
      <c r="I302" s="36">
        <v>5579.9</v>
      </c>
      <c r="J302" s="36">
        <v>5610.5000000000009</v>
      </c>
      <c r="K302" s="31">
        <v>5549.3</v>
      </c>
      <c r="L302" s="31">
        <v>5495.15</v>
      </c>
      <c r="M302" s="31">
        <v>2.96245</v>
      </c>
      <c r="N302" s="1"/>
      <c r="O302" s="1"/>
    </row>
    <row r="303" spans="1:15" ht="12.75" customHeight="1">
      <c r="A303" s="33">
        <v>293</v>
      </c>
      <c r="B303" s="54" t="s">
        <v>170</v>
      </c>
      <c r="C303" s="31">
        <v>1150.7</v>
      </c>
      <c r="D303" s="36">
        <v>1153.8333333333333</v>
      </c>
      <c r="E303" s="36">
        <v>1144.9166666666665</v>
      </c>
      <c r="F303" s="36">
        <v>1139.1333333333332</v>
      </c>
      <c r="G303" s="36">
        <v>1130.2166666666665</v>
      </c>
      <c r="H303" s="36">
        <v>1159.6166666666666</v>
      </c>
      <c r="I303" s="36">
        <v>1168.5333333333331</v>
      </c>
      <c r="J303" s="36">
        <v>1174.3166666666666</v>
      </c>
      <c r="K303" s="31">
        <v>1162.75</v>
      </c>
      <c r="L303" s="31">
        <v>1148.05</v>
      </c>
      <c r="M303" s="31">
        <v>9.6734500000000008</v>
      </c>
      <c r="N303" s="1"/>
      <c r="O303" s="1"/>
    </row>
    <row r="304" spans="1:15" ht="12.75" customHeight="1">
      <c r="A304" s="33">
        <v>294</v>
      </c>
      <c r="B304" s="54" t="s">
        <v>451</v>
      </c>
      <c r="C304" s="31">
        <v>1535.4</v>
      </c>
      <c r="D304" s="36">
        <v>1549.1333333333332</v>
      </c>
      <c r="E304" s="36">
        <v>1510.2666666666664</v>
      </c>
      <c r="F304" s="36">
        <v>1485.1333333333332</v>
      </c>
      <c r="G304" s="36">
        <v>1446.2666666666664</v>
      </c>
      <c r="H304" s="36">
        <v>1574.2666666666664</v>
      </c>
      <c r="I304" s="36">
        <v>1613.1333333333332</v>
      </c>
      <c r="J304" s="36">
        <v>1638.2666666666664</v>
      </c>
      <c r="K304" s="31">
        <v>1588</v>
      </c>
      <c r="L304" s="31">
        <v>1524</v>
      </c>
      <c r="M304" s="31">
        <v>0.90763000000000005</v>
      </c>
      <c r="N304" s="1"/>
      <c r="O304" s="1"/>
    </row>
    <row r="305" spans="1:15" ht="12.75" customHeight="1">
      <c r="A305" s="33">
        <v>295</v>
      </c>
      <c r="B305" s="54" t="s">
        <v>454</v>
      </c>
      <c r="C305" s="31">
        <v>796.25</v>
      </c>
      <c r="D305" s="36">
        <v>797.08333333333337</v>
      </c>
      <c r="E305" s="36">
        <v>784.16666666666674</v>
      </c>
      <c r="F305" s="36">
        <v>772.08333333333337</v>
      </c>
      <c r="G305" s="36">
        <v>759.16666666666674</v>
      </c>
      <c r="H305" s="36">
        <v>809.16666666666674</v>
      </c>
      <c r="I305" s="36">
        <v>822.08333333333348</v>
      </c>
      <c r="J305" s="36">
        <v>834.16666666666674</v>
      </c>
      <c r="K305" s="31">
        <v>810</v>
      </c>
      <c r="L305" s="31">
        <v>785</v>
      </c>
      <c r="M305" s="31">
        <v>19.652609999999999</v>
      </c>
      <c r="N305" s="1"/>
      <c r="O305" s="1"/>
    </row>
    <row r="306" spans="1:15" ht="12.75" customHeight="1">
      <c r="A306" s="33">
        <v>296</v>
      </c>
      <c r="B306" s="54" t="s">
        <v>180</v>
      </c>
      <c r="C306" s="31">
        <v>1053.3499999999999</v>
      </c>
      <c r="D306" s="36">
        <v>1049.0666666666666</v>
      </c>
      <c r="E306" s="36">
        <v>1043.1333333333332</v>
      </c>
      <c r="F306" s="36">
        <v>1032.9166666666665</v>
      </c>
      <c r="G306" s="36">
        <v>1026.9833333333331</v>
      </c>
      <c r="H306" s="36">
        <v>1059.2833333333333</v>
      </c>
      <c r="I306" s="36">
        <v>1065.2166666666667</v>
      </c>
      <c r="J306" s="36">
        <v>1075.4333333333334</v>
      </c>
      <c r="K306" s="31">
        <v>1055</v>
      </c>
      <c r="L306" s="31">
        <v>1038.8499999999999</v>
      </c>
      <c r="M306" s="31">
        <v>4.1754899999999999</v>
      </c>
      <c r="N306" s="1"/>
      <c r="O306" s="1"/>
    </row>
    <row r="307" spans="1:15" ht="12.75" customHeight="1">
      <c r="A307" s="33">
        <v>297</v>
      </c>
      <c r="B307" s="54" t="s">
        <v>172</v>
      </c>
      <c r="C307" s="31">
        <v>300.95</v>
      </c>
      <c r="D307" s="36">
        <v>302.11666666666662</v>
      </c>
      <c r="E307" s="36">
        <v>298.78333333333325</v>
      </c>
      <c r="F307" s="36">
        <v>296.61666666666662</v>
      </c>
      <c r="G307" s="36">
        <v>293.28333333333325</v>
      </c>
      <c r="H307" s="36">
        <v>304.28333333333325</v>
      </c>
      <c r="I307" s="36">
        <v>307.61666666666662</v>
      </c>
      <c r="J307" s="36">
        <v>309.78333333333325</v>
      </c>
      <c r="K307" s="31">
        <v>305.45</v>
      </c>
      <c r="L307" s="31">
        <v>299.95</v>
      </c>
      <c r="M307" s="31">
        <v>25.26642</v>
      </c>
      <c r="N307" s="1"/>
      <c r="O307" s="1"/>
    </row>
    <row r="308" spans="1:15" ht="12.75" customHeight="1">
      <c r="A308" s="33">
        <v>298</v>
      </c>
      <c r="B308" s="54" t="s">
        <v>171</v>
      </c>
      <c r="C308" s="31">
        <v>1601.1</v>
      </c>
      <c r="D308" s="36">
        <v>1594.55</v>
      </c>
      <c r="E308" s="36">
        <v>1578.3999999999999</v>
      </c>
      <c r="F308" s="36">
        <v>1555.6999999999998</v>
      </c>
      <c r="G308" s="36">
        <v>1539.5499999999997</v>
      </c>
      <c r="H308" s="36">
        <v>1617.25</v>
      </c>
      <c r="I308" s="36">
        <v>1633.4</v>
      </c>
      <c r="J308" s="36">
        <v>1656.1000000000001</v>
      </c>
      <c r="K308" s="31">
        <v>1610.7</v>
      </c>
      <c r="L308" s="31">
        <v>1571.85</v>
      </c>
      <c r="M308" s="31">
        <v>54.258969999999998</v>
      </c>
      <c r="N308" s="1"/>
      <c r="O308" s="1"/>
    </row>
    <row r="309" spans="1:15" ht="12.75" customHeight="1">
      <c r="A309" s="33">
        <v>299</v>
      </c>
      <c r="B309" s="54" t="s">
        <v>455</v>
      </c>
      <c r="C309" s="31">
        <v>415.25</v>
      </c>
      <c r="D309" s="36">
        <v>409.38333333333338</v>
      </c>
      <c r="E309" s="36">
        <v>401.71666666666675</v>
      </c>
      <c r="F309" s="36">
        <v>388.18333333333339</v>
      </c>
      <c r="G309" s="36">
        <v>380.51666666666677</v>
      </c>
      <c r="H309" s="36">
        <v>422.91666666666674</v>
      </c>
      <c r="I309" s="36">
        <v>430.58333333333337</v>
      </c>
      <c r="J309" s="36">
        <v>444.11666666666673</v>
      </c>
      <c r="K309" s="31">
        <v>417.05</v>
      </c>
      <c r="L309" s="31">
        <v>395.85</v>
      </c>
      <c r="M309" s="31">
        <v>3.9207299999999998</v>
      </c>
      <c r="N309" s="1"/>
      <c r="O309" s="1"/>
    </row>
    <row r="310" spans="1:15" ht="12.75" customHeight="1">
      <c r="A310" s="33">
        <v>300</v>
      </c>
      <c r="B310" s="54" t="s">
        <v>456</v>
      </c>
      <c r="C310" s="31">
        <v>578.70000000000005</v>
      </c>
      <c r="D310" s="36">
        <v>581.26666666666677</v>
      </c>
      <c r="E310" s="36">
        <v>570.33333333333348</v>
      </c>
      <c r="F310" s="36">
        <v>561.9666666666667</v>
      </c>
      <c r="G310" s="36">
        <v>551.03333333333342</v>
      </c>
      <c r="H310" s="36">
        <v>589.63333333333355</v>
      </c>
      <c r="I310" s="36">
        <v>600.56666666666672</v>
      </c>
      <c r="J310" s="36">
        <v>608.93333333333362</v>
      </c>
      <c r="K310" s="31">
        <v>592.20000000000005</v>
      </c>
      <c r="L310" s="31">
        <v>572.9</v>
      </c>
      <c r="M310" s="31">
        <v>2.75291</v>
      </c>
      <c r="N310" s="1"/>
      <c r="O310" s="1"/>
    </row>
    <row r="311" spans="1:15" ht="12.75" customHeight="1">
      <c r="A311" s="33">
        <v>301</v>
      </c>
      <c r="B311" s="54" t="s">
        <v>457</v>
      </c>
      <c r="C311" s="31">
        <v>407.25</v>
      </c>
      <c r="D311" s="36">
        <v>409.5333333333333</v>
      </c>
      <c r="E311" s="36">
        <v>402.71666666666658</v>
      </c>
      <c r="F311" s="36">
        <v>398.18333333333328</v>
      </c>
      <c r="G311" s="36">
        <v>391.36666666666656</v>
      </c>
      <c r="H311" s="36">
        <v>414.06666666666661</v>
      </c>
      <c r="I311" s="36">
        <v>420.88333333333333</v>
      </c>
      <c r="J311" s="36">
        <v>425.41666666666663</v>
      </c>
      <c r="K311" s="31">
        <v>416.35</v>
      </c>
      <c r="L311" s="31">
        <v>405</v>
      </c>
      <c r="M311" s="31">
        <v>1.4416</v>
      </c>
      <c r="N311" s="1"/>
      <c r="O311" s="1"/>
    </row>
    <row r="312" spans="1:15" ht="12.75" customHeight="1">
      <c r="A312" s="33">
        <v>302</v>
      </c>
      <c r="B312" s="54" t="s">
        <v>173</v>
      </c>
      <c r="C312" s="31">
        <v>141.80000000000001</v>
      </c>
      <c r="D312" s="36">
        <v>142.35</v>
      </c>
      <c r="E312" s="36">
        <v>140.5</v>
      </c>
      <c r="F312" s="36">
        <v>139.20000000000002</v>
      </c>
      <c r="G312" s="36">
        <v>137.35000000000002</v>
      </c>
      <c r="H312" s="36">
        <v>143.64999999999998</v>
      </c>
      <c r="I312" s="36">
        <v>145.49999999999994</v>
      </c>
      <c r="J312" s="36">
        <v>146.79999999999995</v>
      </c>
      <c r="K312" s="31">
        <v>144.19999999999999</v>
      </c>
      <c r="L312" s="31">
        <v>141.05000000000001</v>
      </c>
      <c r="M312" s="31">
        <v>63.41366</v>
      </c>
      <c r="N312" s="1"/>
      <c r="O312" s="1"/>
    </row>
    <row r="313" spans="1:15" ht="12.75" customHeight="1">
      <c r="A313" s="33">
        <v>303</v>
      </c>
      <c r="B313" s="54" t="s">
        <v>458</v>
      </c>
      <c r="C313" s="31">
        <v>94.1</v>
      </c>
      <c r="D313" s="36">
        <v>94.116666666666674</v>
      </c>
      <c r="E313" s="36">
        <v>92.983333333333348</v>
      </c>
      <c r="F313" s="36">
        <v>91.866666666666674</v>
      </c>
      <c r="G313" s="36">
        <v>90.733333333333348</v>
      </c>
      <c r="H313" s="36">
        <v>95.233333333333348</v>
      </c>
      <c r="I313" s="36">
        <v>96.366666666666674</v>
      </c>
      <c r="J313" s="36">
        <v>97.483333333333348</v>
      </c>
      <c r="K313" s="31">
        <v>95.25</v>
      </c>
      <c r="L313" s="31">
        <v>93</v>
      </c>
      <c r="M313" s="31">
        <v>50.010370000000002</v>
      </c>
      <c r="N313" s="1"/>
      <c r="O313" s="1"/>
    </row>
    <row r="314" spans="1:15" ht="12.75" customHeight="1">
      <c r="A314" s="33">
        <v>304</v>
      </c>
      <c r="B314" s="54" t="s">
        <v>866</v>
      </c>
      <c r="C314" s="31">
        <v>1765.65</v>
      </c>
      <c r="D314" s="36">
        <v>1774.0500000000002</v>
      </c>
      <c r="E314" s="36">
        <v>1753.1500000000003</v>
      </c>
      <c r="F314" s="36">
        <v>1740.65</v>
      </c>
      <c r="G314" s="36">
        <v>1719.7500000000002</v>
      </c>
      <c r="H314" s="36">
        <v>1786.5500000000004</v>
      </c>
      <c r="I314" s="36">
        <v>1807.45</v>
      </c>
      <c r="J314" s="36">
        <v>1819.9500000000005</v>
      </c>
      <c r="K314" s="31">
        <v>1794.95</v>
      </c>
      <c r="L314" s="31">
        <v>1761.55</v>
      </c>
      <c r="M314" s="31">
        <v>1.65612</v>
      </c>
      <c r="N314" s="1"/>
      <c r="O314" s="1"/>
    </row>
    <row r="315" spans="1:15" ht="12.75" customHeight="1">
      <c r="A315" s="33">
        <v>305</v>
      </c>
      <c r="B315" s="54" t="s">
        <v>174</v>
      </c>
      <c r="C315" s="31">
        <v>580.15</v>
      </c>
      <c r="D315" s="36">
        <v>580.56666666666672</v>
      </c>
      <c r="E315" s="36">
        <v>576.63333333333344</v>
      </c>
      <c r="F315" s="36">
        <v>573.11666666666667</v>
      </c>
      <c r="G315" s="36">
        <v>569.18333333333339</v>
      </c>
      <c r="H315" s="36">
        <v>584.08333333333348</v>
      </c>
      <c r="I315" s="36">
        <v>588.01666666666665</v>
      </c>
      <c r="J315" s="36">
        <v>591.53333333333353</v>
      </c>
      <c r="K315" s="31">
        <v>584.5</v>
      </c>
      <c r="L315" s="31">
        <v>577.04999999999995</v>
      </c>
      <c r="M315" s="31">
        <v>17.51444</v>
      </c>
      <c r="N315" s="1"/>
      <c r="O315" s="1"/>
    </row>
    <row r="316" spans="1:15" ht="12.75" customHeight="1">
      <c r="A316" s="33">
        <v>306</v>
      </c>
      <c r="B316" s="54" t="s">
        <v>175</v>
      </c>
      <c r="C316" s="31">
        <v>10525.25</v>
      </c>
      <c r="D316" s="36">
        <v>10517.550000000001</v>
      </c>
      <c r="E316" s="36">
        <v>10485.100000000002</v>
      </c>
      <c r="F316" s="36">
        <v>10444.950000000001</v>
      </c>
      <c r="G316" s="36">
        <v>10412.500000000002</v>
      </c>
      <c r="H316" s="36">
        <v>10557.700000000003</v>
      </c>
      <c r="I316" s="36">
        <v>10590.150000000003</v>
      </c>
      <c r="J316" s="36">
        <v>10630.300000000003</v>
      </c>
      <c r="K316" s="31">
        <v>10550</v>
      </c>
      <c r="L316" s="31">
        <v>10477.4</v>
      </c>
      <c r="M316" s="31">
        <v>5.4461599999999999</v>
      </c>
      <c r="N316" s="1"/>
      <c r="O316" s="1"/>
    </row>
    <row r="317" spans="1:15" ht="12.75" customHeight="1">
      <c r="A317" s="33">
        <v>307</v>
      </c>
      <c r="B317" s="54" t="s">
        <v>459</v>
      </c>
      <c r="C317" s="31">
        <v>2382.25</v>
      </c>
      <c r="D317" s="36">
        <v>2395.75</v>
      </c>
      <c r="E317" s="36">
        <v>2356.5</v>
      </c>
      <c r="F317" s="36">
        <v>2330.75</v>
      </c>
      <c r="G317" s="36">
        <v>2291.5</v>
      </c>
      <c r="H317" s="36">
        <v>2421.5</v>
      </c>
      <c r="I317" s="36">
        <v>2460.75</v>
      </c>
      <c r="J317" s="36">
        <v>2486.5</v>
      </c>
      <c r="K317" s="31">
        <v>2435</v>
      </c>
      <c r="L317" s="31">
        <v>2370</v>
      </c>
      <c r="M317" s="31">
        <v>0.57191000000000003</v>
      </c>
      <c r="N317" s="1"/>
      <c r="O317" s="1"/>
    </row>
    <row r="318" spans="1:15" ht="12.75" customHeight="1">
      <c r="A318" s="33">
        <v>308</v>
      </c>
      <c r="B318" s="54" t="s">
        <v>179</v>
      </c>
      <c r="C318" s="31">
        <v>935.25</v>
      </c>
      <c r="D318" s="36">
        <v>938.01666666666677</v>
      </c>
      <c r="E318" s="36">
        <v>928.93333333333351</v>
      </c>
      <c r="F318" s="36">
        <v>922.61666666666679</v>
      </c>
      <c r="G318" s="36">
        <v>913.53333333333353</v>
      </c>
      <c r="H318" s="36">
        <v>944.33333333333348</v>
      </c>
      <c r="I318" s="36">
        <v>953.41666666666674</v>
      </c>
      <c r="J318" s="36">
        <v>959.73333333333346</v>
      </c>
      <c r="K318" s="31">
        <v>947.1</v>
      </c>
      <c r="L318" s="31">
        <v>931.7</v>
      </c>
      <c r="M318" s="31">
        <v>10.001390000000001</v>
      </c>
      <c r="N318" s="1"/>
      <c r="O318" s="1"/>
    </row>
    <row r="319" spans="1:15" ht="12.75" customHeight="1">
      <c r="A319" s="33">
        <v>309</v>
      </c>
      <c r="B319" s="54" t="s">
        <v>286</v>
      </c>
      <c r="C319" s="31">
        <v>572.45000000000005</v>
      </c>
      <c r="D319" s="36">
        <v>578.81666666666672</v>
      </c>
      <c r="E319" s="36">
        <v>560.83333333333348</v>
      </c>
      <c r="F319" s="36">
        <v>549.21666666666681</v>
      </c>
      <c r="G319" s="36">
        <v>531.23333333333358</v>
      </c>
      <c r="H319" s="36">
        <v>590.43333333333339</v>
      </c>
      <c r="I319" s="36">
        <v>608.41666666666674</v>
      </c>
      <c r="J319" s="36">
        <v>620.0333333333333</v>
      </c>
      <c r="K319" s="31">
        <v>596.79999999999995</v>
      </c>
      <c r="L319" s="31">
        <v>567.20000000000005</v>
      </c>
      <c r="M319" s="31">
        <v>46.330919999999999</v>
      </c>
      <c r="N319" s="1"/>
      <c r="O319" s="1"/>
    </row>
    <row r="320" spans="1:15" ht="12.75" customHeight="1">
      <c r="A320" s="33">
        <v>310</v>
      </c>
      <c r="B320" s="54" t="s">
        <v>460</v>
      </c>
      <c r="C320" s="31">
        <v>2270</v>
      </c>
      <c r="D320" s="36">
        <v>2218.3333333333335</v>
      </c>
      <c r="E320" s="36">
        <v>2146.666666666667</v>
      </c>
      <c r="F320" s="36">
        <v>2023.3333333333335</v>
      </c>
      <c r="G320" s="36">
        <v>1951.666666666667</v>
      </c>
      <c r="H320" s="36">
        <v>2341.666666666667</v>
      </c>
      <c r="I320" s="36">
        <v>2413.3333333333339</v>
      </c>
      <c r="J320" s="36">
        <v>2536.666666666667</v>
      </c>
      <c r="K320" s="31">
        <v>2290</v>
      </c>
      <c r="L320" s="31">
        <v>2095</v>
      </c>
      <c r="M320" s="31">
        <v>81.519180000000006</v>
      </c>
      <c r="N320" s="1"/>
      <c r="O320" s="1"/>
    </row>
    <row r="321" spans="1:15" ht="12.75" customHeight="1">
      <c r="A321" s="33">
        <v>311</v>
      </c>
      <c r="B321" s="54" t="s">
        <v>461</v>
      </c>
      <c r="C321" s="31">
        <v>808.25</v>
      </c>
      <c r="D321" s="36">
        <v>803.94999999999993</v>
      </c>
      <c r="E321" s="36">
        <v>790.89999999999986</v>
      </c>
      <c r="F321" s="36">
        <v>773.55</v>
      </c>
      <c r="G321" s="36">
        <v>760.49999999999989</v>
      </c>
      <c r="H321" s="36">
        <v>821.29999999999984</v>
      </c>
      <c r="I321" s="36">
        <v>834.3499999999998</v>
      </c>
      <c r="J321" s="36">
        <v>851.69999999999982</v>
      </c>
      <c r="K321" s="31">
        <v>817</v>
      </c>
      <c r="L321" s="31">
        <v>786.6</v>
      </c>
      <c r="M321" s="31">
        <v>3.7465299999999999</v>
      </c>
      <c r="N321" s="1"/>
      <c r="O321" s="1"/>
    </row>
    <row r="322" spans="1:15" ht="12.75" customHeight="1">
      <c r="A322" s="33">
        <v>312</v>
      </c>
      <c r="B322" s="54" t="s">
        <v>1036</v>
      </c>
      <c r="C322" s="31">
        <v>1006.75</v>
      </c>
      <c r="D322" s="36">
        <v>1016.9833333333332</v>
      </c>
      <c r="E322" s="36">
        <v>990.96666666666647</v>
      </c>
      <c r="F322" s="36">
        <v>975.18333333333328</v>
      </c>
      <c r="G322" s="36">
        <v>949.16666666666652</v>
      </c>
      <c r="H322" s="36">
        <v>1032.7666666666664</v>
      </c>
      <c r="I322" s="36">
        <v>1058.7833333333331</v>
      </c>
      <c r="J322" s="36">
        <v>1074.5666666666664</v>
      </c>
      <c r="K322" s="31">
        <v>1043</v>
      </c>
      <c r="L322" s="31">
        <v>1001.2</v>
      </c>
      <c r="M322" s="31">
        <v>0.46338000000000001</v>
      </c>
      <c r="N322" s="1"/>
      <c r="O322" s="1"/>
    </row>
    <row r="323" spans="1:15" ht="12.75" customHeight="1">
      <c r="A323" s="33">
        <v>313</v>
      </c>
      <c r="B323" s="54" t="s">
        <v>462</v>
      </c>
      <c r="C323" s="31">
        <v>1084.45</v>
      </c>
      <c r="D323" s="36">
        <v>1077.8500000000001</v>
      </c>
      <c r="E323" s="36">
        <v>1066.6000000000004</v>
      </c>
      <c r="F323" s="36">
        <v>1048.7500000000002</v>
      </c>
      <c r="G323" s="36">
        <v>1037.5000000000005</v>
      </c>
      <c r="H323" s="36">
        <v>1095.7000000000003</v>
      </c>
      <c r="I323" s="36">
        <v>1106.9499999999998</v>
      </c>
      <c r="J323" s="36">
        <v>1124.8000000000002</v>
      </c>
      <c r="K323" s="31">
        <v>1089.0999999999999</v>
      </c>
      <c r="L323" s="31">
        <v>1060</v>
      </c>
      <c r="M323" s="31">
        <v>0.53591999999999995</v>
      </c>
      <c r="N323" s="1"/>
      <c r="O323" s="1"/>
    </row>
    <row r="324" spans="1:15" ht="12.75" customHeight="1">
      <c r="A324" s="33">
        <v>314</v>
      </c>
      <c r="B324" s="54" t="s">
        <v>178</v>
      </c>
      <c r="C324" s="31">
        <v>1476.8</v>
      </c>
      <c r="D324" s="36">
        <v>1485.4333333333334</v>
      </c>
      <c r="E324" s="36">
        <v>1451.3666666666668</v>
      </c>
      <c r="F324" s="36">
        <v>1425.9333333333334</v>
      </c>
      <c r="G324" s="36">
        <v>1391.8666666666668</v>
      </c>
      <c r="H324" s="36">
        <v>1510.8666666666668</v>
      </c>
      <c r="I324" s="36">
        <v>1544.9333333333334</v>
      </c>
      <c r="J324" s="36">
        <v>1570.3666666666668</v>
      </c>
      <c r="K324" s="31">
        <v>1519.5</v>
      </c>
      <c r="L324" s="31">
        <v>1460</v>
      </c>
      <c r="M324" s="31">
        <v>9.3372899999999994</v>
      </c>
      <c r="N324" s="1"/>
      <c r="O324" s="1"/>
    </row>
    <row r="325" spans="1:15" ht="12.75" customHeight="1">
      <c r="A325" s="33">
        <v>315</v>
      </c>
      <c r="B325" s="54" t="s">
        <v>452</v>
      </c>
      <c r="C325" s="31">
        <v>61.6</v>
      </c>
      <c r="D325" s="36">
        <v>61.65</v>
      </c>
      <c r="E325" s="36">
        <v>60.199999999999996</v>
      </c>
      <c r="F325" s="36">
        <v>58.8</v>
      </c>
      <c r="G325" s="36">
        <v>57.349999999999994</v>
      </c>
      <c r="H325" s="36">
        <v>63.05</v>
      </c>
      <c r="I325" s="36">
        <v>64.5</v>
      </c>
      <c r="J325" s="36">
        <v>65.900000000000006</v>
      </c>
      <c r="K325" s="31">
        <v>63.1</v>
      </c>
      <c r="L325" s="31">
        <v>60.25</v>
      </c>
      <c r="M325" s="31">
        <v>82.297820000000002</v>
      </c>
      <c r="N325" s="1"/>
      <c r="O325" s="1"/>
    </row>
    <row r="326" spans="1:15" ht="12.75" customHeight="1">
      <c r="A326" s="33">
        <v>316</v>
      </c>
      <c r="B326" s="54" t="s">
        <v>287</v>
      </c>
      <c r="C326" s="31">
        <v>65.7</v>
      </c>
      <c r="D326" s="36">
        <v>65.283333333333331</v>
      </c>
      <c r="E326" s="36">
        <v>64.566666666666663</v>
      </c>
      <c r="F326" s="36">
        <v>63.433333333333337</v>
      </c>
      <c r="G326" s="36">
        <v>62.716666666666669</v>
      </c>
      <c r="H326" s="36">
        <v>66.416666666666657</v>
      </c>
      <c r="I326" s="36">
        <v>67.133333333333326</v>
      </c>
      <c r="J326" s="36">
        <v>68.266666666666652</v>
      </c>
      <c r="K326" s="31">
        <v>66</v>
      </c>
      <c r="L326" s="31">
        <v>64.150000000000006</v>
      </c>
      <c r="M326" s="31">
        <v>33.283329999999999</v>
      </c>
      <c r="N326" s="1"/>
      <c r="O326" s="1"/>
    </row>
    <row r="327" spans="1:15" ht="12.75" customHeight="1">
      <c r="A327" s="33">
        <v>317</v>
      </c>
      <c r="B327" s="54" t="s">
        <v>463</v>
      </c>
      <c r="C327" s="31">
        <v>852.75</v>
      </c>
      <c r="D327" s="36">
        <v>862.13333333333333</v>
      </c>
      <c r="E327" s="36">
        <v>838.61666666666667</v>
      </c>
      <c r="F327" s="36">
        <v>824.48333333333335</v>
      </c>
      <c r="G327" s="36">
        <v>800.9666666666667</v>
      </c>
      <c r="H327" s="36">
        <v>876.26666666666665</v>
      </c>
      <c r="I327" s="36">
        <v>899.7833333333333</v>
      </c>
      <c r="J327" s="36">
        <v>913.91666666666663</v>
      </c>
      <c r="K327" s="31">
        <v>885.65</v>
      </c>
      <c r="L327" s="31">
        <v>848</v>
      </c>
      <c r="M327" s="31">
        <v>6.15733</v>
      </c>
      <c r="N327" s="1"/>
      <c r="O327" s="1"/>
    </row>
    <row r="328" spans="1:15" ht="12.75" customHeight="1">
      <c r="A328" s="33">
        <v>318</v>
      </c>
      <c r="B328" s="54" t="s">
        <v>182</v>
      </c>
      <c r="C328" s="31">
        <v>2493.15</v>
      </c>
      <c r="D328" s="36">
        <v>2497.2333333333336</v>
      </c>
      <c r="E328" s="36">
        <v>2465.916666666667</v>
      </c>
      <c r="F328" s="36">
        <v>2438.6833333333334</v>
      </c>
      <c r="G328" s="36">
        <v>2407.3666666666668</v>
      </c>
      <c r="H328" s="36">
        <v>2524.4666666666672</v>
      </c>
      <c r="I328" s="36">
        <v>2555.7833333333338</v>
      </c>
      <c r="J328" s="36">
        <v>2583.0166666666673</v>
      </c>
      <c r="K328" s="31">
        <v>2528.5500000000002</v>
      </c>
      <c r="L328" s="31">
        <v>2470</v>
      </c>
      <c r="M328" s="31">
        <v>6.1841799999999996</v>
      </c>
      <c r="N328" s="1"/>
      <c r="O328" s="1"/>
    </row>
    <row r="329" spans="1:15" ht="12.75" customHeight="1">
      <c r="A329" s="33">
        <v>319</v>
      </c>
      <c r="B329" s="54" t="s">
        <v>183</v>
      </c>
      <c r="C329" s="31">
        <v>109233.85</v>
      </c>
      <c r="D329" s="36">
        <v>110167.16666666667</v>
      </c>
      <c r="E329" s="36">
        <v>107606.38333333335</v>
      </c>
      <c r="F329" s="36">
        <v>105978.91666666667</v>
      </c>
      <c r="G329" s="36">
        <v>103418.13333333335</v>
      </c>
      <c r="H329" s="36">
        <v>111794.63333333335</v>
      </c>
      <c r="I329" s="36">
        <v>114355.41666666667</v>
      </c>
      <c r="J329" s="36">
        <v>115982.88333333335</v>
      </c>
      <c r="K329" s="31">
        <v>112727.95</v>
      </c>
      <c r="L329" s="31">
        <v>108539.7</v>
      </c>
      <c r="M329" s="31">
        <v>0.14149</v>
      </c>
      <c r="N329" s="1"/>
      <c r="O329" s="1"/>
    </row>
    <row r="330" spans="1:15" ht="12.75" customHeight="1">
      <c r="A330" s="33">
        <v>320</v>
      </c>
      <c r="B330" s="54" t="s">
        <v>453</v>
      </c>
      <c r="C330" s="31">
        <v>2602.4499999999998</v>
      </c>
      <c r="D330" s="36">
        <v>2623.05</v>
      </c>
      <c r="E330" s="36">
        <v>2552.2000000000003</v>
      </c>
      <c r="F330" s="36">
        <v>2501.9500000000003</v>
      </c>
      <c r="G330" s="36">
        <v>2431.1000000000004</v>
      </c>
      <c r="H330" s="36">
        <v>2673.3</v>
      </c>
      <c r="I330" s="36">
        <v>2744.1500000000005</v>
      </c>
      <c r="J330" s="36">
        <v>2794.4</v>
      </c>
      <c r="K330" s="31">
        <v>2693.9</v>
      </c>
      <c r="L330" s="31">
        <v>2572.8000000000002</v>
      </c>
      <c r="M330" s="31">
        <v>13.27746</v>
      </c>
      <c r="N330" s="1"/>
      <c r="O330" s="1"/>
    </row>
    <row r="331" spans="1:15" ht="12.75" customHeight="1">
      <c r="A331" s="33">
        <v>321</v>
      </c>
      <c r="B331" s="54" t="s">
        <v>177</v>
      </c>
      <c r="C331" s="31">
        <v>1779.65</v>
      </c>
      <c r="D331" s="36">
        <v>1791.4333333333334</v>
      </c>
      <c r="E331" s="36">
        <v>1756.8666666666668</v>
      </c>
      <c r="F331" s="36">
        <v>1734.0833333333335</v>
      </c>
      <c r="G331" s="36">
        <v>1699.5166666666669</v>
      </c>
      <c r="H331" s="36">
        <v>1814.2166666666667</v>
      </c>
      <c r="I331" s="36">
        <v>1848.7833333333333</v>
      </c>
      <c r="J331" s="36">
        <v>1871.5666666666666</v>
      </c>
      <c r="K331" s="31">
        <v>1826</v>
      </c>
      <c r="L331" s="31">
        <v>1768.65</v>
      </c>
      <c r="M331" s="31">
        <v>5.5203600000000002</v>
      </c>
      <c r="N331" s="1"/>
      <c r="O331" s="1"/>
    </row>
    <row r="332" spans="1:15" ht="12.75" customHeight="1">
      <c r="A332" s="33">
        <v>322</v>
      </c>
      <c r="B332" s="54" t="s">
        <v>184</v>
      </c>
      <c r="C332" s="31">
        <v>1325.55</v>
      </c>
      <c r="D332" s="36">
        <v>1316.5333333333335</v>
      </c>
      <c r="E332" s="36">
        <v>1297.0666666666671</v>
      </c>
      <c r="F332" s="36">
        <v>1268.5833333333335</v>
      </c>
      <c r="G332" s="36">
        <v>1249.116666666667</v>
      </c>
      <c r="H332" s="36">
        <v>1345.0166666666671</v>
      </c>
      <c r="I332" s="36">
        <v>1364.4833333333338</v>
      </c>
      <c r="J332" s="36">
        <v>1392.9666666666672</v>
      </c>
      <c r="K332" s="31">
        <v>1336</v>
      </c>
      <c r="L332" s="31">
        <v>1288.05</v>
      </c>
      <c r="M332" s="31">
        <v>5.3898400000000004</v>
      </c>
      <c r="N332" s="1"/>
      <c r="O332" s="1"/>
    </row>
    <row r="333" spans="1:15" ht="12.75" customHeight="1">
      <c r="A333" s="33">
        <v>323</v>
      </c>
      <c r="B333" s="54" t="s">
        <v>470</v>
      </c>
      <c r="C333" s="31">
        <v>1111.25</v>
      </c>
      <c r="D333" s="36">
        <v>1108.55</v>
      </c>
      <c r="E333" s="36">
        <v>1096.0999999999999</v>
      </c>
      <c r="F333" s="36">
        <v>1080.95</v>
      </c>
      <c r="G333" s="36">
        <v>1068.5</v>
      </c>
      <c r="H333" s="36">
        <v>1123.6999999999998</v>
      </c>
      <c r="I333" s="36">
        <v>1136.1500000000001</v>
      </c>
      <c r="J333" s="36">
        <v>1151.2999999999997</v>
      </c>
      <c r="K333" s="31">
        <v>1121</v>
      </c>
      <c r="L333" s="31">
        <v>1093.4000000000001</v>
      </c>
      <c r="M333" s="31">
        <v>8.2080800000000007</v>
      </c>
      <c r="N333" s="1"/>
      <c r="O333" s="1"/>
    </row>
    <row r="334" spans="1:15" ht="12.75" customHeight="1">
      <c r="A334" s="33">
        <v>324</v>
      </c>
      <c r="B334" s="54" t="s">
        <v>464</v>
      </c>
      <c r="C334" s="31">
        <v>882.25</v>
      </c>
      <c r="D334" s="36">
        <v>878.83333333333337</v>
      </c>
      <c r="E334" s="36">
        <v>868.4666666666667</v>
      </c>
      <c r="F334" s="36">
        <v>854.68333333333328</v>
      </c>
      <c r="G334" s="36">
        <v>844.31666666666661</v>
      </c>
      <c r="H334" s="36">
        <v>892.61666666666679</v>
      </c>
      <c r="I334" s="36">
        <v>902.98333333333335</v>
      </c>
      <c r="J334" s="36">
        <v>916.76666666666688</v>
      </c>
      <c r="K334" s="31">
        <v>889.2</v>
      </c>
      <c r="L334" s="31">
        <v>865.05</v>
      </c>
      <c r="M334" s="31">
        <v>7.9696999999999996</v>
      </c>
      <c r="N334" s="1"/>
      <c r="O334" s="1"/>
    </row>
    <row r="335" spans="1:15" ht="12.75" customHeight="1">
      <c r="A335" s="33">
        <v>325</v>
      </c>
      <c r="B335" s="54" t="s">
        <v>185</v>
      </c>
      <c r="C335" s="31">
        <v>97.35</v>
      </c>
      <c r="D335" s="36">
        <v>98.766666666666666</v>
      </c>
      <c r="E335" s="36">
        <v>94.883333333333326</v>
      </c>
      <c r="F335" s="36">
        <v>92.416666666666657</v>
      </c>
      <c r="G335" s="36">
        <v>88.533333333333317</v>
      </c>
      <c r="H335" s="36">
        <v>101.23333333333333</v>
      </c>
      <c r="I335" s="36">
        <v>105.11666666666669</v>
      </c>
      <c r="J335" s="36">
        <v>107.58333333333334</v>
      </c>
      <c r="K335" s="31">
        <v>102.65</v>
      </c>
      <c r="L335" s="31">
        <v>96.3</v>
      </c>
      <c r="M335" s="31">
        <v>166.64081999999999</v>
      </c>
      <c r="N335" s="1"/>
      <c r="O335" s="1"/>
    </row>
    <row r="336" spans="1:15" ht="12.75" customHeight="1">
      <c r="A336" s="33">
        <v>326</v>
      </c>
      <c r="B336" s="54" t="s">
        <v>187</v>
      </c>
      <c r="C336" s="31">
        <v>4543.55</v>
      </c>
      <c r="D336" s="36">
        <v>4545.5166666666664</v>
      </c>
      <c r="E336" s="36">
        <v>4511.0333333333328</v>
      </c>
      <c r="F336" s="36">
        <v>4478.5166666666664</v>
      </c>
      <c r="G336" s="36">
        <v>4444.0333333333328</v>
      </c>
      <c r="H336" s="36">
        <v>4578.0333333333328</v>
      </c>
      <c r="I336" s="36">
        <v>4612.5166666666664</v>
      </c>
      <c r="J336" s="36">
        <v>4645.0333333333328</v>
      </c>
      <c r="K336" s="31">
        <v>4580</v>
      </c>
      <c r="L336" s="31">
        <v>4513</v>
      </c>
      <c r="M336" s="31">
        <v>0.50180999999999998</v>
      </c>
      <c r="N336" s="1"/>
      <c r="O336" s="1"/>
    </row>
    <row r="337" spans="1:15" ht="12.75" customHeight="1">
      <c r="A337" s="33">
        <v>327</v>
      </c>
      <c r="B337" s="54" t="s">
        <v>471</v>
      </c>
      <c r="C337" s="31">
        <v>836.8</v>
      </c>
      <c r="D337" s="36">
        <v>840.6</v>
      </c>
      <c r="E337" s="36">
        <v>817.7</v>
      </c>
      <c r="F337" s="36">
        <v>798.6</v>
      </c>
      <c r="G337" s="36">
        <v>775.7</v>
      </c>
      <c r="H337" s="36">
        <v>859.7</v>
      </c>
      <c r="I337" s="36">
        <v>882.59999999999991</v>
      </c>
      <c r="J337" s="36">
        <v>901.7</v>
      </c>
      <c r="K337" s="31">
        <v>863.5</v>
      </c>
      <c r="L337" s="31">
        <v>821.5</v>
      </c>
      <c r="M337" s="31">
        <v>20.708469999999998</v>
      </c>
      <c r="N337" s="1"/>
      <c r="O337" s="1"/>
    </row>
    <row r="338" spans="1:15" ht="12.75" customHeight="1">
      <c r="A338" s="33">
        <v>328</v>
      </c>
      <c r="B338" s="54" t="s">
        <v>465</v>
      </c>
      <c r="C338" s="31">
        <v>60.35</v>
      </c>
      <c r="D338" s="36">
        <v>60.666666666666664</v>
      </c>
      <c r="E338" s="36">
        <v>59.333333333333329</v>
      </c>
      <c r="F338" s="36">
        <v>58.316666666666663</v>
      </c>
      <c r="G338" s="36">
        <v>56.983333333333327</v>
      </c>
      <c r="H338" s="36">
        <v>61.68333333333333</v>
      </c>
      <c r="I338" s="36">
        <v>63.016666666666659</v>
      </c>
      <c r="J338" s="36">
        <v>64.033333333333331</v>
      </c>
      <c r="K338" s="31">
        <v>62</v>
      </c>
      <c r="L338" s="31">
        <v>59.65</v>
      </c>
      <c r="M338" s="31">
        <v>254.86777000000001</v>
      </c>
      <c r="N338" s="1"/>
      <c r="O338" s="1"/>
    </row>
    <row r="339" spans="1:15" ht="12.75" customHeight="1">
      <c r="A339" s="33">
        <v>329</v>
      </c>
      <c r="B339" s="54" t="s">
        <v>466</v>
      </c>
      <c r="C339" s="31">
        <v>145.35</v>
      </c>
      <c r="D339" s="36">
        <v>147.16666666666666</v>
      </c>
      <c r="E339" s="36">
        <v>142.38333333333333</v>
      </c>
      <c r="F339" s="36">
        <v>139.41666666666666</v>
      </c>
      <c r="G339" s="36">
        <v>134.63333333333333</v>
      </c>
      <c r="H339" s="36">
        <v>150.13333333333333</v>
      </c>
      <c r="I339" s="36">
        <v>154.91666666666669</v>
      </c>
      <c r="J339" s="36">
        <v>157.88333333333333</v>
      </c>
      <c r="K339" s="31">
        <v>151.94999999999999</v>
      </c>
      <c r="L339" s="31">
        <v>144.19999999999999</v>
      </c>
      <c r="M339" s="31">
        <v>116.08149</v>
      </c>
      <c r="N339" s="1"/>
      <c r="O339" s="1"/>
    </row>
    <row r="340" spans="1:15" ht="12.75" customHeight="1">
      <c r="A340" s="33">
        <v>330</v>
      </c>
      <c r="B340" s="54" t="s">
        <v>188</v>
      </c>
      <c r="C340" s="31">
        <v>22622.3</v>
      </c>
      <c r="D340" s="36">
        <v>22547.416666666668</v>
      </c>
      <c r="E340" s="36">
        <v>22393.833333333336</v>
      </c>
      <c r="F340" s="36">
        <v>22165.366666666669</v>
      </c>
      <c r="G340" s="36">
        <v>22011.783333333336</v>
      </c>
      <c r="H340" s="36">
        <v>22775.883333333335</v>
      </c>
      <c r="I340" s="36">
        <v>22929.466666666671</v>
      </c>
      <c r="J340" s="36">
        <v>23157.933333333334</v>
      </c>
      <c r="K340" s="31">
        <v>22701</v>
      </c>
      <c r="L340" s="31">
        <v>22318.95</v>
      </c>
      <c r="M340" s="31">
        <v>1.1614100000000001</v>
      </c>
      <c r="N340" s="1"/>
      <c r="O340" s="1"/>
    </row>
    <row r="341" spans="1:15" ht="12.75" customHeight="1">
      <c r="A341" s="33">
        <v>331</v>
      </c>
      <c r="B341" s="54" t="s">
        <v>472</v>
      </c>
      <c r="C341" s="31">
        <v>66.150000000000006</v>
      </c>
      <c r="D341" s="36">
        <v>66.933333333333337</v>
      </c>
      <c r="E341" s="36">
        <v>64.616666666666674</v>
      </c>
      <c r="F341" s="36">
        <v>63.083333333333343</v>
      </c>
      <c r="G341" s="36">
        <v>60.76666666666668</v>
      </c>
      <c r="H341" s="36">
        <v>68.466666666666669</v>
      </c>
      <c r="I341" s="36">
        <v>70.783333333333331</v>
      </c>
      <c r="J341" s="36">
        <v>72.316666666666663</v>
      </c>
      <c r="K341" s="31">
        <v>69.25</v>
      </c>
      <c r="L341" s="31">
        <v>65.400000000000006</v>
      </c>
      <c r="M341" s="31">
        <v>27.001909999999999</v>
      </c>
      <c r="N341" s="1"/>
      <c r="O341" s="1"/>
    </row>
    <row r="342" spans="1:15" ht="12.75" customHeight="1">
      <c r="A342" s="33">
        <v>332</v>
      </c>
      <c r="B342" s="54" t="s">
        <v>467</v>
      </c>
      <c r="C342" s="31">
        <v>54.8</v>
      </c>
      <c r="D342" s="36">
        <v>55.166666666666664</v>
      </c>
      <c r="E342" s="36">
        <v>53.733333333333327</v>
      </c>
      <c r="F342" s="36">
        <v>52.666666666666664</v>
      </c>
      <c r="G342" s="36">
        <v>51.233333333333327</v>
      </c>
      <c r="H342" s="36">
        <v>56.233333333333327</v>
      </c>
      <c r="I342" s="36">
        <v>57.666666666666664</v>
      </c>
      <c r="J342" s="36">
        <v>58.733333333333327</v>
      </c>
      <c r="K342" s="31">
        <v>56.6</v>
      </c>
      <c r="L342" s="31">
        <v>54.1</v>
      </c>
      <c r="M342" s="31">
        <v>569.9375</v>
      </c>
      <c r="N342" s="1"/>
      <c r="O342" s="1"/>
    </row>
    <row r="343" spans="1:15" ht="12.75" customHeight="1">
      <c r="A343" s="33">
        <v>333</v>
      </c>
      <c r="B343" s="54" t="s">
        <v>288</v>
      </c>
      <c r="C343" s="31">
        <v>333.3</v>
      </c>
      <c r="D343" s="36">
        <v>334.36666666666667</v>
      </c>
      <c r="E343" s="36">
        <v>329.18333333333334</v>
      </c>
      <c r="F343" s="36">
        <v>325.06666666666666</v>
      </c>
      <c r="G343" s="36">
        <v>319.88333333333333</v>
      </c>
      <c r="H343" s="36">
        <v>338.48333333333335</v>
      </c>
      <c r="I343" s="36">
        <v>343.66666666666674</v>
      </c>
      <c r="J343" s="36">
        <v>347.78333333333336</v>
      </c>
      <c r="K343" s="31">
        <v>339.55</v>
      </c>
      <c r="L343" s="31">
        <v>330.25</v>
      </c>
      <c r="M343" s="31">
        <v>9.3489599999999999</v>
      </c>
      <c r="N343" s="1"/>
      <c r="O343" s="1"/>
    </row>
    <row r="344" spans="1:15" ht="12.75" customHeight="1">
      <c r="A344" s="33">
        <v>334</v>
      </c>
      <c r="B344" s="54" t="s">
        <v>468</v>
      </c>
      <c r="C344" s="31">
        <v>131.85</v>
      </c>
      <c r="D344" s="36">
        <v>132.98333333333332</v>
      </c>
      <c r="E344" s="36">
        <v>129.61666666666665</v>
      </c>
      <c r="F344" s="36">
        <v>127.38333333333333</v>
      </c>
      <c r="G344" s="36">
        <v>124.01666666666665</v>
      </c>
      <c r="H344" s="36">
        <v>135.21666666666664</v>
      </c>
      <c r="I344" s="36">
        <v>138.58333333333331</v>
      </c>
      <c r="J344" s="36">
        <v>140.81666666666663</v>
      </c>
      <c r="K344" s="31">
        <v>136.35</v>
      </c>
      <c r="L344" s="31">
        <v>130.75</v>
      </c>
      <c r="M344" s="31">
        <v>17.148800000000001</v>
      </c>
      <c r="N344" s="1"/>
      <c r="O344" s="1"/>
    </row>
    <row r="345" spans="1:15" ht="12.75" customHeight="1">
      <c r="A345" s="33">
        <v>335</v>
      </c>
      <c r="B345" s="54" t="s">
        <v>189</v>
      </c>
      <c r="C345" s="31">
        <v>149.9</v>
      </c>
      <c r="D345" s="36">
        <v>151</v>
      </c>
      <c r="E345" s="36">
        <v>147.75</v>
      </c>
      <c r="F345" s="36">
        <v>145.6</v>
      </c>
      <c r="G345" s="36">
        <v>142.35</v>
      </c>
      <c r="H345" s="36">
        <v>153.15</v>
      </c>
      <c r="I345" s="36">
        <v>156.4</v>
      </c>
      <c r="J345" s="36">
        <v>158.55000000000001</v>
      </c>
      <c r="K345" s="31">
        <v>154.25</v>
      </c>
      <c r="L345" s="31">
        <v>148.85</v>
      </c>
      <c r="M345" s="31">
        <v>270.31700000000001</v>
      </c>
      <c r="N345" s="1"/>
      <c r="O345" s="1"/>
    </row>
    <row r="346" spans="1:15" ht="12.75" customHeight="1">
      <c r="A346" s="33">
        <v>336</v>
      </c>
      <c r="B346" s="54" t="s">
        <v>859</v>
      </c>
      <c r="C346" s="31">
        <v>54.15</v>
      </c>
      <c r="D346" s="36">
        <v>54.783333333333331</v>
      </c>
      <c r="E346" s="36">
        <v>52.216666666666661</v>
      </c>
      <c r="F346" s="36">
        <v>50.283333333333331</v>
      </c>
      <c r="G346" s="36">
        <v>47.716666666666661</v>
      </c>
      <c r="H346" s="36">
        <v>56.716666666666661</v>
      </c>
      <c r="I346" s="36">
        <v>59.283333333333324</v>
      </c>
      <c r="J346" s="36">
        <v>61.216666666666661</v>
      </c>
      <c r="K346" s="31">
        <v>57.35</v>
      </c>
      <c r="L346" s="31">
        <v>52.85</v>
      </c>
      <c r="M346" s="31">
        <v>518.15482999999995</v>
      </c>
      <c r="N346" s="1"/>
      <c r="O346" s="1"/>
    </row>
    <row r="347" spans="1:15" ht="12.75" customHeight="1">
      <c r="A347" s="33">
        <v>337</v>
      </c>
      <c r="B347" s="54" t="s">
        <v>469</v>
      </c>
      <c r="C347" s="31">
        <v>245.9</v>
      </c>
      <c r="D347" s="36">
        <v>245.51666666666665</v>
      </c>
      <c r="E347" s="36">
        <v>243.0333333333333</v>
      </c>
      <c r="F347" s="36">
        <v>240.16666666666666</v>
      </c>
      <c r="G347" s="36">
        <v>237.68333333333331</v>
      </c>
      <c r="H347" s="36">
        <v>248.3833333333333</v>
      </c>
      <c r="I347" s="36">
        <v>250.86666666666665</v>
      </c>
      <c r="J347" s="36">
        <v>253.73333333333329</v>
      </c>
      <c r="K347" s="31">
        <v>248</v>
      </c>
      <c r="L347" s="31">
        <v>242.65</v>
      </c>
      <c r="M347" s="31">
        <v>5.5796200000000002</v>
      </c>
      <c r="N347" s="1"/>
      <c r="O347" s="1"/>
    </row>
    <row r="348" spans="1:15" ht="12.75" customHeight="1">
      <c r="A348" s="33">
        <v>338</v>
      </c>
      <c r="B348" s="54" t="s">
        <v>191</v>
      </c>
      <c r="C348" s="31">
        <v>236.2</v>
      </c>
      <c r="D348" s="36">
        <v>237.03333333333333</v>
      </c>
      <c r="E348" s="36">
        <v>234.76666666666665</v>
      </c>
      <c r="F348" s="36">
        <v>233.33333333333331</v>
      </c>
      <c r="G348" s="36">
        <v>231.06666666666663</v>
      </c>
      <c r="H348" s="36">
        <v>238.46666666666667</v>
      </c>
      <c r="I348" s="36">
        <v>240.73333333333338</v>
      </c>
      <c r="J348" s="36">
        <v>242.16666666666669</v>
      </c>
      <c r="K348" s="31">
        <v>239.3</v>
      </c>
      <c r="L348" s="31">
        <v>235.6</v>
      </c>
      <c r="M348" s="31">
        <v>140.98284000000001</v>
      </c>
      <c r="N348" s="1"/>
      <c r="O348" s="1"/>
    </row>
    <row r="349" spans="1:15" ht="12.75" customHeight="1">
      <c r="A349" s="33">
        <v>339</v>
      </c>
      <c r="B349" s="54" t="s">
        <v>473</v>
      </c>
      <c r="C349" s="31">
        <v>364.9</v>
      </c>
      <c r="D349" s="36">
        <v>368.01666666666665</v>
      </c>
      <c r="E349" s="36">
        <v>359.88333333333333</v>
      </c>
      <c r="F349" s="36">
        <v>354.86666666666667</v>
      </c>
      <c r="G349" s="36">
        <v>346.73333333333335</v>
      </c>
      <c r="H349" s="36">
        <v>373.0333333333333</v>
      </c>
      <c r="I349" s="36">
        <v>381.16666666666663</v>
      </c>
      <c r="J349" s="36">
        <v>386.18333333333328</v>
      </c>
      <c r="K349" s="31">
        <v>376.15</v>
      </c>
      <c r="L349" s="31">
        <v>363</v>
      </c>
      <c r="M349" s="31">
        <v>1.80158</v>
      </c>
      <c r="N349" s="1"/>
      <c r="O349" s="1"/>
    </row>
    <row r="350" spans="1:15" ht="12.75" customHeight="1">
      <c r="A350" s="33">
        <v>340</v>
      </c>
      <c r="B350" s="54" t="s">
        <v>192</v>
      </c>
      <c r="C350" s="31">
        <v>1173.9000000000001</v>
      </c>
      <c r="D350" s="36">
        <v>1170.0166666666667</v>
      </c>
      <c r="E350" s="36">
        <v>1161.0333333333333</v>
      </c>
      <c r="F350" s="36">
        <v>1148.1666666666667</v>
      </c>
      <c r="G350" s="36">
        <v>1139.1833333333334</v>
      </c>
      <c r="H350" s="36">
        <v>1182.8833333333332</v>
      </c>
      <c r="I350" s="36">
        <v>1191.8666666666663</v>
      </c>
      <c r="J350" s="36">
        <v>1204.7333333333331</v>
      </c>
      <c r="K350" s="31">
        <v>1179</v>
      </c>
      <c r="L350" s="31">
        <v>1157.1500000000001</v>
      </c>
      <c r="M350" s="31">
        <v>3.96305</v>
      </c>
      <c r="N350" s="1"/>
      <c r="O350" s="1"/>
    </row>
    <row r="351" spans="1:15" ht="12.75" customHeight="1">
      <c r="A351" s="33">
        <v>341</v>
      </c>
      <c r="B351" s="54" t="s">
        <v>194</v>
      </c>
      <c r="C351" s="31">
        <v>186.65</v>
      </c>
      <c r="D351" s="36">
        <v>187.98333333333335</v>
      </c>
      <c r="E351" s="36">
        <v>184.26666666666671</v>
      </c>
      <c r="F351" s="36">
        <v>181.88333333333335</v>
      </c>
      <c r="G351" s="36">
        <v>178.16666666666671</v>
      </c>
      <c r="H351" s="36">
        <v>190.3666666666667</v>
      </c>
      <c r="I351" s="36">
        <v>194.08333333333334</v>
      </c>
      <c r="J351" s="36">
        <v>196.4666666666667</v>
      </c>
      <c r="K351" s="31">
        <v>191.7</v>
      </c>
      <c r="L351" s="31">
        <v>185.6</v>
      </c>
      <c r="M351" s="31">
        <v>199.24829</v>
      </c>
      <c r="N351" s="1"/>
      <c r="O351" s="1"/>
    </row>
    <row r="352" spans="1:15" ht="12.75" customHeight="1">
      <c r="A352" s="33">
        <v>342</v>
      </c>
      <c r="B352" s="54" t="s">
        <v>289</v>
      </c>
      <c r="C352" s="31">
        <v>284.39999999999998</v>
      </c>
      <c r="D352" s="36">
        <v>287.21666666666664</v>
      </c>
      <c r="E352" s="36">
        <v>279.7833333333333</v>
      </c>
      <c r="F352" s="36">
        <v>275.16666666666669</v>
      </c>
      <c r="G352" s="36">
        <v>267.73333333333335</v>
      </c>
      <c r="H352" s="36">
        <v>291.83333333333326</v>
      </c>
      <c r="I352" s="36">
        <v>299.26666666666654</v>
      </c>
      <c r="J352" s="36">
        <v>303.88333333333321</v>
      </c>
      <c r="K352" s="31">
        <v>294.64999999999998</v>
      </c>
      <c r="L352" s="31">
        <v>282.60000000000002</v>
      </c>
      <c r="M352" s="31">
        <v>59.688780000000001</v>
      </c>
      <c r="N352" s="1"/>
      <c r="O352" s="1"/>
    </row>
    <row r="353" spans="1:15" ht="12.75" customHeight="1">
      <c r="A353" s="33">
        <v>343</v>
      </c>
      <c r="B353" s="54" t="s">
        <v>474</v>
      </c>
      <c r="C353" s="31">
        <v>1254.55</v>
      </c>
      <c r="D353" s="36">
        <v>1239.3500000000001</v>
      </c>
      <c r="E353" s="36">
        <v>1206.7000000000003</v>
      </c>
      <c r="F353" s="36">
        <v>1158.8500000000001</v>
      </c>
      <c r="G353" s="36">
        <v>1126.2000000000003</v>
      </c>
      <c r="H353" s="36">
        <v>1287.2000000000003</v>
      </c>
      <c r="I353" s="36">
        <v>1319.8500000000004</v>
      </c>
      <c r="J353" s="36">
        <v>1367.7000000000003</v>
      </c>
      <c r="K353" s="31">
        <v>1272</v>
      </c>
      <c r="L353" s="31">
        <v>1191.5</v>
      </c>
      <c r="M353" s="31">
        <v>29.866879999999998</v>
      </c>
      <c r="N353" s="1"/>
      <c r="O353" s="1"/>
    </row>
    <row r="354" spans="1:15" ht="12.75" customHeight="1">
      <c r="A354" s="33">
        <v>344</v>
      </c>
      <c r="B354" s="54" t="s">
        <v>290</v>
      </c>
      <c r="C354" s="31">
        <v>885.15</v>
      </c>
      <c r="D354" s="36">
        <v>879.7833333333333</v>
      </c>
      <c r="E354" s="36">
        <v>863.36666666666656</v>
      </c>
      <c r="F354" s="36">
        <v>841.58333333333326</v>
      </c>
      <c r="G354" s="36">
        <v>825.16666666666652</v>
      </c>
      <c r="H354" s="36">
        <v>901.56666666666661</v>
      </c>
      <c r="I354" s="36">
        <v>917.98333333333335</v>
      </c>
      <c r="J354" s="36">
        <v>939.76666666666665</v>
      </c>
      <c r="K354" s="31">
        <v>896.2</v>
      </c>
      <c r="L354" s="31">
        <v>858</v>
      </c>
      <c r="M354" s="31">
        <v>103.00254</v>
      </c>
      <c r="N354" s="1"/>
      <c r="O354" s="1"/>
    </row>
    <row r="355" spans="1:15" ht="12.75" customHeight="1">
      <c r="A355" s="33">
        <v>345</v>
      </c>
      <c r="B355" s="54" t="s">
        <v>193</v>
      </c>
      <c r="C355" s="31">
        <v>4298.95</v>
      </c>
      <c r="D355" s="36">
        <v>4322.416666666667</v>
      </c>
      <c r="E355" s="36">
        <v>4246.5333333333338</v>
      </c>
      <c r="F355" s="36">
        <v>4194.1166666666668</v>
      </c>
      <c r="G355" s="36">
        <v>4118.2333333333336</v>
      </c>
      <c r="H355" s="36">
        <v>4374.8333333333339</v>
      </c>
      <c r="I355" s="36">
        <v>4450.7166666666672</v>
      </c>
      <c r="J355" s="36">
        <v>4503.1333333333341</v>
      </c>
      <c r="K355" s="31">
        <v>4398.3</v>
      </c>
      <c r="L355" s="31">
        <v>4270</v>
      </c>
      <c r="M355" s="31">
        <v>1.3236300000000001</v>
      </c>
      <c r="N355" s="1"/>
      <c r="O355" s="1"/>
    </row>
    <row r="356" spans="1:15" ht="12.75" customHeight="1">
      <c r="A356" s="33">
        <v>346</v>
      </c>
      <c r="B356" s="54" t="s">
        <v>475</v>
      </c>
      <c r="C356" s="31">
        <v>223.25</v>
      </c>
      <c r="D356" s="36">
        <v>224.9</v>
      </c>
      <c r="E356" s="36">
        <v>220.45000000000002</v>
      </c>
      <c r="F356" s="36">
        <v>217.65</v>
      </c>
      <c r="G356" s="36">
        <v>213.20000000000002</v>
      </c>
      <c r="H356" s="36">
        <v>227.70000000000002</v>
      </c>
      <c r="I356" s="36">
        <v>232.15</v>
      </c>
      <c r="J356" s="36">
        <v>234.95000000000002</v>
      </c>
      <c r="K356" s="31">
        <v>229.35</v>
      </c>
      <c r="L356" s="31">
        <v>222.1</v>
      </c>
      <c r="M356" s="31">
        <v>6.1632699999999998</v>
      </c>
      <c r="N356" s="1"/>
      <c r="O356" s="1"/>
    </row>
    <row r="357" spans="1:15" ht="12.75" customHeight="1">
      <c r="A357" s="33">
        <v>347</v>
      </c>
      <c r="B357" s="54" t="s">
        <v>195</v>
      </c>
      <c r="C357" s="31">
        <v>40605.15</v>
      </c>
      <c r="D357" s="36">
        <v>40659.1</v>
      </c>
      <c r="E357" s="36">
        <v>39976.049999999996</v>
      </c>
      <c r="F357" s="36">
        <v>39346.949999999997</v>
      </c>
      <c r="G357" s="36">
        <v>38663.899999999994</v>
      </c>
      <c r="H357" s="36">
        <v>41288.199999999997</v>
      </c>
      <c r="I357" s="36">
        <v>41971.25</v>
      </c>
      <c r="J357" s="36">
        <v>42600.35</v>
      </c>
      <c r="K357" s="31">
        <v>41342.15</v>
      </c>
      <c r="L357" s="31">
        <v>40030</v>
      </c>
      <c r="M357" s="31">
        <v>0.47782999999999998</v>
      </c>
      <c r="N357" s="1"/>
      <c r="O357" s="1"/>
    </row>
    <row r="358" spans="1:15" ht="12.75" customHeight="1">
      <c r="A358" s="33">
        <v>348</v>
      </c>
      <c r="B358" s="54" t="s">
        <v>292</v>
      </c>
      <c r="C358" s="31">
        <v>1308.45</v>
      </c>
      <c r="D358" s="36">
        <v>1303.8166666666666</v>
      </c>
      <c r="E358" s="36">
        <v>1292.6333333333332</v>
      </c>
      <c r="F358" s="36">
        <v>1276.8166666666666</v>
      </c>
      <c r="G358" s="36">
        <v>1265.6333333333332</v>
      </c>
      <c r="H358" s="36">
        <v>1319.6333333333332</v>
      </c>
      <c r="I358" s="36">
        <v>1330.8166666666666</v>
      </c>
      <c r="J358" s="36">
        <v>1346.6333333333332</v>
      </c>
      <c r="K358" s="31">
        <v>1315</v>
      </c>
      <c r="L358" s="31">
        <v>1288</v>
      </c>
      <c r="M358" s="31">
        <v>1.4935700000000001</v>
      </c>
      <c r="N358" s="1"/>
      <c r="O358" s="1"/>
    </row>
    <row r="359" spans="1:15" ht="12.75" customHeight="1">
      <c r="A359" s="33">
        <v>349</v>
      </c>
      <c r="B359" s="54" t="s">
        <v>291</v>
      </c>
      <c r="C359" s="31">
        <v>772.3</v>
      </c>
      <c r="D359" s="36">
        <v>778.48333333333323</v>
      </c>
      <c r="E359" s="36">
        <v>757.01666666666642</v>
      </c>
      <c r="F359" s="36">
        <v>741.73333333333323</v>
      </c>
      <c r="G359" s="36">
        <v>720.26666666666642</v>
      </c>
      <c r="H359" s="36">
        <v>793.76666666666642</v>
      </c>
      <c r="I359" s="36">
        <v>815.23333333333335</v>
      </c>
      <c r="J359" s="36">
        <v>830.51666666666642</v>
      </c>
      <c r="K359" s="31">
        <v>799.95</v>
      </c>
      <c r="L359" s="31">
        <v>763.2</v>
      </c>
      <c r="M359" s="31">
        <v>26.410260000000001</v>
      </c>
      <c r="N359" s="1"/>
      <c r="O359" s="1"/>
    </row>
    <row r="360" spans="1:15" ht="12.75" customHeight="1">
      <c r="A360" s="33">
        <v>350</v>
      </c>
      <c r="B360" s="54" t="s">
        <v>476</v>
      </c>
      <c r="C360" s="31">
        <v>167.6</v>
      </c>
      <c r="D360" s="36">
        <v>169.1</v>
      </c>
      <c r="E360" s="36">
        <v>165.5</v>
      </c>
      <c r="F360" s="36">
        <v>163.4</v>
      </c>
      <c r="G360" s="36">
        <v>159.80000000000001</v>
      </c>
      <c r="H360" s="36">
        <v>171.2</v>
      </c>
      <c r="I360" s="36">
        <v>174.79999999999995</v>
      </c>
      <c r="J360" s="36">
        <v>176.89999999999998</v>
      </c>
      <c r="K360" s="31">
        <v>172.7</v>
      </c>
      <c r="L360" s="31">
        <v>167</v>
      </c>
      <c r="M360" s="31">
        <v>16.330439999999999</v>
      </c>
      <c r="N360" s="1"/>
      <c r="O360" s="1"/>
    </row>
    <row r="361" spans="1:15" ht="12.75" customHeight="1">
      <c r="A361" s="33">
        <v>351</v>
      </c>
      <c r="B361" s="54" t="s">
        <v>197</v>
      </c>
      <c r="C361" s="31">
        <v>5965.65</v>
      </c>
      <c r="D361" s="36">
        <v>5948.5666666666666</v>
      </c>
      <c r="E361" s="36">
        <v>5911.1333333333332</v>
      </c>
      <c r="F361" s="36">
        <v>5856.6166666666668</v>
      </c>
      <c r="G361" s="36">
        <v>5819.1833333333334</v>
      </c>
      <c r="H361" s="36">
        <v>6003.083333333333</v>
      </c>
      <c r="I361" s="36">
        <v>6040.5166666666655</v>
      </c>
      <c r="J361" s="36">
        <v>6095.0333333333328</v>
      </c>
      <c r="K361" s="31">
        <v>5986</v>
      </c>
      <c r="L361" s="31">
        <v>5894.05</v>
      </c>
      <c r="M361" s="31">
        <v>1.95112</v>
      </c>
      <c r="N361" s="1"/>
      <c r="O361" s="1"/>
    </row>
    <row r="362" spans="1:15" ht="12.75" customHeight="1">
      <c r="A362" s="33">
        <v>352</v>
      </c>
      <c r="B362" s="54" t="s">
        <v>198</v>
      </c>
      <c r="C362" s="31">
        <v>241</v>
      </c>
      <c r="D362" s="36">
        <v>242.51666666666665</v>
      </c>
      <c r="E362" s="36">
        <v>238.83333333333331</v>
      </c>
      <c r="F362" s="36">
        <v>236.66666666666666</v>
      </c>
      <c r="G362" s="36">
        <v>232.98333333333332</v>
      </c>
      <c r="H362" s="36">
        <v>244.68333333333331</v>
      </c>
      <c r="I362" s="36">
        <v>248.36666666666665</v>
      </c>
      <c r="J362" s="36">
        <v>250.5333333333333</v>
      </c>
      <c r="K362" s="31">
        <v>246.2</v>
      </c>
      <c r="L362" s="31">
        <v>240.35</v>
      </c>
      <c r="M362" s="31">
        <v>41.419829999999997</v>
      </c>
      <c r="N362" s="1"/>
      <c r="O362" s="1"/>
    </row>
    <row r="363" spans="1:15" ht="12.75" customHeight="1">
      <c r="A363" s="33">
        <v>353</v>
      </c>
      <c r="B363" s="54" t="s">
        <v>479</v>
      </c>
      <c r="C363" s="31">
        <v>3905.05</v>
      </c>
      <c r="D363" s="36">
        <v>3888.35</v>
      </c>
      <c r="E363" s="36">
        <v>3861.7</v>
      </c>
      <c r="F363" s="36">
        <v>3818.35</v>
      </c>
      <c r="G363" s="36">
        <v>3791.7</v>
      </c>
      <c r="H363" s="36">
        <v>3931.7</v>
      </c>
      <c r="I363" s="36">
        <v>3958.3500000000004</v>
      </c>
      <c r="J363" s="36">
        <v>4001.7</v>
      </c>
      <c r="K363" s="31">
        <v>3915</v>
      </c>
      <c r="L363" s="31">
        <v>3845</v>
      </c>
      <c r="M363" s="31">
        <v>0.31181999999999999</v>
      </c>
      <c r="N363" s="1"/>
      <c r="O363" s="1"/>
    </row>
    <row r="364" spans="1:15" ht="12.75" customHeight="1">
      <c r="A364" s="33">
        <v>354</v>
      </c>
      <c r="B364" s="54" t="s">
        <v>480</v>
      </c>
      <c r="C364" s="31">
        <v>1851.15</v>
      </c>
      <c r="D364" s="36">
        <v>1848.7333333333333</v>
      </c>
      <c r="E364" s="36">
        <v>1807.4666666666667</v>
      </c>
      <c r="F364" s="36">
        <v>1763.7833333333333</v>
      </c>
      <c r="G364" s="36">
        <v>1722.5166666666667</v>
      </c>
      <c r="H364" s="36">
        <v>1892.4166666666667</v>
      </c>
      <c r="I364" s="36">
        <v>1933.6833333333336</v>
      </c>
      <c r="J364" s="36">
        <v>1977.3666666666668</v>
      </c>
      <c r="K364" s="31">
        <v>1890</v>
      </c>
      <c r="L364" s="31">
        <v>1805.05</v>
      </c>
      <c r="M364" s="31">
        <v>11.606909999999999</v>
      </c>
      <c r="N364" s="1"/>
      <c r="O364" s="1"/>
    </row>
    <row r="365" spans="1:15" ht="12.75" customHeight="1">
      <c r="A365" s="33">
        <v>355</v>
      </c>
      <c r="B365" s="54" t="s">
        <v>201</v>
      </c>
      <c r="C365" s="31">
        <v>3631.65</v>
      </c>
      <c r="D365" s="36">
        <v>3644.8833333333332</v>
      </c>
      <c r="E365" s="36">
        <v>3608.7666666666664</v>
      </c>
      <c r="F365" s="36">
        <v>3585.8833333333332</v>
      </c>
      <c r="G365" s="36">
        <v>3549.7666666666664</v>
      </c>
      <c r="H365" s="36">
        <v>3667.7666666666664</v>
      </c>
      <c r="I365" s="36">
        <v>3703.8833333333332</v>
      </c>
      <c r="J365" s="36">
        <v>3726.7666666666664</v>
      </c>
      <c r="K365" s="31">
        <v>3681</v>
      </c>
      <c r="L365" s="31">
        <v>3622</v>
      </c>
      <c r="M365" s="31">
        <v>2.7990300000000001</v>
      </c>
      <c r="N365" s="1"/>
      <c r="O365" s="1"/>
    </row>
    <row r="366" spans="1:15" ht="12.75" customHeight="1">
      <c r="A366" s="33">
        <v>356</v>
      </c>
      <c r="B366" s="54" t="s">
        <v>200</v>
      </c>
      <c r="C366" s="31">
        <v>2481.5</v>
      </c>
      <c r="D366" s="36">
        <v>2486.5333333333333</v>
      </c>
      <c r="E366" s="36">
        <v>2468.0666666666666</v>
      </c>
      <c r="F366" s="36">
        <v>2454.6333333333332</v>
      </c>
      <c r="G366" s="36">
        <v>2436.1666666666665</v>
      </c>
      <c r="H366" s="36">
        <v>2499.9666666666667</v>
      </c>
      <c r="I366" s="36">
        <v>2518.4333333333329</v>
      </c>
      <c r="J366" s="36">
        <v>2531.8666666666668</v>
      </c>
      <c r="K366" s="31">
        <v>2505</v>
      </c>
      <c r="L366" s="31">
        <v>2473.1</v>
      </c>
      <c r="M366" s="31">
        <v>5.0476400000000003</v>
      </c>
      <c r="N366" s="1"/>
      <c r="O366" s="1"/>
    </row>
    <row r="367" spans="1:15" ht="12.75" customHeight="1">
      <c r="A367" s="33">
        <v>357</v>
      </c>
      <c r="B367" s="54" t="s">
        <v>196</v>
      </c>
      <c r="C367" s="31">
        <v>1070.8</v>
      </c>
      <c r="D367" s="36">
        <v>1067.1166666666666</v>
      </c>
      <c r="E367" s="36">
        <v>1055.9333333333332</v>
      </c>
      <c r="F367" s="36">
        <v>1041.0666666666666</v>
      </c>
      <c r="G367" s="36">
        <v>1029.8833333333332</v>
      </c>
      <c r="H367" s="36">
        <v>1081.9833333333331</v>
      </c>
      <c r="I367" s="36">
        <v>1093.1666666666665</v>
      </c>
      <c r="J367" s="36">
        <v>1108.0333333333331</v>
      </c>
      <c r="K367" s="31">
        <v>1078.3</v>
      </c>
      <c r="L367" s="31">
        <v>1052.25</v>
      </c>
      <c r="M367" s="31">
        <v>19.78567</v>
      </c>
      <c r="N367" s="1"/>
      <c r="O367" s="1"/>
    </row>
    <row r="368" spans="1:15" ht="12.75" customHeight="1">
      <c r="A368" s="33">
        <v>358</v>
      </c>
      <c r="B368" s="54" t="s">
        <v>481</v>
      </c>
      <c r="C368" s="31">
        <v>101.7</v>
      </c>
      <c r="D368" s="36">
        <v>102.26666666666667</v>
      </c>
      <c r="E368" s="36">
        <v>100.93333333333334</v>
      </c>
      <c r="F368" s="36">
        <v>100.16666666666667</v>
      </c>
      <c r="G368" s="36">
        <v>98.833333333333343</v>
      </c>
      <c r="H368" s="36">
        <v>103.03333333333333</v>
      </c>
      <c r="I368" s="36">
        <v>104.36666666666667</v>
      </c>
      <c r="J368" s="36">
        <v>105.13333333333333</v>
      </c>
      <c r="K368" s="31">
        <v>103.6</v>
      </c>
      <c r="L368" s="31">
        <v>101.5</v>
      </c>
      <c r="M368" s="31">
        <v>53.5154</v>
      </c>
      <c r="N368" s="1"/>
      <c r="O368" s="1"/>
    </row>
    <row r="369" spans="1:15" ht="12.75" customHeight="1">
      <c r="A369" s="33">
        <v>359</v>
      </c>
      <c r="B369" s="54" t="s">
        <v>477</v>
      </c>
      <c r="C369" s="31">
        <v>719.55</v>
      </c>
      <c r="D369" s="36">
        <v>721.26666666666677</v>
      </c>
      <c r="E369" s="36">
        <v>704.23333333333358</v>
      </c>
      <c r="F369" s="36">
        <v>688.91666666666686</v>
      </c>
      <c r="G369" s="36">
        <v>671.88333333333367</v>
      </c>
      <c r="H369" s="36">
        <v>736.58333333333348</v>
      </c>
      <c r="I369" s="36">
        <v>753.61666666666656</v>
      </c>
      <c r="J369" s="36">
        <v>768.93333333333339</v>
      </c>
      <c r="K369" s="31">
        <v>738.3</v>
      </c>
      <c r="L369" s="31">
        <v>705.95</v>
      </c>
      <c r="M369" s="31">
        <v>12.50155</v>
      </c>
      <c r="N369" s="1"/>
      <c r="O369" s="1"/>
    </row>
    <row r="370" spans="1:15" ht="12.75" customHeight="1">
      <c r="A370" s="33">
        <v>360</v>
      </c>
      <c r="B370" s="54" t="s">
        <v>478</v>
      </c>
      <c r="C370" s="31">
        <v>370.95</v>
      </c>
      <c r="D370" s="36">
        <v>366.43333333333334</v>
      </c>
      <c r="E370" s="36">
        <v>359.06666666666666</v>
      </c>
      <c r="F370" s="36">
        <v>347.18333333333334</v>
      </c>
      <c r="G370" s="36">
        <v>339.81666666666666</v>
      </c>
      <c r="H370" s="36">
        <v>378.31666666666666</v>
      </c>
      <c r="I370" s="36">
        <v>385.68333333333334</v>
      </c>
      <c r="J370" s="36">
        <v>397.56666666666666</v>
      </c>
      <c r="K370" s="31">
        <v>373.8</v>
      </c>
      <c r="L370" s="31">
        <v>354.55</v>
      </c>
      <c r="M370" s="31">
        <v>5.8906599999999996</v>
      </c>
      <c r="N370" s="1"/>
      <c r="O370" s="1"/>
    </row>
    <row r="371" spans="1:15" ht="12.75" customHeight="1">
      <c r="A371" s="33">
        <v>361</v>
      </c>
      <c r="B371" s="54" t="s">
        <v>482</v>
      </c>
      <c r="C371" s="31">
        <v>1498.5</v>
      </c>
      <c r="D371" s="36">
        <v>1494.5166666666667</v>
      </c>
      <c r="E371" s="36">
        <v>1444.0333333333333</v>
      </c>
      <c r="F371" s="36">
        <v>1389.5666666666666</v>
      </c>
      <c r="G371" s="36">
        <v>1339.0833333333333</v>
      </c>
      <c r="H371" s="36">
        <v>1548.9833333333333</v>
      </c>
      <c r="I371" s="36">
        <v>1599.4666666666665</v>
      </c>
      <c r="J371" s="36">
        <v>1653.9333333333334</v>
      </c>
      <c r="K371" s="31">
        <v>1545</v>
      </c>
      <c r="L371" s="31">
        <v>1440.05</v>
      </c>
      <c r="M371" s="31">
        <v>1.3905700000000001</v>
      </c>
      <c r="N371" s="1"/>
      <c r="O371" s="1"/>
    </row>
    <row r="372" spans="1:15" ht="12.75" customHeight="1">
      <c r="A372" s="33">
        <v>362</v>
      </c>
      <c r="B372" s="54" t="s">
        <v>203</v>
      </c>
      <c r="C372" s="31">
        <v>5166.8</v>
      </c>
      <c r="D372" s="36">
        <v>5160.2</v>
      </c>
      <c r="E372" s="36">
        <v>5122.95</v>
      </c>
      <c r="F372" s="36">
        <v>5079.1000000000004</v>
      </c>
      <c r="G372" s="36">
        <v>5041.8500000000004</v>
      </c>
      <c r="H372" s="36">
        <v>5204.0499999999993</v>
      </c>
      <c r="I372" s="36">
        <v>5241.2999999999993</v>
      </c>
      <c r="J372" s="36">
        <v>5285.1499999999987</v>
      </c>
      <c r="K372" s="31">
        <v>5197.45</v>
      </c>
      <c r="L372" s="31">
        <v>5116.3500000000004</v>
      </c>
      <c r="M372" s="31">
        <v>3.5002599999999999</v>
      </c>
      <c r="N372" s="1"/>
      <c r="O372" s="1"/>
    </row>
    <row r="373" spans="1:15" ht="12.75" customHeight="1">
      <c r="A373" s="33">
        <v>363</v>
      </c>
      <c r="B373" s="54" t="s">
        <v>483</v>
      </c>
      <c r="C373" s="31">
        <v>1170.3</v>
      </c>
      <c r="D373" s="36">
        <v>1176.2833333333333</v>
      </c>
      <c r="E373" s="36">
        <v>1160.1166666666666</v>
      </c>
      <c r="F373" s="36">
        <v>1149.9333333333332</v>
      </c>
      <c r="G373" s="36">
        <v>1133.7666666666664</v>
      </c>
      <c r="H373" s="36">
        <v>1186.4666666666667</v>
      </c>
      <c r="I373" s="36">
        <v>1202.6333333333337</v>
      </c>
      <c r="J373" s="36">
        <v>1212.8166666666668</v>
      </c>
      <c r="K373" s="31">
        <v>1192.45</v>
      </c>
      <c r="L373" s="31">
        <v>1166.0999999999999</v>
      </c>
      <c r="M373" s="31">
        <v>1.0880799999999999</v>
      </c>
      <c r="N373" s="1"/>
      <c r="O373" s="1"/>
    </row>
    <row r="374" spans="1:15" ht="12.75" customHeight="1">
      <c r="A374" s="33">
        <v>364</v>
      </c>
      <c r="B374" s="54" t="s">
        <v>293</v>
      </c>
      <c r="C374" s="31">
        <v>388.95</v>
      </c>
      <c r="D374" s="36">
        <v>389.15000000000003</v>
      </c>
      <c r="E374" s="36">
        <v>382.10000000000008</v>
      </c>
      <c r="F374" s="36">
        <v>375.25000000000006</v>
      </c>
      <c r="G374" s="36">
        <v>368.2000000000001</v>
      </c>
      <c r="H374" s="36">
        <v>396.00000000000006</v>
      </c>
      <c r="I374" s="36">
        <v>403.05</v>
      </c>
      <c r="J374" s="36">
        <v>409.90000000000003</v>
      </c>
      <c r="K374" s="31">
        <v>396.2</v>
      </c>
      <c r="L374" s="31">
        <v>382.3</v>
      </c>
      <c r="M374" s="31">
        <v>56.608580000000003</v>
      </c>
      <c r="N374" s="1"/>
      <c r="O374" s="1"/>
    </row>
    <row r="375" spans="1:15" ht="12.75" customHeight="1">
      <c r="A375" s="33">
        <v>365</v>
      </c>
      <c r="B375" s="54" t="s">
        <v>199</v>
      </c>
      <c r="C375" s="31">
        <v>279.39999999999998</v>
      </c>
      <c r="D375" s="36">
        <v>280.41666666666669</v>
      </c>
      <c r="E375" s="36">
        <v>275.18333333333339</v>
      </c>
      <c r="F375" s="36">
        <v>270.9666666666667</v>
      </c>
      <c r="G375" s="36">
        <v>265.73333333333341</v>
      </c>
      <c r="H375" s="36">
        <v>284.63333333333338</v>
      </c>
      <c r="I375" s="36">
        <v>289.86666666666662</v>
      </c>
      <c r="J375" s="36">
        <v>294.08333333333337</v>
      </c>
      <c r="K375" s="31">
        <v>285.64999999999998</v>
      </c>
      <c r="L375" s="31">
        <v>276.2</v>
      </c>
      <c r="M375" s="31">
        <v>134.72361000000001</v>
      </c>
      <c r="N375" s="1"/>
      <c r="O375" s="1"/>
    </row>
    <row r="376" spans="1:15" ht="12.75" customHeight="1">
      <c r="A376" s="33">
        <v>366</v>
      </c>
      <c r="B376" s="54" t="s">
        <v>204</v>
      </c>
      <c r="C376" s="31">
        <v>194.1</v>
      </c>
      <c r="D376" s="36">
        <v>194.16666666666666</v>
      </c>
      <c r="E376" s="36">
        <v>192.13333333333333</v>
      </c>
      <c r="F376" s="36">
        <v>190.16666666666666</v>
      </c>
      <c r="G376" s="36">
        <v>188.13333333333333</v>
      </c>
      <c r="H376" s="36">
        <v>196.13333333333333</v>
      </c>
      <c r="I376" s="36">
        <v>198.16666666666669</v>
      </c>
      <c r="J376" s="36">
        <v>200.13333333333333</v>
      </c>
      <c r="K376" s="31">
        <v>196.2</v>
      </c>
      <c r="L376" s="31">
        <v>192.2</v>
      </c>
      <c r="M376" s="31">
        <v>205.16593</v>
      </c>
      <c r="N376" s="1"/>
      <c r="O376" s="1"/>
    </row>
    <row r="377" spans="1:15" ht="12.75" customHeight="1">
      <c r="A377" s="33">
        <v>367</v>
      </c>
      <c r="B377" s="54" t="s">
        <v>484</v>
      </c>
      <c r="C377" s="31">
        <v>587.35</v>
      </c>
      <c r="D377" s="36">
        <v>593.38333333333333</v>
      </c>
      <c r="E377" s="36">
        <v>576.9666666666667</v>
      </c>
      <c r="F377" s="36">
        <v>566.58333333333337</v>
      </c>
      <c r="G377" s="36">
        <v>550.16666666666674</v>
      </c>
      <c r="H377" s="36">
        <v>603.76666666666665</v>
      </c>
      <c r="I377" s="36">
        <v>620.18333333333339</v>
      </c>
      <c r="J377" s="36">
        <v>630.56666666666661</v>
      </c>
      <c r="K377" s="31">
        <v>609.79999999999995</v>
      </c>
      <c r="L377" s="31">
        <v>583</v>
      </c>
      <c r="M377" s="31">
        <v>33.918999999999997</v>
      </c>
      <c r="N377" s="1"/>
      <c r="O377" s="1"/>
    </row>
    <row r="378" spans="1:15" ht="12.75" customHeight="1">
      <c r="A378" s="33">
        <v>368</v>
      </c>
      <c r="B378" s="54" t="s">
        <v>294</v>
      </c>
      <c r="C378" s="31">
        <v>619.9</v>
      </c>
      <c r="D378" s="36">
        <v>623.19999999999993</v>
      </c>
      <c r="E378" s="36">
        <v>612.69999999999982</v>
      </c>
      <c r="F378" s="36">
        <v>605.49999999999989</v>
      </c>
      <c r="G378" s="36">
        <v>594.99999999999977</v>
      </c>
      <c r="H378" s="36">
        <v>630.39999999999986</v>
      </c>
      <c r="I378" s="36">
        <v>640.90000000000009</v>
      </c>
      <c r="J378" s="36">
        <v>648.09999999999991</v>
      </c>
      <c r="K378" s="31">
        <v>633.70000000000005</v>
      </c>
      <c r="L378" s="31">
        <v>616</v>
      </c>
      <c r="M378" s="31">
        <v>1.37256</v>
      </c>
      <c r="N378" s="1"/>
      <c r="O378" s="1"/>
    </row>
    <row r="379" spans="1:15" ht="12.75" customHeight="1">
      <c r="A379" s="33">
        <v>369</v>
      </c>
      <c r="B379" s="54" t="s">
        <v>485</v>
      </c>
      <c r="C379" s="31">
        <v>720.9</v>
      </c>
      <c r="D379" s="36">
        <v>728.91666666666663</v>
      </c>
      <c r="E379" s="36">
        <v>703.98333333333323</v>
      </c>
      <c r="F379" s="36">
        <v>687.06666666666661</v>
      </c>
      <c r="G379" s="36">
        <v>662.13333333333321</v>
      </c>
      <c r="H379" s="36">
        <v>745.83333333333326</v>
      </c>
      <c r="I379" s="36">
        <v>770.76666666666665</v>
      </c>
      <c r="J379" s="36">
        <v>787.68333333333328</v>
      </c>
      <c r="K379" s="31">
        <v>753.85</v>
      </c>
      <c r="L379" s="31">
        <v>712</v>
      </c>
      <c r="M379" s="31">
        <v>1.88046</v>
      </c>
      <c r="N379" s="1"/>
      <c r="O379" s="1"/>
    </row>
    <row r="380" spans="1:15" ht="12.75" customHeight="1">
      <c r="A380" s="33">
        <v>370</v>
      </c>
      <c r="B380" s="54" t="s">
        <v>486</v>
      </c>
      <c r="C380" s="31">
        <v>133.30000000000001</v>
      </c>
      <c r="D380" s="36">
        <v>134.25</v>
      </c>
      <c r="E380" s="36">
        <v>131.05000000000001</v>
      </c>
      <c r="F380" s="36">
        <v>128.80000000000001</v>
      </c>
      <c r="G380" s="36">
        <v>125.60000000000002</v>
      </c>
      <c r="H380" s="36">
        <v>136.5</v>
      </c>
      <c r="I380" s="36">
        <v>139.69999999999999</v>
      </c>
      <c r="J380" s="36">
        <v>141.94999999999999</v>
      </c>
      <c r="K380" s="31">
        <v>137.44999999999999</v>
      </c>
      <c r="L380" s="31">
        <v>132</v>
      </c>
      <c r="M380" s="31">
        <v>1.8556900000000001</v>
      </c>
      <c r="N380" s="1"/>
      <c r="O380" s="1"/>
    </row>
    <row r="381" spans="1:15" ht="12.75" customHeight="1">
      <c r="A381" s="33">
        <v>371</v>
      </c>
      <c r="B381" s="54" t="s">
        <v>295</v>
      </c>
      <c r="C381" s="31">
        <v>17452.150000000001</v>
      </c>
      <c r="D381" s="36">
        <v>17405.916666666668</v>
      </c>
      <c r="E381" s="36">
        <v>17307.783333333336</v>
      </c>
      <c r="F381" s="36">
        <v>17163.416666666668</v>
      </c>
      <c r="G381" s="36">
        <v>17065.283333333336</v>
      </c>
      <c r="H381" s="36">
        <v>17550.283333333336</v>
      </c>
      <c r="I381" s="36">
        <v>17648.416666666668</v>
      </c>
      <c r="J381" s="36">
        <v>17792.783333333336</v>
      </c>
      <c r="K381" s="31">
        <v>17504.05</v>
      </c>
      <c r="L381" s="31">
        <v>17261.55</v>
      </c>
      <c r="M381" s="31">
        <v>0.22245000000000001</v>
      </c>
      <c r="N381" s="1"/>
      <c r="O381" s="1"/>
    </row>
    <row r="382" spans="1:15" ht="12.75" customHeight="1">
      <c r="A382" s="33">
        <v>372</v>
      </c>
      <c r="B382" s="54" t="s">
        <v>202</v>
      </c>
      <c r="C382" s="31">
        <v>74.150000000000006</v>
      </c>
      <c r="D382" s="36">
        <v>73.966666666666669</v>
      </c>
      <c r="E382" s="36">
        <v>73.083333333333343</v>
      </c>
      <c r="F382" s="36">
        <v>72.01666666666668</v>
      </c>
      <c r="G382" s="36">
        <v>71.133333333333354</v>
      </c>
      <c r="H382" s="36">
        <v>75.033333333333331</v>
      </c>
      <c r="I382" s="36">
        <v>75.916666666666657</v>
      </c>
      <c r="J382" s="36">
        <v>76.98333333333332</v>
      </c>
      <c r="K382" s="31">
        <v>74.849999999999994</v>
      </c>
      <c r="L382" s="31">
        <v>72.900000000000006</v>
      </c>
      <c r="M382" s="31">
        <v>856.59069999999997</v>
      </c>
      <c r="N382" s="1"/>
      <c r="O382" s="1"/>
    </row>
    <row r="383" spans="1:15" ht="12.75" customHeight="1">
      <c r="A383" s="33">
        <v>373</v>
      </c>
      <c r="B383" s="54" t="s">
        <v>206</v>
      </c>
      <c r="C383" s="31">
        <v>1762.25</v>
      </c>
      <c r="D383" s="36">
        <v>1765.0833333333333</v>
      </c>
      <c r="E383" s="36">
        <v>1749.1666666666665</v>
      </c>
      <c r="F383" s="36">
        <v>1736.0833333333333</v>
      </c>
      <c r="G383" s="36">
        <v>1720.1666666666665</v>
      </c>
      <c r="H383" s="36">
        <v>1778.1666666666665</v>
      </c>
      <c r="I383" s="36">
        <v>1794.083333333333</v>
      </c>
      <c r="J383" s="36">
        <v>1807.1666666666665</v>
      </c>
      <c r="K383" s="31">
        <v>1781</v>
      </c>
      <c r="L383" s="31">
        <v>1752</v>
      </c>
      <c r="M383" s="31">
        <v>5.6998899999999999</v>
      </c>
      <c r="N383" s="1"/>
      <c r="O383" s="1"/>
    </row>
    <row r="384" spans="1:15" ht="12.75" customHeight="1">
      <c r="A384" s="33">
        <v>374</v>
      </c>
      <c r="B384" s="54" t="s">
        <v>487</v>
      </c>
      <c r="C384" s="31">
        <v>452.05</v>
      </c>
      <c r="D384" s="36">
        <v>452.7</v>
      </c>
      <c r="E384" s="36">
        <v>445.59999999999997</v>
      </c>
      <c r="F384" s="36">
        <v>439.15</v>
      </c>
      <c r="G384" s="36">
        <v>432.04999999999995</v>
      </c>
      <c r="H384" s="36">
        <v>459.15</v>
      </c>
      <c r="I384" s="36">
        <v>466.25</v>
      </c>
      <c r="J384" s="36">
        <v>472.7</v>
      </c>
      <c r="K384" s="31">
        <v>459.8</v>
      </c>
      <c r="L384" s="31">
        <v>446.25</v>
      </c>
      <c r="M384" s="31">
        <v>8.0665499999999994</v>
      </c>
      <c r="N384" s="1"/>
      <c r="O384" s="1"/>
    </row>
    <row r="385" spans="1:15" ht="12.75" customHeight="1">
      <c r="A385" s="33">
        <v>375</v>
      </c>
      <c r="B385" s="54" t="s">
        <v>490</v>
      </c>
      <c r="C385" s="31">
        <v>1226.9000000000001</v>
      </c>
      <c r="D385" s="36">
        <v>1223.0333333333335</v>
      </c>
      <c r="E385" s="36">
        <v>1204.0666666666671</v>
      </c>
      <c r="F385" s="36">
        <v>1181.2333333333336</v>
      </c>
      <c r="G385" s="36">
        <v>1162.2666666666671</v>
      </c>
      <c r="H385" s="36">
        <v>1245.866666666667</v>
      </c>
      <c r="I385" s="36">
        <v>1264.8333333333337</v>
      </c>
      <c r="J385" s="36">
        <v>1287.666666666667</v>
      </c>
      <c r="K385" s="31">
        <v>1242</v>
      </c>
      <c r="L385" s="31">
        <v>1200.2</v>
      </c>
      <c r="M385" s="31">
        <v>5.75528</v>
      </c>
      <c r="N385" s="1"/>
      <c r="O385" s="1"/>
    </row>
    <row r="386" spans="1:15" ht="12.75" customHeight="1">
      <c r="A386" s="33">
        <v>376</v>
      </c>
      <c r="B386" s="54" t="s">
        <v>491</v>
      </c>
      <c r="C386" s="31">
        <v>170.15</v>
      </c>
      <c r="D386" s="36">
        <v>170.29999999999998</v>
      </c>
      <c r="E386" s="36">
        <v>168.09999999999997</v>
      </c>
      <c r="F386" s="36">
        <v>166.04999999999998</v>
      </c>
      <c r="G386" s="36">
        <v>163.84999999999997</v>
      </c>
      <c r="H386" s="36">
        <v>172.34999999999997</v>
      </c>
      <c r="I386" s="36">
        <v>174.54999999999995</v>
      </c>
      <c r="J386" s="36">
        <v>176.59999999999997</v>
      </c>
      <c r="K386" s="31">
        <v>172.5</v>
      </c>
      <c r="L386" s="31">
        <v>168.25</v>
      </c>
      <c r="M386" s="31">
        <v>378.98734000000002</v>
      </c>
      <c r="N386" s="1"/>
      <c r="O386" s="1"/>
    </row>
    <row r="387" spans="1:15" ht="12.75" customHeight="1">
      <c r="A387" s="33">
        <v>377</v>
      </c>
      <c r="B387" s="54" t="s">
        <v>207</v>
      </c>
      <c r="C387" s="31">
        <v>175.1</v>
      </c>
      <c r="D387" s="36">
        <v>174.51666666666665</v>
      </c>
      <c r="E387" s="36">
        <v>172.68333333333331</v>
      </c>
      <c r="F387" s="36">
        <v>170.26666666666665</v>
      </c>
      <c r="G387" s="36">
        <v>168.43333333333331</v>
      </c>
      <c r="H387" s="36">
        <v>176.93333333333331</v>
      </c>
      <c r="I387" s="36">
        <v>178.76666666666668</v>
      </c>
      <c r="J387" s="36">
        <v>181.18333333333331</v>
      </c>
      <c r="K387" s="31">
        <v>176.35</v>
      </c>
      <c r="L387" s="31">
        <v>172.1</v>
      </c>
      <c r="M387" s="31">
        <v>21.363990000000001</v>
      </c>
      <c r="N387" s="1"/>
      <c r="O387" s="1"/>
    </row>
    <row r="388" spans="1:15" ht="12.75" customHeight="1">
      <c r="A388" s="33">
        <v>378</v>
      </c>
      <c r="B388" s="54" t="s">
        <v>492</v>
      </c>
      <c r="C388" s="31">
        <v>1025.95</v>
      </c>
      <c r="D388" s="36">
        <v>1039.55</v>
      </c>
      <c r="E388" s="36">
        <v>1004.0999999999999</v>
      </c>
      <c r="F388" s="36">
        <v>982.25</v>
      </c>
      <c r="G388" s="36">
        <v>946.8</v>
      </c>
      <c r="H388" s="36">
        <v>1061.3999999999999</v>
      </c>
      <c r="I388" s="36">
        <v>1096.8500000000001</v>
      </c>
      <c r="J388" s="36">
        <v>1118.6999999999998</v>
      </c>
      <c r="K388" s="31">
        <v>1075</v>
      </c>
      <c r="L388" s="31">
        <v>1017.7</v>
      </c>
      <c r="M388" s="31">
        <v>18.34545</v>
      </c>
      <c r="N388" s="1"/>
      <c r="O388" s="1"/>
    </row>
    <row r="389" spans="1:15" ht="12.75" customHeight="1">
      <c r="A389" s="33">
        <v>379</v>
      </c>
      <c r="B389" s="54" t="s">
        <v>493</v>
      </c>
      <c r="C389" s="31">
        <v>528.85</v>
      </c>
      <c r="D389" s="36">
        <v>525.11666666666667</v>
      </c>
      <c r="E389" s="36">
        <v>517.23333333333335</v>
      </c>
      <c r="F389" s="36">
        <v>505.61666666666667</v>
      </c>
      <c r="G389" s="36">
        <v>497.73333333333335</v>
      </c>
      <c r="H389" s="36">
        <v>536.73333333333335</v>
      </c>
      <c r="I389" s="36">
        <v>544.61666666666679</v>
      </c>
      <c r="J389" s="36">
        <v>556.23333333333335</v>
      </c>
      <c r="K389" s="31">
        <v>533</v>
      </c>
      <c r="L389" s="31">
        <v>513.5</v>
      </c>
      <c r="M389" s="31">
        <v>11.15611</v>
      </c>
      <c r="N389" s="1"/>
      <c r="O389" s="1"/>
    </row>
    <row r="390" spans="1:15" ht="12.75" customHeight="1">
      <c r="A390" s="33">
        <v>380</v>
      </c>
      <c r="B390" s="54" t="s">
        <v>494</v>
      </c>
      <c r="C390" s="31">
        <v>238.9</v>
      </c>
      <c r="D390" s="36">
        <v>238.66666666666666</v>
      </c>
      <c r="E390" s="36">
        <v>236.0333333333333</v>
      </c>
      <c r="F390" s="36">
        <v>233.16666666666666</v>
      </c>
      <c r="G390" s="36">
        <v>230.5333333333333</v>
      </c>
      <c r="H390" s="36">
        <v>241.5333333333333</v>
      </c>
      <c r="I390" s="36">
        <v>244.16666666666669</v>
      </c>
      <c r="J390" s="36">
        <v>247.0333333333333</v>
      </c>
      <c r="K390" s="31">
        <v>241.3</v>
      </c>
      <c r="L390" s="31">
        <v>235.8</v>
      </c>
      <c r="M390" s="31">
        <v>6.0110200000000003</v>
      </c>
      <c r="N390" s="1"/>
      <c r="O390" s="1"/>
    </row>
    <row r="391" spans="1:15" ht="12.75" customHeight="1">
      <c r="A391" s="33">
        <v>381</v>
      </c>
      <c r="B391" s="54" t="s">
        <v>495</v>
      </c>
      <c r="C391" s="31">
        <v>130.4</v>
      </c>
      <c r="D391" s="36">
        <v>130.83333333333334</v>
      </c>
      <c r="E391" s="36">
        <v>127.81666666666669</v>
      </c>
      <c r="F391" s="36">
        <v>125.23333333333335</v>
      </c>
      <c r="G391" s="36">
        <v>122.2166666666667</v>
      </c>
      <c r="H391" s="36">
        <v>133.41666666666669</v>
      </c>
      <c r="I391" s="36">
        <v>136.43333333333334</v>
      </c>
      <c r="J391" s="36">
        <v>139.01666666666668</v>
      </c>
      <c r="K391" s="31">
        <v>133.85</v>
      </c>
      <c r="L391" s="31">
        <v>128.25</v>
      </c>
      <c r="M391" s="31">
        <v>104.08996</v>
      </c>
      <c r="N391" s="1"/>
      <c r="O391" s="1"/>
    </row>
    <row r="392" spans="1:15" ht="12.75" customHeight="1">
      <c r="A392" s="33">
        <v>382</v>
      </c>
      <c r="B392" s="54" t="s">
        <v>496</v>
      </c>
      <c r="C392" s="31">
        <v>2684.65</v>
      </c>
      <c r="D392" s="36">
        <v>2700.5</v>
      </c>
      <c r="E392" s="36">
        <v>2651.3</v>
      </c>
      <c r="F392" s="36">
        <v>2617.9500000000003</v>
      </c>
      <c r="G392" s="36">
        <v>2568.7500000000005</v>
      </c>
      <c r="H392" s="36">
        <v>2733.85</v>
      </c>
      <c r="I392" s="36">
        <v>2783.0499999999997</v>
      </c>
      <c r="J392" s="36">
        <v>2816.3999999999996</v>
      </c>
      <c r="K392" s="31">
        <v>2749.7</v>
      </c>
      <c r="L392" s="31">
        <v>2667.15</v>
      </c>
      <c r="M392" s="31">
        <v>0.125</v>
      </c>
      <c r="N392" s="1"/>
      <c r="O392" s="1"/>
    </row>
    <row r="393" spans="1:15" ht="12.75" customHeight="1">
      <c r="A393" s="33">
        <v>383</v>
      </c>
      <c r="B393" s="54" t="s">
        <v>497</v>
      </c>
      <c r="C393" s="31">
        <v>59.6</v>
      </c>
      <c r="D393" s="36">
        <v>60.050000000000004</v>
      </c>
      <c r="E393" s="36">
        <v>58.70000000000001</v>
      </c>
      <c r="F393" s="36">
        <v>57.800000000000004</v>
      </c>
      <c r="G393" s="36">
        <v>56.45000000000001</v>
      </c>
      <c r="H393" s="36">
        <v>60.95000000000001</v>
      </c>
      <c r="I393" s="36">
        <v>62.300000000000004</v>
      </c>
      <c r="J393" s="36">
        <v>63.20000000000001</v>
      </c>
      <c r="K393" s="31">
        <v>61.4</v>
      </c>
      <c r="L393" s="31">
        <v>59.15</v>
      </c>
      <c r="M393" s="31">
        <v>38.29045</v>
      </c>
      <c r="N393" s="1"/>
      <c r="O393" s="1"/>
    </row>
    <row r="394" spans="1:15" ht="12.75" customHeight="1">
      <c r="A394" s="33">
        <v>384</v>
      </c>
      <c r="B394" s="54" t="s">
        <v>498</v>
      </c>
      <c r="C394" s="31">
        <v>2007.25</v>
      </c>
      <c r="D394" s="36">
        <v>2000.3999999999999</v>
      </c>
      <c r="E394" s="36">
        <v>1982.0999999999997</v>
      </c>
      <c r="F394" s="36">
        <v>1956.9499999999998</v>
      </c>
      <c r="G394" s="36">
        <v>1938.6499999999996</v>
      </c>
      <c r="H394" s="36">
        <v>2025.5499999999997</v>
      </c>
      <c r="I394" s="36">
        <v>2043.85</v>
      </c>
      <c r="J394" s="36">
        <v>2069</v>
      </c>
      <c r="K394" s="31">
        <v>2018.7</v>
      </c>
      <c r="L394" s="31">
        <v>1975.25</v>
      </c>
      <c r="M394" s="31">
        <v>1.0001199999999999</v>
      </c>
      <c r="N394" s="1"/>
      <c r="O394" s="1"/>
    </row>
    <row r="395" spans="1:15" ht="12.75" customHeight="1">
      <c r="A395" s="33">
        <v>385</v>
      </c>
      <c r="B395" s="54" t="s">
        <v>209</v>
      </c>
      <c r="C395" s="31">
        <v>233.15</v>
      </c>
      <c r="D395" s="36">
        <v>231.61666666666667</v>
      </c>
      <c r="E395" s="36">
        <v>227.68333333333334</v>
      </c>
      <c r="F395" s="36">
        <v>222.21666666666667</v>
      </c>
      <c r="G395" s="36">
        <v>218.28333333333333</v>
      </c>
      <c r="H395" s="36">
        <v>237.08333333333334</v>
      </c>
      <c r="I395" s="36">
        <v>241.01666666666668</v>
      </c>
      <c r="J395" s="36">
        <v>246.48333333333335</v>
      </c>
      <c r="K395" s="31">
        <v>235.55</v>
      </c>
      <c r="L395" s="31">
        <v>226.15</v>
      </c>
      <c r="M395" s="31">
        <v>74.692850000000007</v>
      </c>
      <c r="N395" s="1"/>
      <c r="O395" s="1"/>
    </row>
    <row r="396" spans="1:15" ht="12.75" customHeight="1">
      <c r="A396" s="33">
        <v>386</v>
      </c>
      <c r="B396" s="54" t="s">
        <v>210</v>
      </c>
      <c r="C396" s="31">
        <v>244.9</v>
      </c>
      <c r="D396" s="36">
        <v>247.71666666666667</v>
      </c>
      <c r="E396" s="36">
        <v>240.18333333333334</v>
      </c>
      <c r="F396" s="36">
        <v>235.46666666666667</v>
      </c>
      <c r="G396" s="36">
        <v>227.93333333333334</v>
      </c>
      <c r="H396" s="36">
        <v>252.43333333333334</v>
      </c>
      <c r="I396" s="36">
        <v>259.9666666666667</v>
      </c>
      <c r="J396" s="36">
        <v>264.68333333333334</v>
      </c>
      <c r="K396" s="31">
        <v>255.25</v>
      </c>
      <c r="L396" s="31">
        <v>243</v>
      </c>
      <c r="M396" s="31">
        <v>215.70264</v>
      </c>
      <c r="N396" s="1"/>
      <c r="O396" s="1"/>
    </row>
    <row r="397" spans="1:15" ht="12.75" customHeight="1">
      <c r="A397" s="33">
        <v>387</v>
      </c>
      <c r="B397" s="54" t="s">
        <v>499</v>
      </c>
      <c r="C397" s="31">
        <v>158</v>
      </c>
      <c r="D397" s="36">
        <v>157.61666666666667</v>
      </c>
      <c r="E397" s="36">
        <v>153.28333333333336</v>
      </c>
      <c r="F397" s="36">
        <v>148.56666666666669</v>
      </c>
      <c r="G397" s="36">
        <v>144.23333333333338</v>
      </c>
      <c r="H397" s="36">
        <v>162.33333333333334</v>
      </c>
      <c r="I397" s="36">
        <v>166.66666666666666</v>
      </c>
      <c r="J397" s="36">
        <v>171.38333333333333</v>
      </c>
      <c r="K397" s="31">
        <v>161.94999999999999</v>
      </c>
      <c r="L397" s="31">
        <v>152.9</v>
      </c>
      <c r="M397" s="31">
        <v>37.305610000000001</v>
      </c>
      <c r="N397" s="1"/>
      <c r="O397" s="1"/>
    </row>
    <row r="398" spans="1:15" ht="12.75" customHeight="1">
      <c r="A398" s="33">
        <v>388</v>
      </c>
      <c r="B398" s="54" t="s">
        <v>500</v>
      </c>
      <c r="C398" s="31">
        <v>893.4</v>
      </c>
      <c r="D398" s="36">
        <v>894.73333333333323</v>
      </c>
      <c r="E398" s="36">
        <v>878.66666666666652</v>
      </c>
      <c r="F398" s="36">
        <v>863.93333333333328</v>
      </c>
      <c r="G398" s="36">
        <v>847.86666666666656</v>
      </c>
      <c r="H398" s="36">
        <v>909.46666666666647</v>
      </c>
      <c r="I398" s="36">
        <v>925.5333333333333</v>
      </c>
      <c r="J398" s="36">
        <v>940.26666666666642</v>
      </c>
      <c r="K398" s="31">
        <v>910.8</v>
      </c>
      <c r="L398" s="31">
        <v>880</v>
      </c>
      <c r="M398" s="31">
        <v>3.5098600000000002</v>
      </c>
      <c r="N398" s="1"/>
      <c r="O398" s="1"/>
    </row>
    <row r="399" spans="1:15" ht="12.75" customHeight="1">
      <c r="A399" s="33">
        <v>389</v>
      </c>
      <c r="B399" s="54" t="s">
        <v>211</v>
      </c>
      <c r="C399" s="31">
        <v>2457.85</v>
      </c>
      <c r="D399" s="36">
        <v>2458.4500000000003</v>
      </c>
      <c r="E399" s="36">
        <v>2448.9000000000005</v>
      </c>
      <c r="F399" s="36">
        <v>2439.9500000000003</v>
      </c>
      <c r="G399" s="36">
        <v>2430.4000000000005</v>
      </c>
      <c r="H399" s="36">
        <v>2467.4000000000005</v>
      </c>
      <c r="I399" s="36">
        <v>2476.9500000000007</v>
      </c>
      <c r="J399" s="36">
        <v>2485.9000000000005</v>
      </c>
      <c r="K399" s="31">
        <v>2468</v>
      </c>
      <c r="L399" s="31">
        <v>2449.5</v>
      </c>
      <c r="M399" s="31">
        <v>127.34296000000001</v>
      </c>
      <c r="N399" s="1"/>
      <c r="O399" s="1"/>
    </row>
    <row r="400" spans="1:15" ht="12.75" customHeight="1">
      <c r="A400" s="33">
        <v>390</v>
      </c>
      <c r="B400" s="54" t="s">
        <v>501</v>
      </c>
      <c r="C400" s="31">
        <v>128.35</v>
      </c>
      <c r="D400" s="36">
        <v>131.01666666666665</v>
      </c>
      <c r="E400" s="36">
        <v>124.33333333333331</v>
      </c>
      <c r="F400" s="36">
        <v>120.31666666666666</v>
      </c>
      <c r="G400" s="36">
        <v>113.63333333333333</v>
      </c>
      <c r="H400" s="36">
        <v>135.0333333333333</v>
      </c>
      <c r="I400" s="36">
        <v>141.71666666666664</v>
      </c>
      <c r="J400" s="36">
        <v>145.73333333333329</v>
      </c>
      <c r="K400" s="31">
        <v>137.69999999999999</v>
      </c>
      <c r="L400" s="31">
        <v>127</v>
      </c>
      <c r="M400" s="31">
        <v>583.91525999999999</v>
      </c>
      <c r="N400" s="1"/>
      <c r="O400" s="1"/>
    </row>
    <row r="401" spans="1:15" ht="12.75" customHeight="1">
      <c r="A401" s="33">
        <v>391</v>
      </c>
      <c r="B401" s="54" t="s">
        <v>488</v>
      </c>
      <c r="C401" s="31">
        <v>769.25</v>
      </c>
      <c r="D401" s="36">
        <v>771.1</v>
      </c>
      <c r="E401" s="36">
        <v>757.2</v>
      </c>
      <c r="F401" s="36">
        <v>745.15</v>
      </c>
      <c r="G401" s="36">
        <v>731.25</v>
      </c>
      <c r="H401" s="36">
        <v>783.15000000000009</v>
      </c>
      <c r="I401" s="36">
        <v>797.05</v>
      </c>
      <c r="J401" s="36">
        <v>809.10000000000014</v>
      </c>
      <c r="K401" s="31">
        <v>785</v>
      </c>
      <c r="L401" s="31">
        <v>759.05</v>
      </c>
      <c r="M401" s="31">
        <v>2.7378800000000001</v>
      </c>
      <c r="N401" s="1"/>
      <c r="O401" s="1"/>
    </row>
    <row r="402" spans="1:15" ht="12.75" customHeight="1">
      <c r="A402" s="33">
        <v>392</v>
      </c>
      <c r="B402" s="54" t="s">
        <v>489</v>
      </c>
      <c r="C402" s="31">
        <v>520.25</v>
      </c>
      <c r="D402" s="36">
        <v>522.35</v>
      </c>
      <c r="E402" s="36">
        <v>513.5</v>
      </c>
      <c r="F402" s="36">
        <v>506.75</v>
      </c>
      <c r="G402" s="36">
        <v>497.9</v>
      </c>
      <c r="H402" s="36">
        <v>529.1</v>
      </c>
      <c r="I402" s="36">
        <v>537.95000000000016</v>
      </c>
      <c r="J402" s="36">
        <v>544.70000000000005</v>
      </c>
      <c r="K402" s="31">
        <v>531.20000000000005</v>
      </c>
      <c r="L402" s="31">
        <v>515.6</v>
      </c>
      <c r="M402" s="31">
        <v>7.9488399999999997</v>
      </c>
      <c r="N402" s="1"/>
      <c r="O402" s="1"/>
    </row>
    <row r="403" spans="1:15" ht="12.75" customHeight="1">
      <c r="A403" s="33">
        <v>393</v>
      </c>
      <c r="B403" s="54" t="s">
        <v>502</v>
      </c>
      <c r="C403" s="31">
        <v>828</v>
      </c>
      <c r="D403" s="36">
        <v>832.9666666666667</v>
      </c>
      <c r="E403" s="36">
        <v>819.03333333333342</v>
      </c>
      <c r="F403" s="36">
        <v>810.06666666666672</v>
      </c>
      <c r="G403" s="36">
        <v>796.13333333333344</v>
      </c>
      <c r="H403" s="36">
        <v>841.93333333333339</v>
      </c>
      <c r="I403" s="36">
        <v>855.86666666666679</v>
      </c>
      <c r="J403" s="36">
        <v>864.83333333333337</v>
      </c>
      <c r="K403" s="31">
        <v>846.9</v>
      </c>
      <c r="L403" s="31">
        <v>824</v>
      </c>
      <c r="M403" s="31">
        <v>0.36393999999999999</v>
      </c>
      <c r="N403" s="1"/>
      <c r="O403" s="1"/>
    </row>
    <row r="404" spans="1:15" ht="12.75" customHeight="1">
      <c r="A404" s="33">
        <v>394</v>
      </c>
      <c r="B404" s="54" t="s">
        <v>503</v>
      </c>
      <c r="C404" s="31">
        <v>1591.7</v>
      </c>
      <c r="D404" s="36">
        <v>1591.0833333333333</v>
      </c>
      <c r="E404" s="36">
        <v>1578.6166666666666</v>
      </c>
      <c r="F404" s="36">
        <v>1565.5333333333333</v>
      </c>
      <c r="G404" s="36">
        <v>1553.0666666666666</v>
      </c>
      <c r="H404" s="36">
        <v>1604.1666666666665</v>
      </c>
      <c r="I404" s="36">
        <v>1616.6333333333332</v>
      </c>
      <c r="J404" s="36">
        <v>1629.7166666666665</v>
      </c>
      <c r="K404" s="31">
        <v>1603.55</v>
      </c>
      <c r="L404" s="31">
        <v>1578</v>
      </c>
      <c r="M404" s="31">
        <v>1.72525</v>
      </c>
      <c r="N404" s="1"/>
      <c r="O404" s="1"/>
    </row>
    <row r="405" spans="1:15" ht="12.75" customHeight="1">
      <c r="A405" s="33">
        <v>395</v>
      </c>
      <c r="B405" s="54" t="s">
        <v>181</v>
      </c>
      <c r="C405" s="31">
        <v>98.45</v>
      </c>
      <c r="D405" s="36">
        <v>98.716666666666654</v>
      </c>
      <c r="E405" s="36">
        <v>97.833333333333314</v>
      </c>
      <c r="F405" s="36">
        <v>97.216666666666654</v>
      </c>
      <c r="G405" s="36">
        <v>96.333333333333314</v>
      </c>
      <c r="H405" s="36">
        <v>99.333333333333314</v>
      </c>
      <c r="I405" s="36">
        <v>100.21666666666667</v>
      </c>
      <c r="J405" s="36">
        <v>100.83333333333331</v>
      </c>
      <c r="K405" s="31">
        <v>99.6</v>
      </c>
      <c r="L405" s="31">
        <v>98.1</v>
      </c>
      <c r="M405" s="31">
        <v>68.532499999999999</v>
      </c>
      <c r="N405" s="1"/>
      <c r="O405" s="1"/>
    </row>
    <row r="406" spans="1:15" ht="12.75" customHeight="1">
      <c r="A406" s="33">
        <v>396</v>
      </c>
      <c r="B406" s="54" t="s">
        <v>506</v>
      </c>
      <c r="C406" s="31">
        <v>7181.25</v>
      </c>
      <c r="D406" s="36">
        <v>7208.25</v>
      </c>
      <c r="E406" s="36">
        <v>7115.5</v>
      </c>
      <c r="F406" s="36">
        <v>7049.75</v>
      </c>
      <c r="G406" s="36">
        <v>6957</v>
      </c>
      <c r="H406" s="36">
        <v>7274</v>
      </c>
      <c r="I406" s="36">
        <v>7366.75</v>
      </c>
      <c r="J406" s="36">
        <v>7432.5</v>
      </c>
      <c r="K406" s="31">
        <v>7301</v>
      </c>
      <c r="L406" s="31">
        <v>7142.5</v>
      </c>
      <c r="M406" s="31">
        <v>7.0599999999999996E-2</v>
      </c>
      <c r="N406" s="1"/>
      <c r="O406" s="1"/>
    </row>
    <row r="407" spans="1:15" ht="12.75" customHeight="1">
      <c r="A407" s="33">
        <v>397</v>
      </c>
      <c r="B407" s="54" t="s">
        <v>507</v>
      </c>
      <c r="C407" s="31">
        <v>1471.75</v>
      </c>
      <c r="D407" s="36">
        <v>1468.2166666666665</v>
      </c>
      <c r="E407" s="36">
        <v>1438.7333333333329</v>
      </c>
      <c r="F407" s="36">
        <v>1405.7166666666665</v>
      </c>
      <c r="G407" s="36">
        <v>1376.2333333333329</v>
      </c>
      <c r="H407" s="36">
        <v>1501.2333333333329</v>
      </c>
      <c r="I407" s="36">
        <v>1530.7166666666665</v>
      </c>
      <c r="J407" s="36">
        <v>1563.7333333333329</v>
      </c>
      <c r="K407" s="31">
        <v>1497.7</v>
      </c>
      <c r="L407" s="31">
        <v>1435.2</v>
      </c>
      <c r="M407" s="31">
        <v>2.8614099999999998</v>
      </c>
      <c r="N407" s="1"/>
      <c r="O407" s="1"/>
    </row>
    <row r="408" spans="1:15" ht="12.75" customHeight="1">
      <c r="A408" s="33">
        <v>398</v>
      </c>
      <c r="B408" s="54" t="s">
        <v>213</v>
      </c>
      <c r="C408" s="31">
        <v>839</v>
      </c>
      <c r="D408" s="36">
        <v>835.94999999999993</v>
      </c>
      <c r="E408" s="36">
        <v>829.89999999999986</v>
      </c>
      <c r="F408" s="36">
        <v>820.8</v>
      </c>
      <c r="G408" s="36">
        <v>814.74999999999989</v>
      </c>
      <c r="H408" s="36">
        <v>845.04999999999984</v>
      </c>
      <c r="I408" s="36">
        <v>851.0999999999998</v>
      </c>
      <c r="J408" s="36">
        <v>860.19999999999982</v>
      </c>
      <c r="K408" s="31">
        <v>842</v>
      </c>
      <c r="L408" s="31">
        <v>826.85</v>
      </c>
      <c r="M408" s="31">
        <v>11.839600000000001</v>
      </c>
      <c r="N408" s="1"/>
      <c r="O408" s="1"/>
    </row>
    <row r="409" spans="1:15" ht="12.75" customHeight="1">
      <c r="A409" s="33">
        <v>399</v>
      </c>
      <c r="B409" s="54" t="s">
        <v>214</v>
      </c>
      <c r="C409" s="31">
        <v>1372.65</v>
      </c>
      <c r="D409" s="36">
        <v>1366.5</v>
      </c>
      <c r="E409" s="36">
        <v>1358.15</v>
      </c>
      <c r="F409" s="36">
        <v>1343.65</v>
      </c>
      <c r="G409" s="36">
        <v>1335.3000000000002</v>
      </c>
      <c r="H409" s="36">
        <v>1381</v>
      </c>
      <c r="I409" s="36">
        <v>1389.35</v>
      </c>
      <c r="J409" s="36">
        <v>1403.85</v>
      </c>
      <c r="K409" s="31">
        <v>1374.85</v>
      </c>
      <c r="L409" s="31">
        <v>1352</v>
      </c>
      <c r="M409" s="31">
        <v>8.7894400000000008</v>
      </c>
      <c r="N409" s="1"/>
      <c r="O409" s="1"/>
    </row>
    <row r="410" spans="1:15" ht="12.75" customHeight="1">
      <c r="A410" s="33">
        <v>400</v>
      </c>
      <c r="B410" s="54" t="s">
        <v>508</v>
      </c>
      <c r="C410" s="31">
        <v>3314.4</v>
      </c>
      <c r="D410" s="36">
        <v>3349.9833333333336</v>
      </c>
      <c r="E410" s="36">
        <v>3239.9666666666672</v>
      </c>
      <c r="F410" s="36">
        <v>3165.5333333333338</v>
      </c>
      <c r="G410" s="36">
        <v>3055.5166666666673</v>
      </c>
      <c r="H410" s="36">
        <v>3424.416666666667</v>
      </c>
      <c r="I410" s="36">
        <v>3534.4333333333334</v>
      </c>
      <c r="J410" s="36">
        <v>3608.8666666666668</v>
      </c>
      <c r="K410" s="31">
        <v>3460</v>
      </c>
      <c r="L410" s="31">
        <v>3275.55</v>
      </c>
      <c r="M410" s="31">
        <v>1.7077199999999999</v>
      </c>
      <c r="N410" s="1"/>
      <c r="O410" s="1"/>
    </row>
    <row r="411" spans="1:15" ht="12.75" customHeight="1">
      <c r="A411" s="33">
        <v>401</v>
      </c>
      <c r="B411" s="54" t="s">
        <v>509</v>
      </c>
      <c r="C411" s="31">
        <v>439.4</v>
      </c>
      <c r="D411" s="36">
        <v>443.18333333333334</v>
      </c>
      <c r="E411" s="36">
        <v>431.86666666666667</v>
      </c>
      <c r="F411" s="36">
        <v>424.33333333333331</v>
      </c>
      <c r="G411" s="36">
        <v>413.01666666666665</v>
      </c>
      <c r="H411" s="36">
        <v>450.7166666666667</v>
      </c>
      <c r="I411" s="36">
        <v>462.03333333333342</v>
      </c>
      <c r="J411" s="36">
        <v>469.56666666666672</v>
      </c>
      <c r="K411" s="31">
        <v>454.5</v>
      </c>
      <c r="L411" s="31">
        <v>435.65</v>
      </c>
      <c r="M411" s="31">
        <v>0.99295999999999995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707.35</v>
      </c>
      <c r="D412" s="36">
        <v>708.2833333333333</v>
      </c>
      <c r="E412" s="36">
        <v>697.56666666666661</v>
      </c>
      <c r="F412" s="36">
        <v>687.7833333333333</v>
      </c>
      <c r="G412" s="36">
        <v>677.06666666666661</v>
      </c>
      <c r="H412" s="36">
        <v>718.06666666666661</v>
      </c>
      <c r="I412" s="36">
        <v>728.7833333333333</v>
      </c>
      <c r="J412" s="36">
        <v>738.56666666666661</v>
      </c>
      <c r="K412" s="31">
        <v>719</v>
      </c>
      <c r="L412" s="31">
        <v>698.5</v>
      </c>
      <c r="M412" s="31">
        <v>0.80786999999999998</v>
      </c>
      <c r="N412" s="1"/>
      <c r="O412" s="1"/>
    </row>
    <row r="413" spans="1:15" ht="12.75" customHeight="1">
      <c r="A413" s="33">
        <v>403</v>
      </c>
      <c r="B413" s="54" t="s">
        <v>216</v>
      </c>
      <c r="C413" s="31">
        <v>26794.25</v>
      </c>
      <c r="D413" s="36">
        <v>26691.399999999998</v>
      </c>
      <c r="E413" s="36">
        <v>26264.849999999995</v>
      </c>
      <c r="F413" s="36">
        <v>25735.449999999997</v>
      </c>
      <c r="G413" s="36">
        <v>25308.899999999994</v>
      </c>
      <c r="H413" s="36">
        <v>27220.799999999996</v>
      </c>
      <c r="I413" s="36">
        <v>27647.35</v>
      </c>
      <c r="J413" s="36">
        <v>28176.749999999996</v>
      </c>
      <c r="K413" s="31">
        <v>27117.95</v>
      </c>
      <c r="L413" s="31">
        <v>26162</v>
      </c>
      <c r="M413" s="31">
        <v>0.57876000000000005</v>
      </c>
      <c r="N413" s="1"/>
      <c r="O413" s="1"/>
    </row>
    <row r="414" spans="1:15" ht="12.75" customHeight="1">
      <c r="A414" s="33">
        <v>404</v>
      </c>
      <c r="B414" s="54" t="s">
        <v>511</v>
      </c>
      <c r="C414" s="31">
        <v>55.25</v>
      </c>
      <c r="D414" s="36">
        <v>55.433333333333337</v>
      </c>
      <c r="E414" s="36">
        <v>54.316666666666677</v>
      </c>
      <c r="F414" s="36">
        <v>53.38333333333334</v>
      </c>
      <c r="G414" s="36">
        <v>52.26666666666668</v>
      </c>
      <c r="H414" s="36">
        <v>56.366666666666674</v>
      </c>
      <c r="I414" s="36">
        <v>57.483333333333334</v>
      </c>
      <c r="J414" s="36">
        <v>58.416666666666671</v>
      </c>
      <c r="K414" s="31">
        <v>56.55</v>
      </c>
      <c r="L414" s="31">
        <v>54.5</v>
      </c>
      <c r="M414" s="31">
        <v>202.25979000000001</v>
      </c>
      <c r="N414" s="1"/>
      <c r="O414" s="1"/>
    </row>
    <row r="415" spans="1:15" ht="12.75" customHeight="1">
      <c r="A415" s="33">
        <v>405</v>
      </c>
      <c r="B415" s="54" t="s">
        <v>219</v>
      </c>
      <c r="C415" s="31">
        <v>1922.25</v>
      </c>
      <c r="D415" s="36">
        <v>1920.6333333333332</v>
      </c>
      <c r="E415" s="36">
        <v>1907.6166666666663</v>
      </c>
      <c r="F415" s="36">
        <v>1892.9833333333331</v>
      </c>
      <c r="G415" s="36">
        <v>1879.9666666666662</v>
      </c>
      <c r="H415" s="36">
        <v>1935.2666666666664</v>
      </c>
      <c r="I415" s="36">
        <v>1948.2833333333333</v>
      </c>
      <c r="J415" s="36">
        <v>1962.9166666666665</v>
      </c>
      <c r="K415" s="31">
        <v>1933.65</v>
      </c>
      <c r="L415" s="31">
        <v>1906</v>
      </c>
      <c r="M415" s="31">
        <v>13.546290000000001</v>
      </c>
      <c r="N415" s="1"/>
      <c r="O415" s="1"/>
    </row>
    <row r="416" spans="1:15" ht="12.75" customHeight="1">
      <c r="A416" s="33">
        <v>406</v>
      </c>
      <c r="B416" s="54" t="s">
        <v>512</v>
      </c>
      <c r="C416" s="31">
        <v>449</v>
      </c>
      <c r="D416" s="36">
        <v>450</v>
      </c>
      <c r="E416" s="36">
        <v>443.4</v>
      </c>
      <c r="F416" s="36">
        <v>437.79999999999995</v>
      </c>
      <c r="G416" s="36">
        <v>431.19999999999993</v>
      </c>
      <c r="H416" s="36">
        <v>455.6</v>
      </c>
      <c r="I416" s="36">
        <v>462.20000000000005</v>
      </c>
      <c r="J416" s="36">
        <v>467.80000000000007</v>
      </c>
      <c r="K416" s="31">
        <v>456.6</v>
      </c>
      <c r="L416" s="31">
        <v>444.4</v>
      </c>
      <c r="M416" s="31">
        <v>20.328220000000002</v>
      </c>
      <c r="N416" s="1"/>
      <c r="O416" s="1"/>
    </row>
    <row r="417" spans="1:15" ht="12.75" customHeight="1">
      <c r="A417" s="33">
        <v>407</v>
      </c>
      <c r="B417" s="54" t="s">
        <v>217</v>
      </c>
      <c r="C417" s="31">
        <v>3810.85</v>
      </c>
      <c r="D417" s="36">
        <v>3823.2666666666664</v>
      </c>
      <c r="E417" s="36">
        <v>3792.583333333333</v>
      </c>
      <c r="F417" s="36">
        <v>3774.3166666666666</v>
      </c>
      <c r="G417" s="36">
        <v>3743.6333333333332</v>
      </c>
      <c r="H417" s="36">
        <v>3841.5333333333328</v>
      </c>
      <c r="I417" s="36">
        <v>3872.2166666666662</v>
      </c>
      <c r="J417" s="36">
        <v>3890.4833333333327</v>
      </c>
      <c r="K417" s="31">
        <v>3853.95</v>
      </c>
      <c r="L417" s="31">
        <v>3805</v>
      </c>
      <c r="M417" s="31">
        <v>3.9485700000000001</v>
      </c>
      <c r="N417" s="1"/>
      <c r="O417" s="1"/>
    </row>
    <row r="418" spans="1:15" ht="12.75" customHeight="1">
      <c r="A418" s="33">
        <v>408</v>
      </c>
      <c r="B418" s="54" t="s">
        <v>504</v>
      </c>
      <c r="C418" s="31">
        <v>75.349999999999994</v>
      </c>
      <c r="D418" s="36">
        <v>75.983333333333334</v>
      </c>
      <c r="E418" s="36">
        <v>74.366666666666674</v>
      </c>
      <c r="F418" s="36">
        <v>73.38333333333334</v>
      </c>
      <c r="G418" s="36">
        <v>71.76666666666668</v>
      </c>
      <c r="H418" s="36">
        <v>76.966666666666669</v>
      </c>
      <c r="I418" s="36">
        <v>78.583333333333314</v>
      </c>
      <c r="J418" s="36">
        <v>79.566666666666663</v>
      </c>
      <c r="K418" s="31">
        <v>77.599999999999994</v>
      </c>
      <c r="L418" s="31">
        <v>75</v>
      </c>
      <c r="M418" s="31">
        <v>268.49144000000001</v>
      </c>
      <c r="N418" s="1"/>
      <c r="O418" s="1"/>
    </row>
    <row r="419" spans="1:15" ht="12.75" customHeight="1">
      <c r="A419" s="33">
        <v>409</v>
      </c>
      <c r="B419" s="54" t="s">
        <v>505</v>
      </c>
      <c r="C419" s="31">
        <v>5177.8999999999996</v>
      </c>
      <c r="D419" s="36">
        <v>5198.7166666666662</v>
      </c>
      <c r="E419" s="36">
        <v>5129.1833333333325</v>
      </c>
      <c r="F419" s="36">
        <v>5080.4666666666662</v>
      </c>
      <c r="G419" s="36">
        <v>5010.9333333333325</v>
      </c>
      <c r="H419" s="36">
        <v>5247.4333333333325</v>
      </c>
      <c r="I419" s="36">
        <v>5316.9666666666672</v>
      </c>
      <c r="J419" s="36">
        <v>5365.6833333333325</v>
      </c>
      <c r="K419" s="31">
        <v>5268.25</v>
      </c>
      <c r="L419" s="31">
        <v>5150</v>
      </c>
      <c r="M419" s="31">
        <v>0.20064000000000001</v>
      </c>
      <c r="N419" s="1"/>
      <c r="O419" s="1"/>
    </row>
    <row r="420" spans="1:15" ht="12.75" customHeight="1">
      <c r="A420" s="33">
        <v>410</v>
      </c>
      <c r="B420" s="54" t="s">
        <v>513</v>
      </c>
      <c r="C420" s="31">
        <v>673.45</v>
      </c>
      <c r="D420" s="36">
        <v>682.5</v>
      </c>
      <c r="E420" s="36">
        <v>656.95</v>
      </c>
      <c r="F420" s="36">
        <v>640.45000000000005</v>
      </c>
      <c r="G420" s="36">
        <v>614.90000000000009</v>
      </c>
      <c r="H420" s="36">
        <v>699</v>
      </c>
      <c r="I420" s="36">
        <v>724.55</v>
      </c>
      <c r="J420" s="36">
        <v>741.05</v>
      </c>
      <c r="K420" s="31">
        <v>708.05</v>
      </c>
      <c r="L420" s="31">
        <v>666</v>
      </c>
      <c r="M420" s="31">
        <v>7.84694</v>
      </c>
      <c r="N420" s="1"/>
      <c r="O420" s="1"/>
    </row>
    <row r="421" spans="1:15" ht="12.75" customHeight="1">
      <c r="A421" s="33">
        <v>411</v>
      </c>
      <c r="B421" s="54" t="s">
        <v>514</v>
      </c>
      <c r="C421" s="31">
        <v>4646.1000000000004</v>
      </c>
      <c r="D421" s="36">
        <v>4616.4833333333336</v>
      </c>
      <c r="E421" s="36">
        <v>4552.9666666666672</v>
      </c>
      <c r="F421" s="36">
        <v>4459.8333333333339</v>
      </c>
      <c r="G421" s="36">
        <v>4396.3166666666675</v>
      </c>
      <c r="H421" s="36">
        <v>4709.6166666666668</v>
      </c>
      <c r="I421" s="36">
        <v>4773.1333333333332</v>
      </c>
      <c r="J421" s="36">
        <v>4866.2666666666664</v>
      </c>
      <c r="K421" s="31">
        <v>4680</v>
      </c>
      <c r="L421" s="31">
        <v>4523.3500000000004</v>
      </c>
      <c r="M421" s="31">
        <v>0.55939000000000005</v>
      </c>
      <c r="N421" s="1"/>
      <c r="O421" s="1"/>
    </row>
    <row r="422" spans="1:15" ht="12.75" customHeight="1">
      <c r="A422" s="33">
        <v>412</v>
      </c>
      <c r="B422" s="54" t="s">
        <v>296</v>
      </c>
      <c r="C422" s="31">
        <v>599.25</v>
      </c>
      <c r="D422" s="36">
        <v>594.51666666666665</v>
      </c>
      <c r="E422" s="36">
        <v>587.2833333333333</v>
      </c>
      <c r="F422" s="36">
        <v>575.31666666666661</v>
      </c>
      <c r="G422" s="36">
        <v>568.08333333333326</v>
      </c>
      <c r="H422" s="36">
        <v>606.48333333333335</v>
      </c>
      <c r="I422" s="36">
        <v>613.7166666666667</v>
      </c>
      <c r="J422" s="36">
        <v>625.68333333333339</v>
      </c>
      <c r="K422" s="31">
        <v>601.75</v>
      </c>
      <c r="L422" s="31">
        <v>582.54999999999995</v>
      </c>
      <c r="M422" s="31">
        <v>15.218439999999999</v>
      </c>
      <c r="N422" s="1"/>
      <c r="O422" s="1"/>
    </row>
    <row r="423" spans="1:15" ht="12.75" customHeight="1">
      <c r="A423" s="33">
        <v>413</v>
      </c>
      <c r="B423" s="54" t="s">
        <v>515</v>
      </c>
      <c r="C423" s="31">
        <v>1087.8</v>
      </c>
      <c r="D423" s="36">
        <v>1088.5</v>
      </c>
      <c r="E423" s="36">
        <v>1074.3</v>
      </c>
      <c r="F423" s="36">
        <v>1060.8</v>
      </c>
      <c r="G423" s="36">
        <v>1046.5999999999999</v>
      </c>
      <c r="H423" s="36">
        <v>1102</v>
      </c>
      <c r="I423" s="36">
        <v>1116.1999999999998</v>
      </c>
      <c r="J423" s="36">
        <v>1129.7</v>
      </c>
      <c r="K423" s="31">
        <v>1102.7</v>
      </c>
      <c r="L423" s="31">
        <v>1075</v>
      </c>
      <c r="M423" s="31">
        <v>2.1955</v>
      </c>
      <c r="N423" s="1"/>
      <c r="O423" s="1"/>
    </row>
    <row r="424" spans="1:15" ht="12.75" customHeight="1">
      <c r="A424" s="33">
        <v>414</v>
      </c>
      <c r="B424" s="54" t="s">
        <v>218</v>
      </c>
      <c r="C424" s="31">
        <v>2370.5</v>
      </c>
      <c r="D424" s="36">
        <v>2383.75</v>
      </c>
      <c r="E424" s="36">
        <v>2353.5500000000002</v>
      </c>
      <c r="F424" s="36">
        <v>2336.6000000000004</v>
      </c>
      <c r="G424" s="36">
        <v>2306.4000000000005</v>
      </c>
      <c r="H424" s="36">
        <v>2400.6999999999998</v>
      </c>
      <c r="I424" s="36">
        <v>2430.8999999999996</v>
      </c>
      <c r="J424" s="36">
        <v>2447.8499999999995</v>
      </c>
      <c r="K424" s="31">
        <v>2413.9499999999998</v>
      </c>
      <c r="L424" s="31">
        <v>2366.8000000000002</v>
      </c>
      <c r="M424" s="31">
        <v>4.0507200000000001</v>
      </c>
      <c r="N424" s="1"/>
      <c r="O424" s="1"/>
    </row>
    <row r="425" spans="1:15" ht="12.75" customHeight="1">
      <c r="A425" s="33">
        <v>415</v>
      </c>
      <c r="B425" s="54" t="s">
        <v>516</v>
      </c>
      <c r="C425" s="31">
        <v>647.54999999999995</v>
      </c>
      <c r="D425" s="36">
        <v>643.93333333333328</v>
      </c>
      <c r="E425" s="36">
        <v>637.81666666666661</v>
      </c>
      <c r="F425" s="36">
        <v>628.08333333333337</v>
      </c>
      <c r="G425" s="36">
        <v>621.9666666666667</v>
      </c>
      <c r="H425" s="36">
        <v>653.66666666666652</v>
      </c>
      <c r="I425" s="36">
        <v>659.78333333333308</v>
      </c>
      <c r="J425" s="36">
        <v>669.51666666666642</v>
      </c>
      <c r="K425" s="31">
        <v>650.04999999999995</v>
      </c>
      <c r="L425" s="31">
        <v>634.20000000000005</v>
      </c>
      <c r="M425" s="31">
        <v>9.2430900000000005</v>
      </c>
      <c r="N425" s="1"/>
      <c r="O425" s="1"/>
    </row>
    <row r="426" spans="1:15" ht="12.75" customHeight="1">
      <c r="A426" s="33">
        <v>416</v>
      </c>
      <c r="B426" s="54" t="s">
        <v>215</v>
      </c>
      <c r="C426" s="31">
        <v>598.79999999999995</v>
      </c>
      <c r="D426" s="36">
        <v>598.23333333333335</v>
      </c>
      <c r="E426" s="36">
        <v>595.76666666666665</v>
      </c>
      <c r="F426" s="36">
        <v>592.73333333333335</v>
      </c>
      <c r="G426" s="36">
        <v>590.26666666666665</v>
      </c>
      <c r="H426" s="36">
        <v>601.26666666666665</v>
      </c>
      <c r="I426" s="36">
        <v>603.73333333333335</v>
      </c>
      <c r="J426" s="36">
        <v>606.76666666666665</v>
      </c>
      <c r="K426" s="31">
        <v>600.70000000000005</v>
      </c>
      <c r="L426" s="31">
        <v>595.20000000000005</v>
      </c>
      <c r="M426" s="31">
        <v>117.56389</v>
      </c>
      <c r="N426" s="1"/>
      <c r="O426" s="1"/>
    </row>
    <row r="427" spans="1:15" ht="12.75" customHeight="1">
      <c r="A427" s="33">
        <v>417</v>
      </c>
      <c r="B427" s="54" t="s">
        <v>212</v>
      </c>
      <c r="C427" s="31">
        <v>96.35</v>
      </c>
      <c r="D427" s="36">
        <v>97.399999999999991</v>
      </c>
      <c r="E427" s="36">
        <v>94.499999999999986</v>
      </c>
      <c r="F427" s="36">
        <v>92.649999999999991</v>
      </c>
      <c r="G427" s="36">
        <v>89.749999999999986</v>
      </c>
      <c r="H427" s="36">
        <v>99.249999999999986</v>
      </c>
      <c r="I427" s="36">
        <v>102.14999999999999</v>
      </c>
      <c r="J427" s="36">
        <v>103.99999999999999</v>
      </c>
      <c r="K427" s="31">
        <v>100.3</v>
      </c>
      <c r="L427" s="31">
        <v>95.55</v>
      </c>
      <c r="M427" s="31">
        <v>310.58037999999999</v>
      </c>
      <c r="N427" s="1"/>
      <c r="O427" s="1"/>
    </row>
    <row r="428" spans="1:15" ht="12.75" customHeight="1">
      <c r="A428" s="33">
        <v>418</v>
      </c>
      <c r="B428" s="54" t="s">
        <v>517</v>
      </c>
      <c r="C428" s="31">
        <v>360.7</v>
      </c>
      <c r="D428" s="36">
        <v>362.7833333333333</v>
      </c>
      <c r="E428" s="36">
        <v>353.56666666666661</v>
      </c>
      <c r="F428" s="36">
        <v>346.43333333333328</v>
      </c>
      <c r="G428" s="36">
        <v>337.21666666666658</v>
      </c>
      <c r="H428" s="36">
        <v>369.91666666666663</v>
      </c>
      <c r="I428" s="36">
        <v>379.13333333333333</v>
      </c>
      <c r="J428" s="36">
        <v>386.26666666666665</v>
      </c>
      <c r="K428" s="31">
        <v>372</v>
      </c>
      <c r="L428" s="31">
        <v>355.65</v>
      </c>
      <c r="M428" s="31">
        <v>1.8585799999999999</v>
      </c>
      <c r="N428" s="1"/>
      <c r="O428" s="1"/>
    </row>
    <row r="429" spans="1:15" ht="12.75" customHeight="1">
      <c r="A429" s="33">
        <v>419</v>
      </c>
      <c r="B429" s="54" t="s">
        <v>518</v>
      </c>
      <c r="C429" s="31">
        <v>165.2</v>
      </c>
      <c r="D429" s="36">
        <v>165.96666666666667</v>
      </c>
      <c r="E429" s="36">
        <v>163.73333333333335</v>
      </c>
      <c r="F429" s="36">
        <v>162.26666666666668</v>
      </c>
      <c r="G429" s="36">
        <v>160.03333333333336</v>
      </c>
      <c r="H429" s="36">
        <v>167.43333333333334</v>
      </c>
      <c r="I429" s="36">
        <v>169.66666666666663</v>
      </c>
      <c r="J429" s="36">
        <v>171.13333333333333</v>
      </c>
      <c r="K429" s="31">
        <v>168.2</v>
      </c>
      <c r="L429" s="31">
        <v>164.5</v>
      </c>
      <c r="M429" s="31">
        <v>9.2438699999999994</v>
      </c>
      <c r="N429" s="1"/>
      <c r="O429" s="1"/>
    </row>
    <row r="430" spans="1:15" ht="12.75" customHeight="1">
      <c r="A430" s="33">
        <v>420</v>
      </c>
      <c r="B430" s="54" t="s">
        <v>519</v>
      </c>
      <c r="C430" s="31">
        <v>426</v>
      </c>
      <c r="D430" s="36">
        <v>429.18333333333339</v>
      </c>
      <c r="E430" s="36">
        <v>420.4166666666668</v>
      </c>
      <c r="F430" s="36">
        <v>414.83333333333343</v>
      </c>
      <c r="G430" s="36">
        <v>406.06666666666683</v>
      </c>
      <c r="H430" s="36">
        <v>434.76666666666677</v>
      </c>
      <c r="I430" s="36">
        <v>443.53333333333342</v>
      </c>
      <c r="J430" s="36">
        <v>449.11666666666673</v>
      </c>
      <c r="K430" s="31">
        <v>437.95</v>
      </c>
      <c r="L430" s="31">
        <v>423.6</v>
      </c>
      <c r="M430" s="31">
        <v>3.0064799999999998</v>
      </c>
      <c r="N430" s="1"/>
      <c r="O430" s="1"/>
    </row>
    <row r="431" spans="1:15" ht="12.75" customHeight="1">
      <c r="A431" s="33">
        <v>421</v>
      </c>
      <c r="B431" s="54" t="s">
        <v>520</v>
      </c>
      <c r="C431" s="31">
        <v>239.95</v>
      </c>
      <c r="D431" s="36">
        <v>241.9</v>
      </c>
      <c r="E431" s="36">
        <v>236.3</v>
      </c>
      <c r="F431" s="36">
        <v>232.65</v>
      </c>
      <c r="G431" s="36">
        <v>227.05</v>
      </c>
      <c r="H431" s="36">
        <v>245.55</v>
      </c>
      <c r="I431" s="36">
        <v>251.14999999999998</v>
      </c>
      <c r="J431" s="36">
        <v>254.8</v>
      </c>
      <c r="K431" s="31">
        <v>247.5</v>
      </c>
      <c r="L431" s="31">
        <v>238.25</v>
      </c>
      <c r="M431" s="31">
        <v>4.0676199999999998</v>
      </c>
      <c r="N431" s="1"/>
      <c r="O431" s="1"/>
    </row>
    <row r="432" spans="1:15" ht="12.75" customHeight="1">
      <c r="A432" s="33">
        <v>422</v>
      </c>
      <c r="B432" s="54" t="s">
        <v>220</v>
      </c>
      <c r="C432" s="31">
        <v>1149.8</v>
      </c>
      <c r="D432" s="36">
        <v>1149.2</v>
      </c>
      <c r="E432" s="36">
        <v>1144.6000000000001</v>
      </c>
      <c r="F432" s="36">
        <v>1139.4000000000001</v>
      </c>
      <c r="G432" s="36">
        <v>1134.8000000000002</v>
      </c>
      <c r="H432" s="36">
        <v>1154.4000000000001</v>
      </c>
      <c r="I432" s="36">
        <v>1159</v>
      </c>
      <c r="J432" s="36">
        <v>1164.2</v>
      </c>
      <c r="K432" s="31">
        <v>1153.8</v>
      </c>
      <c r="L432" s="31">
        <v>1144</v>
      </c>
      <c r="M432" s="31">
        <v>24.041689999999999</v>
      </c>
      <c r="N432" s="1"/>
      <c r="O432" s="1"/>
    </row>
    <row r="433" spans="1:15" ht="12.75" customHeight="1">
      <c r="A433" s="33">
        <v>423</v>
      </c>
      <c r="B433" s="54" t="s">
        <v>221</v>
      </c>
      <c r="C433" s="31">
        <v>596.20000000000005</v>
      </c>
      <c r="D433" s="36">
        <v>597</v>
      </c>
      <c r="E433" s="36">
        <v>588.75</v>
      </c>
      <c r="F433" s="36">
        <v>581.29999999999995</v>
      </c>
      <c r="G433" s="36">
        <v>573.04999999999995</v>
      </c>
      <c r="H433" s="36">
        <v>604.45000000000005</v>
      </c>
      <c r="I433" s="36">
        <v>612.70000000000005</v>
      </c>
      <c r="J433" s="36">
        <v>620.15000000000009</v>
      </c>
      <c r="K433" s="31">
        <v>605.25</v>
      </c>
      <c r="L433" s="31">
        <v>589.54999999999995</v>
      </c>
      <c r="M433" s="31">
        <v>19.35529</v>
      </c>
      <c r="N433" s="1"/>
      <c r="O433" s="1"/>
    </row>
    <row r="434" spans="1:15" ht="12.75" customHeight="1">
      <c r="A434" s="33">
        <v>424</v>
      </c>
      <c r="B434" s="54" t="s">
        <v>521</v>
      </c>
      <c r="C434" s="31">
        <v>2719.3</v>
      </c>
      <c r="D434" s="36">
        <v>2734.5833333333335</v>
      </c>
      <c r="E434" s="36">
        <v>2690.2666666666669</v>
      </c>
      <c r="F434" s="36">
        <v>2661.2333333333336</v>
      </c>
      <c r="G434" s="36">
        <v>2616.916666666667</v>
      </c>
      <c r="H434" s="36">
        <v>2763.6166666666668</v>
      </c>
      <c r="I434" s="36">
        <v>2807.9333333333334</v>
      </c>
      <c r="J434" s="36">
        <v>2836.9666666666667</v>
      </c>
      <c r="K434" s="31">
        <v>2778.9</v>
      </c>
      <c r="L434" s="31">
        <v>2705.55</v>
      </c>
      <c r="M434" s="31">
        <v>0.34786</v>
      </c>
      <c r="N434" s="1"/>
      <c r="O434" s="1"/>
    </row>
    <row r="435" spans="1:15" ht="12.75" customHeight="1">
      <c r="A435" s="33">
        <v>425</v>
      </c>
      <c r="B435" s="54" t="s">
        <v>522</v>
      </c>
      <c r="C435" s="31">
        <v>1239.55</v>
      </c>
      <c r="D435" s="36">
        <v>1239.4166666666667</v>
      </c>
      <c r="E435" s="36">
        <v>1215.1333333333334</v>
      </c>
      <c r="F435" s="36">
        <v>1190.7166666666667</v>
      </c>
      <c r="G435" s="36">
        <v>1166.4333333333334</v>
      </c>
      <c r="H435" s="36">
        <v>1263.8333333333335</v>
      </c>
      <c r="I435" s="36">
        <v>1288.1166666666668</v>
      </c>
      <c r="J435" s="36">
        <v>1312.5333333333335</v>
      </c>
      <c r="K435" s="31">
        <v>1263.7</v>
      </c>
      <c r="L435" s="31">
        <v>1215</v>
      </c>
      <c r="M435" s="31">
        <v>0.89332</v>
      </c>
      <c r="N435" s="1"/>
      <c r="O435" s="1"/>
    </row>
    <row r="436" spans="1:15" ht="12.75" customHeight="1">
      <c r="A436" s="33">
        <v>426</v>
      </c>
      <c r="B436" s="54" t="s">
        <v>523</v>
      </c>
      <c r="C436" s="31">
        <v>420.4</v>
      </c>
      <c r="D436" s="36">
        <v>419.15000000000003</v>
      </c>
      <c r="E436" s="36">
        <v>414.50000000000006</v>
      </c>
      <c r="F436" s="36">
        <v>408.6</v>
      </c>
      <c r="G436" s="36">
        <v>403.95000000000005</v>
      </c>
      <c r="H436" s="36">
        <v>425.05000000000007</v>
      </c>
      <c r="I436" s="36">
        <v>429.70000000000005</v>
      </c>
      <c r="J436" s="36">
        <v>435.60000000000008</v>
      </c>
      <c r="K436" s="31">
        <v>423.8</v>
      </c>
      <c r="L436" s="31">
        <v>413.25</v>
      </c>
      <c r="M436" s="31">
        <v>8.9371399999999994</v>
      </c>
      <c r="N436" s="1"/>
      <c r="O436" s="1"/>
    </row>
    <row r="437" spans="1:15" ht="12.75" customHeight="1">
      <c r="A437" s="33">
        <v>427</v>
      </c>
      <c r="B437" s="54" t="s">
        <v>524</v>
      </c>
      <c r="C437" s="31">
        <v>413.9</v>
      </c>
      <c r="D437" s="36">
        <v>416.08333333333331</v>
      </c>
      <c r="E437" s="36">
        <v>409.81666666666661</v>
      </c>
      <c r="F437" s="36">
        <v>405.73333333333329</v>
      </c>
      <c r="G437" s="36">
        <v>399.46666666666658</v>
      </c>
      <c r="H437" s="36">
        <v>420.16666666666663</v>
      </c>
      <c r="I437" s="36">
        <v>426.43333333333339</v>
      </c>
      <c r="J437" s="36">
        <v>430.51666666666665</v>
      </c>
      <c r="K437" s="31">
        <v>422.35</v>
      </c>
      <c r="L437" s="31">
        <v>412</v>
      </c>
      <c r="M437" s="31">
        <v>0.90742</v>
      </c>
      <c r="N437" s="1"/>
      <c r="O437" s="1"/>
    </row>
    <row r="438" spans="1:15" ht="12.75" customHeight="1">
      <c r="A438" s="33">
        <v>428</v>
      </c>
      <c r="B438" s="54" t="s">
        <v>525</v>
      </c>
      <c r="C438" s="31">
        <v>4120.1499999999996</v>
      </c>
      <c r="D438" s="36">
        <v>4177.5999999999995</v>
      </c>
      <c r="E438" s="36">
        <v>4037.5499999999993</v>
      </c>
      <c r="F438" s="36">
        <v>3954.95</v>
      </c>
      <c r="G438" s="36">
        <v>3814.8999999999996</v>
      </c>
      <c r="H438" s="36">
        <v>4260.1999999999989</v>
      </c>
      <c r="I438" s="36">
        <v>4400.25</v>
      </c>
      <c r="J438" s="36">
        <v>4482.8499999999985</v>
      </c>
      <c r="K438" s="31">
        <v>4317.6499999999996</v>
      </c>
      <c r="L438" s="31">
        <v>4095</v>
      </c>
      <c r="M438" s="31">
        <v>4.7121000000000004</v>
      </c>
      <c r="N438" s="1"/>
      <c r="O438" s="1"/>
    </row>
    <row r="439" spans="1:15" ht="12.75" customHeight="1">
      <c r="A439" s="33">
        <v>429</v>
      </c>
      <c r="B439" s="54" t="s">
        <v>526</v>
      </c>
      <c r="C439" s="31">
        <v>557.29999999999995</v>
      </c>
      <c r="D439" s="36">
        <v>547.93333333333328</v>
      </c>
      <c r="E439" s="36">
        <v>536.36666666666656</v>
      </c>
      <c r="F439" s="36">
        <v>515.43333333333328</v>
      </c>
      <c r="G439" s="36">
        <v>503.86666666666656</v>
      </c>
      <c r="H439" s="36">
        <v>568.86666666666656</v>
      </c>
      <c r="I439" s="36">
        <v>580.43333333333339</v>
      </c>
      <c r="J439" s="36">
        <v>601.36666666666656</v>
      </c>
      <c r="K439" s="31">
        <v>559.5</v>
      </c>
      <c r="L439" s="31">
        <v>527</v>
      </c>
      <c r="M439" s="31">
        <v>17.852139999999999</v>
      </c>
      <c r="N439" s="1"/>
      <c r="O439" s="1"/>
    </row>
    <row r="440" spans="1:15" ht="12.75" customHeight="1">
      <c r="A440" s="33">
        <v>430</v>
      </c>
      <c r="B440" s="54" t="s">
        <v>527</v>
      </c>
      <c r="C440" s="31">
        <v>24.2</v>
      </c>
      <c r="D440" s="36">
        <v>23.916666666666668</v>
      </c>
      <c r="E440" s="36">
        <v>23.433333333333337</v>
      </c>
      <c r="F440" s="36">
        <v>22.666666666666668</v>
      </c>
      <c r="G440" s="36">
        <v>22.183333333333337</v>
      </c>
      <c r="H440" s="36">
        <v>24.683333333333337</v>
      </c>
      <c r="I440" s="36">
        <v>25.166666666666664</v>
      </c>
      <c r="J440" s="36">
        <v>25.933333333333337</v>
      </c>
      <c r="K440" s="31">
        <v>24.4</v>
      </c>
      <c r="L440" s="31">
        <v>23.15</v>
      </c>
      <c r="M440" s="31">
        <v>2257.6674400000002</v>
      </c>
      <c r="N440" s="1"/>
      <c r="O440" s="1"/>
    </row>
    <row r="441" spans="1:15" ht="12.75" customHeight="1">
      <c r="A441" s="33">
        <v>431</v>
      </c>
      <c r="B441" s="54" t="s">
        <v>528</v>
      </c>
      <c r="C441" s="31">
        <v>289.89999999999998</v>
      </c>
      <c r="D441" s="36">
        <v>291.06666666666666</v>
      </c>
      <c r="E441" s="36">
        <v>285.48333333333335</v>
      </c>
      <c r="F441" s="36">
        <v>281.06666666666666</v>
      </c>
      <c r="G441" s="36">
        <v>275.48333333333335</v>
      </c>
      <c r="H441" s="36">
        <v>295.48333333333335</v>
      </c>
      <c r="I441" s="36">
        <v>301.06666666666672</v>
      </c>
      <c r="J441" s="36">
        <v>305.48333333333335</v>
      </c>
      <c r="K441" s="31">
        <v>296.64999999999998</v>
      </c>
      <c r="L441" s="31">
        <v>286.64999999999998</v>
      </c>
      <c r="M441" s="31">
        <v>8.5441199999999995</v>
      </c>
      <c r="N441" s="1"/>
      <c r="O441" s="1"/>
    </row>
    <row r="442" spans="1:15" ht="12.75" customHeight="1">
      <c r="A442" s="33">
        <v>432</v>
      </c>
      <c r="B442" s="54" t="s">
        <v>222</v>
      </c>
      <c r="C442" s="31">
        <v>834.5</v>
      </c>
      <c r="D442" s="36">
        <v>835.98333333333323</v>
      </c>
      <c r="E442" s="36">
        <v>818.56666666666649</v>
      </c>
      <c r="F442" s="36">
        <v>802.63333333333321</v>
      </c>
      <c r="G442" s="36">
        <v>785.21666666666647</v>
      </c>
      <c r="H442" s="36">
        <v>851.91666666666652</v>
      </c>
      <c r="I442" s="36">
        <v>869.33333333333326</v>
      </c>
      <c r="J442" s="36">
        <v>885.26666666666654</v>
      </c>
      <c r="K442" s="31">
        <v>853.4</v>
      </c>
      <c r="L442" s="31">
        <v>820.05</v>
      </c>
      <c r="M442" s="31">
        <v>35.632179999999998</v>
      </c>
      <c r="N442" s="1"/>
      <c r="O442" s="1"/>
    </row>
    <row r="443" spans="1:15" ht="12.75" customHeight="1">
      <c r="A443" s="33">
        <v>433</v>
      </c>
      <c r="B443" s="54" t="s">
        <v>861</v>
      </c>
      <c r="C443" s="31">
        <v>545.85</v>
      </c>
      <c r="D443" s="36">
        <v>547.70000000000005</v>
      </c>
      <c r="E443" s="36">
        <v>525.45000000000005</v>
      </c>
      <c r="F443" s="36">
        <v>505.04999999999995</v>
      </c>
      <c r="G443" s="36">
        <v>482.79999999999995</v>
      </c>
      <c r="H443" s="36">
        <v>568.10000000000014</v>
      </c>
      <c r="I443" s="36">
        <v>590.35000000000014</v>
      </c>
      <c r="J443" s="36">
        <v>610.75000000000023</v>
      </c>
      <c r="K443" s="31">
        <v>569.95000000000005</v>
      </c>
      <c r="L443" s="31">
        <v>527.29999999999995</v>
      </c>
      <c r="M443" s="31">
        <v>26.059850000000001</v>
      </c>
      <c r="N443" s="1"/>
      <c r="O443" s="1"/>
    </row>
    <row r="444" spans="1:15" ht="12.75" customHeight="1">
      <c r="A444" s="33">
        <v>434</v>
      </c>
      <c r="B444" s="54" t="s">
        <v>533</v>
      </c>
      <c r="C444" s="31">
        <v>1063.0999999999999</v>
      </c>
      <c r="D444" s="36">
        <v>1053.8999999999999</v>
      </c>
      <c r="E444" s="36">
        <v>1036.2499999999998</v>
      </c>
      <c r="F444" s="36">
        <v>1009.3999999999999</v>
      </c>
      <c r="G444" s="36">
        <v>991.74999999999977</v>
      </c>
      <c r="H444" s="36">
        <v>1080.7499999999998</v>
      </c>
      <c r="I444" s="36">
        <v>1098.3999999999999</v>
      </c>
      <c r="J444" s="36">
        <v>1125.2499999999998</v>
      </c>
      <c r="K444" s="31">
        <v>1071.55</v>
      </c>
      <c r="L444" s="31">
        <v>1027.05</v>
      </c>
      <c r="M444" s="31">
        <v>13.04074</v>
      </c>
      <c r="N444" s="1"/>
      <c r="O444" s="1"/>
    </row>
    <row r="445" spans="1:15" ht="12.75" customHeight="1">
      <c r="A445" s="33">
        <v>435</v>
      </c>
      <c r="B445" s="54" t="s">
        <v>223</v>
      </c>
      <c r="C445" s="31">
        <v>1070.45</v>
      </c>
      <c r="D445" s="36">
        <v>1071.7666666666667</v>
      </c>
      <c r="E445" s="36">
        <v>1062.0333333333333</v>
      </c>
      <c r="F445" s="36">
        <v>1053.6166666666666</v>
      </c>
      <c r="G445" s="36">
        <v>1043.8833333333332</v>
      </c>
      <c r="H445" s="36">
        <v>1080.1833333333334</v>
      </c>
      <c r="I445" s="36">
        <v>1089.9166666666665</v>
      </c>
      <c r="J445" s="36">
        <v>1098.3333333333335</v>
      </c>
      <c r="K445" s="31">
        <v>1081.5</v>
      </c>
      <c r="L445" s="31">
        <v>1063.3499999999999</v>
      </c>
      <c r="M445" s="31">
        <v>6.4614399999999996</v>
      </c>
      <c r="N445" s="1"/>
      <c r="O445" s="1"/>
    </row>
    <row r="446" spans="1:15" ht="12.75" customHeight="1">
      <c r="A446" s="33">
        <v>436</v>
      </c>
      <c r="B446" s="54" t="s">
        <v>224</v>
      </c>
      <c r="C446" s="31">
        <v>1927.7</v>
      </c>
      <c r="D446" s="36">
        <v>1928.8</v>
      </c>
      <c r="E446" s="36">
        <v>1915.8999999999999</v>
      </c>
      <c r="F446" s="36">
        <v>1904.1</v>
      </c>
      <c r="G446" s="36">
        <v>1891.1999999999998</v>
      </c>
      <c r="H446" s="36">
        <v>1940.6</v>
      </c>
      <c r="I446" s="36">
        <v>1953.5</v>
      </c>
      <c r="J446" s="36">
        <v>1965.3</v>
      </c>
      <c r="K446" s="31">
        <v>1941.7</v>
      </c>
      <c r="L446" s="31">
        <v>1917</v>
      </c>
      <c r="M446" s="31">
        <v>6.1568300000000002</v>
      </c>
      <c r="N446" s="1"/>
      <c r="O446" s="1"/>
    </row>
    <row r="447" spans="1:15" ht="12.75" customHeight="1">
      <c r="A447" s="33">
        <v>437</v>
      </c>
      <c r="B447" s="54" t="s">
        <v>229</v>
      </c>
      <c r="C447" s="31">
        <v>3598.3</v>
      </c>
      <c r="D447" s="36">
        <v>3589.3666666666663</v>
      </c>
      <c r="E447" s="36">
        <v>3571.3833333333328</v>
      </c>
      <c r="F447" s="36">
        <v>3544.4666666666662</v>
      </c>
      <c r="G447" s="36">
        <v>3526.4833333333327</v>
      </c>
      <c r="H447" s="36">
        <v>3616.2833333333328</v>
      </c>
      <c r="I447" s="36">
        <v>3634.2666666666664</v>
      </c>
      <c r="J447" s="36">
        <v>3661.1833333333329</v>
      </c>
      <c r="K447" s="31">
        <v>3607.35</v>
      </c>
      <c r="L447" s="31">
        <v>3562.45</v>
      </c>
      <c r="M447" s="31">
        <v>29.528970000000001</v>
      </c>
      <c r="N447" s="1"/>
      <c r="O447" s="1"/>
    </row>
    <row r="448" spans="1:15" ht="12.75" customHeight="1">
      <c r="A448" s="33">
        <v>438</v>
      </c>
      <c r="B448" s="54" t="s">
        <v>225</v>
      </c>
      <c r="C448" s="31">
        <v>875.9</v>
      </c>
      <c r="D448" s="36">
        <v>879.7166666666667</v>
      </c>
      <c r="E448" s="36">
        <v>869.68333333333339</v>
      </c>
      <c r="F448" s="36">
        <v>863.4666666666667</v>
      </c>
      <c r="G448" s="36">
        <v>853.43333333333339</v>
      </c>
      <c r="H448" s="36">
        <v>885.93333333333339</v>
      </c>
      <c r="I448" s="36">
        <v>895.9666666666667</v>
      </c>
      <c r="J448" s="36">
        <v>902.18333333333339</v>
      </c>
      <c r="K448" s="31">
        <v>889.75</v>
      </c>
      <c r="L448" s="31">
        <v>873.5</v>
      </c>
      <c r="M448" s="31">
        <v>11.04866</v>
      </c>
      <c r="N448" s="1"/>
      <c r="O448" s="1"/>
    </row>
    <row r="449" spans="1:15" ht="12.75" customHeight="1">
      <c r="A449" s="33">
        <v>439</v>
      </c>
      <c r="B449" s="54" t="s">
        <v>297</v>
      </c>
      <c r="C449" s="31">
        <v>7234.65</v>
      </c>
      <c r="D449" s="36">
        <v>7265.2333333333336</v>
      </c>
      <c r="E449" s="36">
        <v>7170.4666666666672</v>
      </c>
      <c r="F449" s="36">
        <v>7106.2833333333338</v>
      </c>
      <c r="G449" s="36">
        <v>7011.5166666666673</v>
      </c>
      <c r="H449" s="36">
        <v>7329.416666666667</v>
      </c>
      <c r="I449" s="36">
        <v>7424.1833333333334</v>
      </c>
      <c r="J449" s="36">
        <v>7488.3666666666668</v>
      </c>
      <c r="K449" s="31">
        <v>7360</v>
      </c>
      <c r="L449" s="31">
        <v>7201.05</v>
      </c>
      <c r="M449" s="31">
        <v>0.92774999999999996</v>
      </c>
      <c r="N449" s="1"/>
      <c r="O449" s="1"/>
    </row>
    <row r="450" spans="1:15" ht="12.75" customHeight="1">
      <c r="A450" s="33">
        <v>440</v>
      </c>
      <c r="B450" s="54" t="s">
        <v>534</v>
      </c>
      <c r="C450" s="31">
        <v>2470.15</v>
      </c>
      <c r="D450" s="36">
        <v>2480.3833333333332</v>
      </c>
      <c r="E450" s="36">
        <v>2448.7666666666664</v>
      </c>
      <c r="F450" s="36">
        <v>2427.3833333333332</v>
      </c>
      <c r="G450" s="36">
        <v>2395.7666666666664</v>
      </c>
      <c r="H450" s="36">
        <v>2501.7666666666664</v>
      </c>
      <c r="I450" s="36">
        <v>2533.3833333333332</v>
      </c>
      <c r="J450" s="36">
        <v>2554.7666666666664</v>
      </c>
      <c r="K450" s="31">
        <v>2512</v>
      </c>
      <c r="L450" s="31">
        <v>2459</v>
      </c>
      <c r="M450" s="31">
        <v>0.31897999999999999</v>
      </c>
      <c r="N450" s="1"/>
      <c r="O450" s="1"/>
    </row>
    <row r="451" spans="1:15" ht="12.75" customHeight="1">
      <c r="A451" s="33">
        <v>441</v>
      </c>
      <c r="B451" s="54" t="s">
        <v>535</v>
      </c>
      <c r="C451" s="31">
        <v>429.25</v>
      </c>
      <c r="D451" s="36">
        <v>433.48333333333335</v>
      </c>
      <c r="E451" s="36">
        <v>422.9666666666667</v>
      </c>
      <c r="F451" s="36">
        <v>416.68333333333334</v>
      </c>
      <c r="G451" s="36">
        <v>406.16666666666669</v>
      </c>
      <c r="H451" s="36">
        <v>439.76666666666671</v>
      </c>
      <c r="I451" s="36">
        <v>450.28333333333336</v>
      </c>
      <c r="J451" s="36">
        <v>456.56666666666672</v>
      </c>
      <c r="K451" s="31">
        <v>444</v>
      </c>
      <c r="L451" s="31">
        <v>427.2</v>
      </c>
      <c r="M451" s="31">
        <v>44.30715</v>
      </c>
      <c r="N451" s="1"/>
      <c r="O451" s="1"/>
    </row>
    <row r="452" spans="1:15" ht="12.75" customHeight="1">
      <c r="A452" s="33">
        <v>442</v>
      </c>
      <c r="B452" s="54" t="s">
        <v>226</v>
      </c>
      <c r="C452" s="31">
        <v>634.25</v>
      </c>
      <c r="D452" s="36">
        <v>632.63333333333333</v>
      </c>
      <c r="E452" s="36">
        <v>628.76666666666665</v>
      </c>
      <c r="F452" s="36">
        <v>623.2833333333333</v>
      </c>
      <c r="G452" s="36">
        <v>619.41666666666663</v>
      </c>
      <c r="H452" s="36">
        <v>638.11666666666667</v>
      </c>
      <c r="I452" s="36">
        <v>641.98333333333323</v>
      </c>
      <c r="J452" s="36">
        <v>647.4666666666667</v>
      </c>
      <c r="K452" s="31">
        <v>636.5</v>
      </c>
      <c r="L452" s="31">
        <v>627.15</v>
      </c>
      <c r="M452" s="31">
        <v>189.17805000000001</v>
      </c>
      <c r="N452" s="1"/>
      <c r="O452" s="1"/>
    </row>
    <row r="453" spans="1:15" ht="12.75" customHeight="1">
      <c r="A453" s="33">
        <v>443</v>
      </c>
      <c r="B453" s="54" t="s">
        <v>227</v>
      </c>
      <c r="C453" s="31">
        <v>263.95</v>
      </c>
      <c r="D453" s="36">
        <v>265</v>
      </c>
      <c r="E453" s="36">
        <v>262.05</v>
      </c>
      <c r="F453" s="36">
        <v>260.15000000000003</v>
      </c>
      <c r="G453" s="36">
        <v>257.20000000000005</v>
      </c>
      <c r="H453" s="36">
        <v>266.89999999999998</v>
      </c>
      <c r="I453" s="36">
        <v>269.85000000000002</v>
      </c>
      <c r="J453" s="36">
        <v>271.74999999999994</v>
      </c>
      <c r="K453" s="31">
        <v>267.95</v>
      </c>
      <c r="L453" s="31">
        <v>263.10000000000002</v>
      </c>
      <c r="M453" s="31">
        <v>76.120980000000003</v>
      </c>
      <c r="N453" s="1"/>
      <c r="O453" s="1"/>
    </row>
    <row r="454" spans="1:15" ht="12.75" customHeight="1">
      <c r="A454" s="33">
        <v>444</v>
      </c>
      <c r="B454" s="54" t="s">
        <v>228</v>
      </c>
      <c r="C454" s="31">
        <v>131.94999999999999</v>
      </c>
      <c r="D454" s="36">
        <v>131.70000000000002</v>
      </c>
      <c r="E454" s="36">
        <v>130.10000000000002</v>
      </c>
      <c r="F454" s="36">
        <v>128.25</v>
      </c>
      <c r="G454" s="36">
        <v>126.65</v>
      </c>
      <c r="H454" s="36">
        <v>133.55000000000004</v>
      </c>
      <c r="I454" s="36">
        <v>135.15</v>
      </c>
      <c r="J454" s="36">
        <v>137.00000000000006</v>
      </c>
      <c r="K454" s="31">
        <v>133.30000000000001</v>
      </c>
      <c r="L454" s="31">
        <v>129.85</v>
      </c>
      <c r="M454" s="31">
        <v>850.58495000000005</v>
      </c>
      <c r="N454" s="1"/>
      <c r="O454" s="1"/>
    </row>
    <row r="455" spans="1:15" ht="12.75" customHeight="1">
      <c r="A455" s="33">
        <v>445</v>
      </c>
      <c r="B455" s="54" t="s">
        <v>298</v>
      </c>
      <c r="C455" s="31">
        <v>107.9</v>
      </c>
      <c r="D455" s="36">
        <v>107.39999999999999</v>
      </c>
      <c r="E455" s="36">
        <v>105.69999999999999</v>
      </c>
      <c r="F455" s="36">
        <v>103.5</v>
      </c>
      <c r="G455" s="36">
        <v>101.8</v>
      </c>
      <c r="H455" s="36">
        <v>109.59999999999998</v>
      </c>
      <c r="I455" s="36">
        <v>111.3</v>
      </c>
      <c r="J455" s="36">
        <v>113.49999999999997</v>
      </c>
      <c r="K455" s="31">
        <v>109.1</v>
      </c>
      <c r="L455" s="31">
        <v>105.2</v>
      </c>
      <c r="M455" s="31">
        <v>176.13803999999999</v>
      </c>
      <c r="N455" s="1"/>
      <c r="O455" s="1"/>
    </row>
    <row r="456" spans="1:15" ht="12.75" customHeight="1">
      <c r="A456" s="33">
        <v>446</v>
      </c>
      <c r="B456" s="54" t="s">
        <v>529</v>
      </c>
      <c r="C456" s="31">
        <v>1486.1</v>
      </c>
      <c r="D456" s="36">
        <v>1496.9166666666667</v>
      </c>
      <c r="E456" s="36">
        <v>1469.2833333333335</v>
      </c>
      <c r="F456" s="36">
        <v>1452.4666666666667</v>
      </c>
      <c r="G456" s="36">
        <v>1424.8333333333335</v>
      </c>
      <c r="H456" s="36">
        <v>1513.7333333333336</v>
      </c>
      <c r="I456" s="36">
        <v>1541.3666666666668</v>
      </c>
      <c r="J456" s="36">
        <v>1558.1833333333336</v>
      </c>
      <c r="K456" s="31">
        <v>1524.55</v>
      </c>
      <c r="L456" s="31">
        <v>1480.1</v>
      </c>
      <c r="M456" s="31">
        <v>0.35825000000000001</v>
      </c>
      <c r="N456" s="1"/>
      <c r="O456" s="1"/>
    </row>
    <row r="457" spans="1:15" ht="12.75" customHeight="1">
      <c r="A457" s="33">
        <v>447</v>
      </c>
      <c r="B457" s="54" t="s">
        <v>530</v>
      </c>
      <c r="C457" s="31">
        <v>380.1</v>
      </c>
      <c r="D457" s="36">
        <v>381.36666666666662</v>
      </c>
      <c r="E457" s="36">
        <v>376.73333333333323</v>
      </c>
      <c r="F457" s="36">
        <v>373.36666666666662</v>
      </c>
      <c r="G457" s="36">
        <v>368.73333333333323</v>
      </c>
      <c r="H457" s="36">
        <v>384.73333333333323</v>
      </c>
      <c r="I457" s="36">
        <v>389.36666666666656</v>
      </c>
      <c r="J457" s="36">
        <v>392.73333333333323</v>
      </c>
      <c r="K457" s="31">
        <v>386</v>
      </c>
      <c r="L457" s="31">
        <v>378</v>
      </c>
      <c r="M457" s="31">
        <v>1.71587</v>
      </c>
      <c r="N457" s="1"/>
      <c r="O457" s="1"/>
    </row>
    <row r="458" spans="1:15" ht="12.75" customHeight="1">
      <c r="A458" s="33">
        <v>448</v>
      </c>
      <c r="B458" s="54" t="s">
        <v>536</v>
      </c>
      <c r="C458" s="31">
        <v>2621.0500000000002</v>
      </c>
      <c r="D458" s="36">
        <v>2609.9166666666665</v>
      </c>
      <c r="E458" s="36">
        <v>2576.083333333333</v>
      </c>
      <c r="F458" s="36">
        <v>2531.1166666666663</v>
      </c>
      <c r="G458" s="36">
        <v>2497.2833333333328</v>
      </c>
      <c r="H458" s="36">
        <v>2654.8833333333332</v>
      </c>
      <c r="I458" s="36">
        <v>2688.7166666666662</v>
      </c>
      <c r="J458" s="36">
        <v>2733.6833333333334</v>
      </c>
      <c r="K458" s="31">
        <v>2643.75</v>
      </c>
      <c r="L458" s="31">
        <v>2564.9499999999998</v>
      </c>
      <c r="M458" s="31">
        <v>0.17483000000000001</v>
      </c>
      <c r="N458" s="1"/>
      <c r="O458" s="1"/>
    </row>
    <row r="459" spans="1:15" ht="12.75" customHeight="1">
      <c r="A459" s="33">
        <v>449</v>
      </c>
      <c r="B459" s="54" t="s">
        <v>230</v>
      </c>
      <c r="C459" s="31">
        <v>1300.05</v>
      </c>
      <c r="D459" s="36">
        <v>1292.5833333333333</v>
      </c>
      <c r="E459" s="36">
        <v>1281.4666666666665</v>
      </c>
      <c r="F459" s="36">
        <v>1262.8833333333332</v>
      </c>
      <c r="G459" s="36">
        <v>1251.7666666666664</v>
      </c>
      <c r="H459" s="36">
        <v>1311.1666666666665</v>
      </c>
      <c r="I459" s="36">
        <v>1322.2833333333333</v>
      </c>
      <c r="J459" s="36">
        <v>1340.8666666666666</v>
      </c>
      <c r="K459" s="31">
        <v>1303.7</v>
      </c>
      <c r="L459" s="31">
        <v>1274</v>
      </c>
      <c r="M459" s="31">
        <v>43.162100000000002</v>
      </c>
      <c r="N459" s="1"/>
      <c r="O459" s="1"/>
    </row>
    <row r="460" spans="1:15" ht="12.75" customHeight="1">
      <c r="A460" s="33">
        <v>450</v>
      </c>
      <c r="B460" s="54" t="s">
        <v>537</v>
      </c>
      <c r="C460" s="31">
        <v>857.45</v>
      </c>
      <c r="D460" s="36">
        <v>859.55000000000007</v>
      </c>
      <c r="E460" s="36">
        <v>849.90000000000009</v>
      </c>
      <c r="F460" s="36">
        <v>842.35</v>
      </c>
      <c r="G460" s="36">
        <v>832.7</v>
      </c>
      <c r="H460" s="36">
        <v>867.10000000000014</v>
      </c>
      <c r="I460" s="36">
        <v>876.75</v>
      </c>
      <c r="J460" s="36">
        <v>884.30000000000018</v>
      </c>
      <c r="K460" s="31">
        <v>869.2</v>
      </c>
      <c r="L460" s="31">
        <v>852</v>
      </c>
      <c r="M460" s="31">
        <v>5.9481900000000003</v>
      </c>
      <c r="N460" s="1"/>
      <c r="O460" s="1"/>
    </row>
    <row r="461" spans="1:15" ht="12.75" customHeight="1">
      <c r="A461" s="33">
        <v>451</v>
      </c>
      <c r="B461" s="54" t="s">
        <v>538</v>
      </c>
      <c r="C461" s="31">
        <v>143.19999999999999</v>
      </c>
      <c r="D461" s="36">
        <v>142.06666666666666</v>
      </c>
      <c r="E461" s="36">
        <v>135.43333333333334</v>
      </c>
      <c r="F461" s="36">
        <v>127.66666666666669</v>
      </c>
      <c r="G461" s="36">
        <v>121.03333333333336</v>
      </c>
      <c r="H461" s="36">
        <v>149.83333333333331</v>
      </c>
      <c r="I461" s="36">
        <v>156.46666666666664</v>
      </c>
      <c r="J461" s="36">
        <v>164.23333333333329</v>
      </c>
      <c r="K461" s="31">
        <v>148.69999999999999</v>
      </c>
      <c r="L461" s="31">
        <v>134.30000000000001</v>
      </c>
      <c r="M461" s="31">
        <v>159.63294999999999</v>
      </c>
      <c r="N461" s="1"/>
      <c r="O461" s="1"/>
    </row>
    <row r="462" spans="1:15" ht="12.75" customHeight="1">
      <c r="A462" s="33">
        <v>452</v>
      </c>
      <c r="B462" s="54" t="s">
        <v>208</v>
      </c>
      <c r="C462" s="31">
        <v>894.85</v>
      </c>
      <c r="D462" s="36">
        <v>895.85</v>
      </c>
      <c r="E462" s="36">
        <v>891</v>
      </c>
      <c r="F462" s="36">
        <v>887.15</v>
      </c>
      <c r="G462" s="36">
        <v>882.3</v>
      </c>
      <c r="H462" s="36">
        <v>899.7</v>
      </c>
      <c r="I462" s="36">
        <v>904.55000000000018</v>
      </c>
      <c r="J462" s="36">
        <v>908.40000000000009</v>
      </c>
      <c r="K462" s="31">
        <v>900.7</v>
      </c>
      <c r="L462" s="31">
        <v>892</v>
      </c>
      <c r="M462" s="31">
        <v>0.96482999999999997</v>
      </c>
      <c r="N462" s="1"/>
      <c r="O462" s="1"/>
    </row>
    <row r="463" spans="1:15" ht="12.75" customHeight="1">
      <c r="A463" s="33">
        <v>453</v>
      </c>
      <c r="B463" s="54" t="s">
        <v>539</v>
      </c>
      <c r="C463" s="31">
        <v>2728.5</v>
      </c>
      <c r="D463" s="36">
        <v>2764.8833333333332</v>
      </c>
      <c r="E463" s="36">
        <v>2665.7666666666664</v>
      </c>
      <c r="F463" s="36">
        <v>2603.0333333333333</v>
      </c>
      <c r="G463" s="36">
        <v>2503.9166666666665</v>
      </c>
      <c r="H463" s="36">
        <v>2827.6166666666663</v>
      </c>
      <c r="I463" s="36">
        <v>2926.7333333333331</v>
      </c>
      <c r="J463" s="36">
        <v>2989.4666666666662</v>
      </c>
      <c r="K463" s="31">
        <v>2864</v>
      </c>
      <c r="L463" s="31">
        <v>2702.15</v>
      </c>
      <c r="M463" s="31">
        <v>0.80774000000000001</v>
      </c>
      <c r="N463" s="1"/>
      <c r="O463" s="1"/>
    </row>
    <row r="464" spans="1:15" ht="12.75" customHeight="1">
      <c r="A464" s="33">
        <v>454</v>
      </c>
      <c r="B464" s="54" t="s">
        <v>540</v>
      </c>
      <c r="C464" s="31">
        <v>3171.35</v>
      </c>
      <c r="D464" s="36">
        <v>3171.5166666666664</v>
      </c>
      <c r="E464" s="36">
        <v>3149.583333333333</v>
      </c>
      <c r="F464" s="36">
        <v>3127.8166666666666</v>
      </c>
      <c r="G464" s="36">
        <v>3105.8833333333332</v>
      </c>
      <c r="H464" s="36">
        <v>3193.2833333333328</v>
      </c>
      <c r="I464" s="36">
        <v>3215.2166666666662</v>
      </c>
      <c r="J464" s="36">
        <v>3236.9833333333327</v>
      </c>
      <c r="K464" s="31">
        <v>3193.45</v>
      </c>
      <c r="L464" s="31">
        <v>3149.75</v>
      </c>
      <c r="M464" s="31">
        <v>1.3493299999999999</v>
      </c>
      <c r="N464" s="1"/>
      <c r="O464" s="1"/>
    </row>
    <row r="465" spans="1:15" ht="12.75" customHeight="1">
      <c r="A465" s="33">
        <v>455</v>
      </c>
      <c r="B465" s="54" t="s">
        <v>231</v>
      </c>
      <c r="C465" s="31">
        <v>3248.6</v>
      </c>
      <c r="D465" s="36">
        <v>3250.5333333333333</v>
      </c>
      <c r="E465" s="36">
        <v>3237.0666666666666</v>
      </c>
      <c r="F465" s="36">
        <v>3225.5333333333333</v>
      </c>
      <c r="G465" s="36">
        <v>3212.0666666666666</v>
      </c>
      <c r="H465" s="36">
        <v>3262.0666666666666</v>
      </c>
      <c r="I465" s="36">
        <v>3275.5333333333328</v>
      </c>
      <c r="J465" s="36">
        <v>3287.0666666666666</v>
      </c>
      <c r="K465" s="31">
        <v>3264</v>
      </c>
      <c r="L465" s="31">
        <v>3239</v>
      </c>
      <c r="M465" s="31">
        <v>13.974069999999999</v>
      </c>
      <c r="N465" s="1"/>
      <c r="O465" s="1"/>
    </row>
    <row r="466" spans="1:15" ht="12.75" customHeight="1">
      <c r="A466" s="33">
        <v>456</v>
      </c>
      <c r="B466" s="54" t="s">
        <v>232</v>
      </c>
      <c r="C466" s="31">
        <v>1872</v>
      </c>
      <c r="D466" s="36">
        <v>1864.5</v>
      </c>
      <c r="E466" s="36">
        <v>1854</v>
      </c>
      <c r="F466" s="36">
        <v>1836</v>
      </c>
      <c r="G466" s="36">
        <v>1825.5</v>
      </c>
      <c r="H466" s="36">
        <v>1882.5</v>
      </c>
      <c r="I466" s="36">
        <v>1893</v>
      </c>
      <c r="J466" s="36">
        <v>1911</v>
      </c>
      <c r="K466" s="31">
        <v>1875</v>
      </c>
      <c r="L466" s="31">
        <v>1846.5</v>
      </c>
      <c r="M466" s="31">
        <v>5.2565200000000001</v>
      </c>
      <c r="N466" s="1"/>
      <c r="O466" s="1"/>
    </row>
    <row r="467" spans="1:15" ht="12.75" customHeight="1">
      <c r="A467" s="33">
        <v>457</v>
      </c>
      <c r="B467" s="54" t="s">
        <v>299</v>
      </c>
      <c r="C467" s="31">
        <v>724.15</v>
      </c>
      <c r="D467" s="36">
        <v>729.55000000000007</v>
      </c>
      <c r="E467" s="36">
        <v>713.60000000000014</v>
      </c>
      <c r="F467" s="36">
        <v>703.05000000000007</v>
      </c>
      <c r="G467" s="36">
        <v>687.10000000000014</v>
      </c>
      <c r="H467" s="36">
        <v>740.10000000000014</v>
      </c>
      <c r="I467" s="36">
        <v>756.05000000000018</v>
      </c>
      <c r="J467" s="36">
        <v>766.60000000000014</v>
      </c>
      <c r="K467" s="31">
        <v>745.5</v>
      </c>
      <c r="L467" s="31">
        <v>719</v>
      </c>
      <c r="M467" s="31">
        <v>5.1366800000000001</v>
      </c>
      <c r="N467" s="1"/>
      <c r="O467" s="1"/>
    </row>
    <row r="468" spans="1:15" ht="12.75" customHeight="1">
      <c r="A468" s="33">
        <v>458</v>
      </c>
      <c r="B468" s="54" t="s">
        <v>541</v>
      </c>
      <c r="C468" s="31">
        <v>784.8</v>
      </c>
      <c r="D468" s="36">
        <v>784.19999999999993</v>
      </c>
      <c r="E468" s="36">
        <v>770.59999999999991</v>
      </c>
      <c r="F468" s="36">
        <v>756.4</v>
      </c>
      <c r="G468" s="36">
        <v>742.8</v>
      </c>
      <c r="H468" s="36">
        <v>798.39999999999986</v>
      </c>
      <c r="I468" s="36">
        <v>812</v>
      </c>
      <c r="J468" s="36">
        <v>826.19999999999982</v>
      </c>
      <c r="K468" s="31">
        <v>797.8</v>
      </c>
      <c r="L468" s="31">
        <v>770</v>
      </c>
      <c r="M468" s="31">
        <v>1.6590400000000001</v>
      </c>
      <c r="N468" s="1"/>
      <c r="O468" s="1"/>
    </row>
    <row r="469" spans="1:15" ht="12.75" customHeight="1">
      <c r="A469" s="33">
        <v>459</v>
      </c>
      <c r="B469" s="54" t="s">
        <v>233</v>
      </c>
      <c r="C469" s="31">
        <v>2070.25</v>
      </c>
      <c r="D469" s="36">
        <v>2068.9333333333334</v>
      </c>
      <c r="E469" s="36">
        <v>2052.3666666666668</v>
      </c>
      <c r="F469" s="36">
        <v>2034.4833333333336</v>
      </c>
      <c r="G469" s="36">
        <v>2017.916666666667</v>
      </c>
      <c r="H469" s="36">
        <v>2086.8166666666666</v>
      </c>
      <c r="I469" s="36">
        <v>2103.3833333333332</v>
      </c>
      <c r="J469" s="36">
        <v>2121.2666666666664</v>
      </c>
      <c r="K469" s="31">
        <v>2085.5</v>
      </c>
      <c r="L469" s="31">
        <v>2051.0500000000002</v>
      </c>
      <c r="M469" s="31">
        <v>3.59579</v>
      </c>
      <c r="N469" s="1"/>
      <c r="O469" s="1"/>
    </row>
    <row r="470" spans="1:15" ht="12.75" customHeight="1">
      <c r="A470" s="33">
        <v>460</v>
      </c>
      <c r="B470" s="54" t="s">
        <v>300</v>
      </c>
      <c r="C470" s="31">
        <v>39</v>
      </c>
      <c r="D470" s="36">
        <v>39.116666666666667</v>
      </c>
      <c r="E470" s="36">
        <v>38.633333333333333</v>
      </c>
      <c r="F470" s="36">
        <v>38.266666666666666</v>
      </c>
      <c r="G470" s="36">
        <v>37.783333333333331</v>
      </c>
      <c r="H470" s="36">
        <v>39.483333333333334</v>
      </c>
      <c r="I470" s="36">
        <v>39.966666666666669</v>
      </c>
      <c r="J470" s="36">
        <v>40.333333333333336</v>
      </c>
      <c r="K470" s="31">
        <v>39.6</v>
      </c>
      <c r="L470" s="31">
        <v>38.75</v>
      </c>
      <c r="M470" s="31">
        <v>94.314430000000002</v>
      </c>
      <c r="N470" s="1"/>
      <c r="O470" s="1"/>
    </row>
    <row r="471" spans="1:15" ht="12.75" customHeight="1">
      <c r="A471" s="33">
        <v>461</v>
      </c>
      <c r="B471" s="54" t="s">
        <v>542</v>
      </c>
      <c r="C471" s="31">
        <v>384</v>
      </c>
      <c r="D471" s="36">
        <v>381.88333333333338</v>
      </c>
      <c r="E471" s="36">
        <v>373.76666666666677</v>
      </c>
      <c r="F471" s="36">
        <v>363.53333333333336</v>
      </c>
      <c r="G471" s="36">
        <v>355.41666666666674</v>
      </c>
      <c r="H471" s="36">
        <v>392.11666666666679</v>
      </c>
      <c r="I471" s="36">
        <v>400.23333333333346</v>
      </c>
      <c r="J471" s="36">
        <v>410.46666666666681</v>
      </c>
      <c r="K471" s="31">
        <v>390</v>
      </c>
      <c r="L471" s="31">
        <v>371.65</v>
      </c>
      <c r="M471" s="31">
        <v>23.54457</v>
      </c>
      <c r="N471" s="1"/>
      <c r="O471" s="1"/>
    </row>
    <row r="472" spans="1:15" ht="12.75" customHeight="1">
      <c r="A472" s="33">
        <v>462</v>
      </c>
      <c r="B472" s="54" t="s">
        <v>543</v>
      </c>
      <c r="C472" s="31">
        <v>433.35</v>
      </c>
      <c r="D472" s="36">
        <v>426.90000000000003</v>
      </c>
      <c r="E472" s="36">
        <v>409.45000000000005</v>
      </c>
      <c r="F472" s="36">
        <v>385.55</v>
      </c>
      <c r="G472" s="36">
        <v>368.1</v>
      </c>
      <c r="H472" s="36">
        <v>450.80000000000007</v>
      </c>
      <c r="I472" s="36">
        <v>468.25</v>
      </c>
      <c r="J472" s="36">
        <v>492.15000000000009</v>
      </c>
      <c r="K472" s="31">
        <v>444.35</v>
      </c>
      <c r="L472" s="31">
        <v>403</v>
      </c>
      <c r="M472" s="31">
        <v>27.972169999999998</v>
      </c>
      <c r="N472" s="1"/>
      <c r="O472" s="1"/>
    </row>
    <row r="473" spans="1:15" ht="12.75" customHeight="1">
      <c r="A473" s="33">
        <v>463</v>
      </c>
      <c r="B473" s="54" t="s">
        <v>531</v>
      </c>
      <c r="C473" s="31">
        <v>786.5</v>
      </c>
      <c r="D473" s="36">
        <v>794.1</v>
      </c>
      <c r="E473" s="36">
        <v>775</v>
      </c>
      <c r="F473" s="36">
        <v>763.5</v>
      </c>
      <c r="G473" s="36">
        <v>744.4</v>
      </c>
      <c r="H473" s="36">
        <v>805.6</v>
      </c>
      <c r="I473" s="36">
        <v>824.70000000000016</v>
      </c>
      <c r="J473" s="36">
        <v>836.2</v>
      </c>
      <c r="K473" s="31">
        <v>813.2</v>
      </c>
      <c r="L473" s="31">
        <v>782.6</v>
      </c>
      <c r="M473" s="31">
        <v>1.4220600000000001</v>
      </c>
      <c r="N473" s="1"/>
      <c r="O473" s="1"/>
    </row>
    <row r="474" spans="1:15" ht="12.75" customHeight="1">
      <c r="A474" s="33">
        <v>464</v>
      </c>
      <c r="B474" s="54" t="s">
        <v>301</v>
      </c>
      <c r="C474" s="31">
        <v>3319.1</v>
      </c>
      <c r="D474" s="36">
        <v>3342.2999999999997</v>
      </c>
      <c r="E474" s="36">
        <v>3234.2999999999993</v>
      </c>
      <c r="F474" s="36">
        <v>3149.4999999999995</v>
      </c>
      <c r="G474" s="36">
        <v>3041.4999999999991</v>
      </c>
      <c r="H474" s="36">
        <v>3427.0999999999995</v>
      </c>
      <c r="I474" s="36">
        <v>3535.1000000000004</v>
      </c>
      <c r="J474" s="36">
        <v>3619.8999999999996</v>
      </c>
      <c r="K474" s="31">
        <v>3450.3</v>
      </c>
      <c r="L474" s="31">
        <v>3257.5</v>
      </c>
      <c r="M474" s="31">
        <v>2.0698300000000001</v>
      </c>
      <c r="N474" s="1"/>
      <c r="O474" s="1"/>
    </row>
    <row r="475" spans="1:15" ht="12.75" customHeight="1">
      <c r="A475" s="33">
        <v>465</v>
      </c>
      <c r="B475" s="54" t="s">
        <v>532</v>
      </c>
      <c r="C475" s="31">
        <v>45.45</v>
      </c>
      <c r="D475" s="36">
        <v>45.449999999999996</v>
      </c>
      <c r="E475" s="36">
        <v>44.849999999999994</v>
      </c>
      <c r="F475" s="36">
        <v>44.25</v>
      </c>
      <c r="G475" s="36">
        <v>43.65</v>
      </c>
      <c r="H475" s="36">
        <v>46.04999999999999</v>
      </c>
      <c r="I475" s="36">
        <v>46.65</v>
      </c>
      <c r="J475" s="36">
        <v>47.249999999999986</v>
      </c>
      <c r="K475" s="31">
        <v>46.05</v>
      </c>
      <c r="L475" s="31">
        <v>44.85</v>
      </c>
      <c r="M475" s="31">
        <v>88.895529999999994</v>
      </c>
      <c r="N475" s="1"/>
      <c r="O475" s="1"/>
    </row>
    <row r="476" spans="1:15" ht="12.75" customHeight="1">
      <c r="A476" s="33">
        <v>466</v>
      </c>
      <c r="B476" s="54" t="s">
        <v>234</v>
      </c>
      <c r="C476" s="31">
        <v>1502.9</v>
      </c>
      <c r="D476" s="36">
        <v>1491.45</v>
      </c>
      <c r="E476" s="36">
        <v>1474.45</v>
      </c>
      <c r="F476" s="36">
        <v>1446</v>
      </c>
      <c r="G476" s="36">
        <v>1429</v>
      </c>
      <c r="H476" s="36">
        <v>1519.9</v>
      </c>
      <c r="I476" s="36">
        <v>1536.9</v>
      </c>
      <c r="J476" s="36">
        <v>1565.3500000000001</v>
      </c>
      <c r="K476" s="31">
        <v>1508.45</v>
      </c>
      <c r="L476" s="31">
        <v>1463</v>
      </c>
      <c r="M476" s="31">
        <v>13.69061</v>
      </c>
      <c r="N476" s="1"/>
      <c r="O476" s="1"/>
    </row>
    <row r="477" spans="1:15" ht="12.75" customHeight="1">
      <c r="A477" s="33">
        <v>467</v>
      </c>
      <c r="B477" s="54" t="s">
        <v>544</v>
      </c>
      <c r="C477" s="31">
        <v>40.4</v>
      </c>
      <c r="D477" s="36">
        <v>39.366666666666667</v>
      </c>
      <c r="E477" s="36">
        <v>37.783333333333331</v>
      </c>
      <c r="F477" s="36">
        <v>35.166666666666664</v>
      </c>
      <c r="G477" s="36">
        <v>33.583333333333329</v>
      </c>
      <c r="H477" s="36">
        <v>41.983333333333334</v>
      </c>
      <c r="I477" s="36">
        <v>43.566666666666663</v>
      </c>
      <c r="J477" s="36">
        <v>46.183333333333337</v>
      </c>
      <c r="K477" s="31">
        <v>40.950000000000003</v>
      </c>
      <c r="L477" s="31">
        <v>36.75</v>
      </c>
      <c r="M477" s="31">
        <v>1710.87726</v>
      </c>
      <c r="N477" s="1"/>
      <c r="O477" s="1"/>
    </row>
    <row r="478" spans="1:15" ht="12.75" customHeight="1">
      <c r="A478" s="33">
        <v>468</v>
      </c>
      <c r="B478" s="54" t="s">
        <v>545</v>
      </c>
      <c r="C478" s="31">
        <v>443.8</v>
      </c>
      <c r="D478" s="36">
        <v>446.68333333333339</v>
      </c>
      <c r="E478" s="36">
        <v>439.21666666666681</v>
      </c>
      <c r="F478" s="36">
        <v>434.63333333333344</v>
      </c>
      <c r="G478" s="36">
        <v>427.16666666666686</v>
      </c>
      <c r="H478" s="36">
        <v>451.26666666666677</v>
      </c>
      <c r="I478" s="36">
        <v>458.73333333333335</v>
      </c>
      <c r="J478" s="36">
        <v>463.31666666666672</v>
      </c>
      <c r="K478" s="31">
        <v>454.15</v>
      </c>
      <c r="L478" s="31">
        <v>442.1</v>
      </c>
      <c r="M478" s="31">
        <v>1.25844</v>
      </c>
      <c r="N478" s="1"/>
      <c r="O478" s="1"/>
    </row>
    <row r="479" spans="1:15" ht="12.75" customHeight="1">
      <c r="A479" s="33">
        <v>469</v>
      </c>
      <c r="B479" s="54" t="s">
        <v>236</v>
      </c>
      <c r="C479" s="31">
        <v>8728.35</v>
      </c>
      <c r="D479" s="36">
        <v>8713.5166666666682</v>
      </c>
      <c r="E479" s="36">
        <v>8676.0833333333358</v>
      </c>
      <c r="F479" s="36">
        <v>8623.8166666666675</v>
      </c>
      <c r="G479" s="36">
        <v>8586.383333333335</v>
      </c>
      <c r="H479" s="36">
        <v>8765.7833333333365</v>
      </c>
      <c r="I479" s="36">
        <v>8803.2166666666672</v>
      </c>
      <c r="J479" s="36">
        <v>8855.4833333333372</v>
      </c>
      <c r="K479" s="31">
        <v>8750.9500000000007</v>
      </c>
      <c r="L479" s="31">
        <v>8661.25</v>
      </c>
      <c r="M479" s="31">
        <v>3.5724900000000002</v>
      </c>
      <c r="N479" s="1"/>
      <c r="O479" s="1"/>
    </row>
    <row r="480" spans="1:15" ht="12.75" customHeight="1">
      <c r="A480" s="33">
        <v>470</v>
      </c>
      <c r="B480" s="54" t="s">
        <v>302</v>
      </c>
      <c r="C480" s="31">
        <v>96.1</v>
      </c>
      <c r="D480" s="36">
        <v>96.433333333333337</v>
      </c>
      <c r="E480" s="36">
        <v>94.666666666666671</v>
      </c>
      <c r="F480" s="36">
        <v>93.233333333333334</v>
      </c>
      <c r="G480" s="36">
        <v>91.466666666666669</v>
      </c>
      <c r="H480" s="36">
        <v>97.866666666666674</v>
      </c>
      <c r="I480" s="36">
        <v>99.633333333333326</v>
      </c>
      <c r="J480" s="36">
        <v>101.06666666666668</v>
      </c>
      <c r="K480" s="31">
        <v>98.2</v>
      </c>
      <c r="L480" s="31">
        <v>95</v>
      </c>
      <c r="M480" s="31">
        <v>990.69051999999999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1611</v>
      </c>
      <c r="D481" s="36">
        <v>1618.8999999999999</v>
      </c>
      <c r="E481" s="36">
        <v>1600.0499999999997</v>
      </c>
      <c r="F481" s="36">
        <v>1589.1</v>
      </c>
      <c r="G481" s="36">
        <v>1570.2499999999998</v>
      </c>
      <c r="H481" s="36">
        <v>1629.8499999999997</v>
      </c>
      <c r="I481" s="36">
        <v>1648.6999999999996</v>
      </c>
      <c r="J481" s="31">
        <v>1659.6499999999996</v>
      </c>
      <c r="K481" s="31">
        <v>1637.75</v>
      </c>
      <c r="L481" s="31">
        <v>1607.95</v>
      </c>
      <c r="M481" s="54">
        <v>2.1647400000000001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1048.95</v>
      </c>
      <c r="D482" s="36">
        <v>1055.8</v>
      </c>
      <c r="E482" s="36">
        <v>1036.6499999999999</v>
      </c>
      <c r="F482" s="36">
        <v>1024.3499999999999</v>
      </c>
      <c r="G482" s="36">
        <v>1005.1999999999998</v>
      </c>
      <c r="H482" s="36">
        <v>1068.0999999999999</v>
      </c>
      <c r="I482" s="36">
        <v>1087.25</v>
      </c>
      <c r="J482" s="31">
        <v>1099.55</v>
      </c>
      <c r="K482" s="31">
        <v>1074.95</v>
      </c>
      <c r="L482" s="31">
        <v>1043.5</v>
      </c>
      <c r="M482" s="54">
        <v>10.25493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623.54999999999995</v>
      </c>
      <c r="D483" s="36">
        <v>627.33333333333337</v>
      </c>
      <c r="E483" s="36">
        <v>617.31666666666672</v>
      </c>
      <c r="F483" s="36">
        <v>611.08333333333337</v>
      </c>
      <c r="G483" s="36">
        <v>601.06666666666672</v>
      </c>
      <c r="H483" s="36">
        <v>633.56666666666672</v>
      </c>
      <c r="I483" s="36">
        <v>643.58333333333337</v>
      </c>
      <c r="J483" s="36">
        <v>649.81666666666672</v>
      </c>
      <c r="K483" s="31">
        <v>637.35</v>
      </c>
      <c r="L483" s="31">
        <v>621.1</v>
      </c>
      <c r="M483" s="31">
        <v>4.3874599999999999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634.65</v>
      </c>
      <c r="D484" s="36">
        <v>632.6</v>
      </c>
      <c r="E484" s="36">
        <v>629.70000000000005</v>
      </c>
      <c r="F484" s="36">
        <v>624.75</v>
      </c>
      <c r="G484" s="36">
        <v>621.85</v>
      </c>
      <c r="H484" s="36">
        <v>637.55000000000007</v>
      </c>
      <c r="I484" s="36">
        <v>640.44999999999993</v>
      </c>
      <c r="J484" s="31">
        <v>645.40000000000009</v>
      </c>
      <c r="K484" s="31">
        <v>635.5</v>
      </c>
      <c r="L484" s="31">
        <v>627.65</v>
      </c>
      <c r="M484" s="54">
        <v>37.45966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784.5</v>
      </c>
      <c r="D485" s="36">
        <v>786.51666666666677</v>
      </c>
      <c r="E485" s="36">
        <v>775.03333333333353</v>
      </c>
      <c r="F485" s="36">
        <v>765.56666666666672</v>
      </c>
      <c r="G485" s="36">
        <v>754.08333333333348</v>
      </c>
      <c r="H485" s="36">
        <v>795.98333333333358</v>
      </c>
      <c r="I485" s="36">
        <v>807.46666666666692</v>
      </c>
      <c r="J485" s="36">
        <v>816.93333333333362</v>
      </c>
      <c r="K485" s="31">
        <v>798</v>
      </c>
      <c r="L485" s="31">
        <v>777.05</v>
      </c>
      <c r="M485" s="31">
        <v>1.49322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690.75</v>
      </c>
      <c r="D486" s="36">
        <v>694.11666666666667</v>
      </c>
      <c r="E486" s="36">
        <v>683.23333333333335</v>
      </c>
      <c r="F486" s="36">
        <v>675.7166666666667</v>
      </c>
      <c r="G486" s="36">
        <v>664.83333333333337</v>
      </c>
      <c r="H486" s="36">
        <v>701.63333333333333</v>
      </c>
      <c r="I486" s="36">
        <v>712.51666666666677</v>
      </c>
      <c r="J486" s="36">
        <v>720.0333333333333</v>
      </c>
      <c r="K486" s="31">
        <v>705</v>
      </c>
      <c r="L486" s="31">
        <v>686.6</v>
      </c>
      <c r="M486" s="31">
        <v>8.1712100000000003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441.65</v>
      </c>
      <c r="D487" s="36">
        <v>443.66666666666669</v>
      </c>
      <c r="E487" s="36">
        <v>434.43333333333339</v>
      </c>
      <c r="F487" s="36">
        <v>427.2166666666667</v>
      </c>
      <c r="G487" s="36">
        <v>417.98333333333341</v>
      </c>
      <c r="H487" s="36">
        <v>450.88333333333338</v>
      </c>
      <c r="I487" s="36">
        <v>460.11666666666662</v>
      </c>
      <c r="J487" s="36">
        <v>467.33333333333337</v>
      </c>
      <c r="K487" s="31">
        <v>452.9</v>
      </c>
      <c r="L487" s="31">
        <v>436.45</v>
      </c>
      <c r="M487" s="31">
        <v>6.13544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394.9</v>
      </c>
      <c r="D488" s="36">
        <v>391.75</v>
      </c>
      <c r="E488" s="36">
        <v>382.5</v>
      </c>
      <c r="F488" s="36">
        <v>370.1</v>
      </c>
      <c r="G488" s="36">
        <v>360.85</v>
      </c>
      <c r="H488" s="36">
        <v>404.15</v>
      </c>
      <c r="I488" s="36">
        <v>413.4</v>
      </c>
      <c r="J488" s="36">
        <v>425.79999999999995</v>
      </c>
      <c r="K488" s="31">
        <v>401</v>
      </c>
      <c r="L488" s="31">
        <v>379.35</v>
      </c>
      <c r="M488" s="31">
        <v>3.12581</v>
      </c>
      <c r="N488" s="1"/>
      <c r="O488" s="1"/>
    </row>
    <row r="489" spans="1:15" ht="12.75" customHeight="1">
      <c r="A489" s="33">
        <v>479</v>
      </c>
      <c r="B489" s="54" t="s">
        <v>553</v>
      </c>
      <c r="C489" s="31">
        <v>450.8</v>
      </c>
      <c r="D489" s="36">
        <v>448.0333333333333</v>
      </c>
      <c r="E489" s="36">
        <v>442.41666666666663</v>
      </c>
      <c r="F489" s="36">
        <v>434.0333333333333</v>
      </c>
      <c r="G489" s="36">
        <v>428.41666666666663</v>
      </c>
      <c r="H489" s="36">
        <v>456.41666666666663</v>
      </c>
      <c r="I489" s="36">
        <v>462.0333333333333</v>
      </c>
      <c r="J489" s="36">
        <v>470.41666666666663</v>
      </c>
      <c r="K489" s="31">
        <v>453.65</v>
      </c>
      <c r="L489" s="31">
        <v>439.65</v>
      </c>
      <c r="M489" s="31">
        <v>2.5577999999999999</v>
      </c>
      <c r="N489" s="1"/>
      <c r="O489" s="1"/>
    </row>
    <row r="490" spans="1:15" ht="12.75" customHeight="1">
      <c r="A490" s="33">
        <v>480</v>
      </c>
      <c r="B490" s="54" t="s">
        <v>303</v>
      </c>
      <c r="C490" s="36">
        <v>915.65</v>
      </c>
      <c r="D490" s="36">
        <v>918.98333333333323</v>
      </c>
      <c r="E490" s="36">
        <v>911.06666666666649</v>
      </c>
      <c r="F490" s="36">
        <v>906.48333333333323</v>
      </c>
      <c r="G490" s="36">
        <v>898.56666666666649</v>
      </c>
      <c r="H490" s="36">
        <v>923.56666666666649</v>
      </c>
      <c r="I490" s="36">
        <v>931.48333333333323</v>
      </c>
      <c r="J490" s="36">
        <v>936.06666666666649</v>
      </c>
      <c r="K490" s="31">
        <v>926.9</v>
      </c>
      <c r="L490" s="31">
        <v>914.4</v>
      </c>
      <c r="M490" s="31">
        <v>7.7923400000000003</v>
      </c>
      <c r="N490" s="1"/>
      <c r="O490" s="1"/>
    </row>
    <row r="491" spans="1:15" ht="12.75" customHeight="1">
      <c r="A491" s="33">
        <v>481</v>
      </c>
      <c r="B491" s="54" t="s">
        <v>554</v>
      </c>
      <c r="C491" s="31">
        <v>1314</v>
      </c>
      <c r="D491" s="36">
        <v>1302.1666666666667</v>
      </c>
      <c r="E491" s="36">
        <v>1282.4333333333334</v>
      </c>
      <c r="F491" s="36">
        <v>1250.8666666666666</v>
      </c>
      <c r="G491" s="36">
        <v>1231.1333333333332</v>
      </c>
      <c r="H491" s="36">
        <v>1333.7333333333336</v>
      </c>
      <c r="I491" s="36">
        <v>1353.4666666666667</v>
      </c>
      <c r="J491" s="36">
        <v>1385.0333333333338</v>
      </c>
      <c r="K491" s="31">
        <v>1321.9</v>
      </c>
      <c r="L491" s="31">
        <v>1270.5999999999999</v>
      </c>
      <c r="M491" s="31">
        <v>2.30924</v>
      </c>
      <c r="N491" s="1"/>
      <c r="O491" s="1"/>
    </row>
    <row r="492" spans="1:15" ht="12.75" customHeight="1">
      <c r="A492" s="33">
        <v>482</v>
      </c>
      <c r="B492" s="54" t="s">
        <v>238</v>
      </c>
      <c r="C492" s="36">
        <v>236.3</v>
      </c>
      <c r="D492" s="36">
        <v>237.43333333333331</v>
      </c>
      <c r="E492" s="36">
        <v>234.31666666666661</v>
      </c>
      <c r="F492" s="36">
        <v>232.33333333333329</v>
      </c>
      <c r="G492" s="36">
        <v>229.21666666666658</v>
      </c>
      <c r="H492" s="36">
        <v>239.41666666666663</v>
      </c>
      <c r="I492" s="36">
        <v>242.53333333333336</v>
      </c>
      <c r="J492" s="36">
        <v>244.51666666666665</v>
      </c>
      <c r="K492" s="31">
        <v>240.55</v>
      </c>
      <c r="L492" s="31">
        <v>235.45</v>
      </c>
      <c r="M492" s="31">
        <v>200.35443000000001</v>
      </c>
      <c r="N492" s="1"/>
      <c r="O492" s="1"/>
    </row>
    <row r="493" spans="1:15" ht="12.75" customHeight="1">
      <c r="A493" s="33">
        <v>483</v>
      </c>
      <c r="B493" s="54" t="s">
        <v>548</v>
      </c>
      <c r="C493" s="36">
        <v>311.2</v>
      </c>
      <c r="D493" s="36">
        <v>310.48333333333335</v>
      </c>
      <c r="E493" s="36">
        <v>307.9666666666667</v>
      </c>
      <c r="F493" s="36">
        <v>304.73333333333335</v>
      </c>
      <c r="G493" s="36">
        <v>302.2166666666667</v>
      </c>
      <c r="H493" s="36">
        <v>313.7166666666667</v>
      </c>
      <c r="I493" s="36">
        <v>316.23333333333335</v>
      </c>
      <c r="J493" s="36">
        <v>319.4666666666667</v>
      </c>
      <c r="K493" s="31">
        <v>313</v>
      </c>
      <c r="L493" s="31">
        <v>307.25</v>
      </c>
      <c r="M493" s="31">
        <v>1.54528</v>
      </c>
      <c r="N493" s="1"/>
      <c r="O493" s="1"/>
    </row>
    <row r="494" spans="1:15" ht="12.75" customHeight="1">
      <c r="A494" s="33">
        <v>484</v>
      </c>
      <c r="B494" s="54" t="s">
        <v>555</v>
      </c>
      <c r="C494" s="36">
        <v>492.4</v>
      </c>
      <c r="D494" s="36">
        <v>491.59999999999997</v>
      </c>
      <c r="E494" s="36">
        <v>486.44999999999993</v>
      </c>
      <c r="F494" s="36">
        <v>480.49999999999994</v>
      </c>
      <c r="G494" s="36">
        <v>475.34999999999991</v>
      </c>
      <c r="H494" s="36">
        <v>497.54999999999995</v>
      </c>
      <c r="I494" s="36">
        <v>502.69999999999993</v>
      </c>
      <c r="J494" s="36">
        <v>508.65</v>
      </c>
      <c r="K494" s="31">
        <v>496.75</v>
      </c>
      <c r="L494" s="31">
        <v>485.65</v>
      </c>
      <c r="M494" s="31">
        <v>0.98140000000000005</v>
      </c>
      <c r="N494" s="1"/>
      <c r="O494" s="1"/>
    </row>
    <row r="495" spans="1:15" ht="12.75" customHeight="1">
      <c r="A495" s="33">
        <v>485</v>
      </c>
      <c r="B495" s="54" t="s">
        <v>556</v>
      </c>
      <c r="C495" s="36">
        <v>1893.1</v>
      </c>
      <c r="D495" s="36">
        <v>1892.1333333333332</v>
      </c>
      <c r="E495" s="36">
        <v>1878.3666666666663</v>
      </c>
      <c r="F495" s="36">
        <v>1863.6333333333332</v>
      </c>
      <c r="G495" s="36">
        <v>1849.8666666666663</v>
      </c>
      <c r="H495" s="36">
        <v>1906.8666666666663</v>
      </c>
      <c r="I495" s="36">
        <v>1920.6333333333332</v>
      </c>
      <c r="J495" s="36">
        <v>1935.3666666666663</v>
      </c>
      <c r="K495" s="31">
        <v>1905.9</v>
      </c>
      <c r="L495" s="31">
        <v>1877.4</v>
      </c>
      <c r="M495" s="31">
        <v>0.29604999999999998</v>
      </c>
      <c r="N495" s="1"/>
      <c r="O495" s="1"/>
    </row>
    <row r="496" spans="1:15" ht="12.75" customHeight="1">
      <c r="A496" s="33">
        <v>486</v>
      </c>
      <c r="B496" s="54" t="s">
        <v>549</v>
      </c>
      <c r="C496" s="36">
        <v>2119.4</v>
      </c>
      <c r="D496" s="36">
        <v>2129.15</v>
      </c>
      <c r="E496" s="36">
        <v>2102.65</v>
      </c>
      <c r="F496" s="36">
        <v>2085.9</v>
      </c>
      <c r="G496" s="36">
        <v>2059.4</v>
      </c>
      <c r="H496" s="36">
        <v>2145.9</v>
      </c>
      <c r="I496" s="36">
        <v>2172.4</v>
      </c>
      <c r="J496" s="36">
        <v>2189.15</v>
      </c>
      <c r="K496" s="31">
        <v>2155.65</v>
      </c>
      <c r="L496" s="31">
        <v>2112.4</v>
      </c>
      <c r="M496" s="31">
        <v>0.31646000000000002</v>
      </c>
      <c r="N496" s="1"/>
      <c r="O496" s="1"/>
    </row>
    <row r="497" spans="1:15" ht="12.75" customHeight="1">
      <c r="A497" s="33">
        <v>487</v>
      </c>
      <c r="B497" s="54" t="s">
        <v>141</v>
      </c>
      <c r="C497" s="36">
        <v>11.7</v>
      </c>
      <c r="D497" s="36">
        <v>11.516666666666666</v>
      </c>
      <c r="E497" s="36">
        <v>11.083333333333332</v>
      </c>
      <c r="F497" s="36">
        <v>10.466666666666667</v>
      </c>
      <c r="G497" s="36">
        <v>10.033333333333333</v>
      </c>
      <c r="H497" s="36">
        <v>12.133333333333331</v>
      </c>
      <c r="I497" s="36">
        <v>12.566666666666665</v>
      </c>
      <c r="J497" s="36">
        <v>13.18333333333333</v>
      </c>
      <c r="K497" s="31">
        <v>11.95</v>
      </c>
      <c r="L497" s="31">
        <v>10.9</v>
      </c>
      <c r="M497" s="31">
        <v>5258.1421700000001</v>
      </c>
      <c r="N497" s="1"/>
      <c r="O497" s="1"/>
    </row>
    <row r="498" spans="1:15" ht="12.75" customHeight="1">
      <c r="A498" s="33">
        <v>488</v>
      </c>
      <c r="B498" s="54" t="s">
        <v>239</v>
      </c>
      <c r="C498" s="36">
        <v>893.95</v>
      </c>
      <c r="D498" s="36">
        <v>895.68333333333339</v>
      </c>
      <c r="E498" s="36">
        <v>885.36666666666679</v>
      </c>
      <c r="F498" s="36">
        <v>876.78333333333342</v>
      </c>
      <c r="G498" s="36">
        <v>866.46666666666681</v>
      </c>
      <c r="H498" s="36">
        <v>904.26666666666677</v>
      </c>
      <c r="I498" s="36">
        <v>914.58333333333337</v>
      </c>
      <c r="J498" s="36">
        <v>923.16666666666674</v>
      </c>
      <c r="K498" s="31">
        <v>906</v>
      </c>
      <c r="L498" s="31">
        <v>887.1</v>
      </c>
      <c r="M498" s="31">
        <v>9.6145300000000002</v>
      </c>
      <c r="N498" s="1"/>
      <c r="O498" s="1"/>
    </row>
    <row r="499" spans="1:15" ht="12.75" customHeight="1">
      <c r="A499" s="33">
        <v>489</v>
      </c>
      <c r="B499" s="54" t="s">
        <v>557</v>
      </c>
      <c r="C499" s="54">
        <v>397.4</v>
      </c>
      <c r="D499" s="36">
        <v>394.3</v>
      </c>
      <c r="E499" s="36">
        <v>386.6</v>
      </c>
      <c r="F499" s="36">
        <v>375.8</v>
      </c>
      <c r="G499" s="36">
        <v>368.1</v>
      </c>
      <c r="H499" s="36">
        <v>405.1</v>
      </c>
      <c r="I499" s="36">
        <v>412.79999999999995</v>
      </c>
      <c r="J499" s="36">
        <v>423.6</v>
      </c>
      <c r="K499" s="31">
        <v>402</v>
      </c>
      <c r="L499" s="31">
        <v>383.5</v>
      </c>
      <c r="M499" s="31">
        <v>41.398919999999997</v>
      </c>
      <c r="N499" s="1"/>
      <c r="O499" s="1"/>
    </row>
    <row r="500" spans="1:15" ht="12.75" customHeight="1">
      <c r="A500" s="33">
        <v>490</v>
      </c>
      <c r="B500" s="54" t="s">
        <v>558</v>
      </c>
      <c r="C500" s="54">
        <v>123.45</v>
      </c>
      <c r="D500" s="36">
        <v>123.26666666666665</v>
      </c>
      <c r="E500" s="36">
        <v>122.0333333333333</v>
      </c>
      <c r="F500" s="36">
        <v>120.61666666666665</v>
      </c>
      <c r="G500" s="36">
        <v>119.3833333333333</v>
      </c>
      <c r="H500" s="36">
        <v>124.68333333333331</v>
      </c>
      <c r="I500" s="36">
        <v>125.91666666666666</v>
      </c>
      <c r="J500" s="36">
        <v>127.33333333333331</v>
      </c>
      <c r="K500" s="31">
        <v>124.5</v>
      </c>
      <c r="L500" s="31">
        <v>121.85</v>
      </c>
      <c r="M500" s="31">
        <v>11.35736</v>
      </c>
      <c r="N500" s="1"/>
      <c r="O500" s="1"/>
    </row>
    <row r="501" spans="1:15" ht="12.75" customHeight="1">
      <c r="A501" s="33">
        <v>491</v>
      </c>
      <c r="B501" s="54" t="s">
        <v>559</v>
      </c>
      <c r="C501" s="54">
        <v>985.05</v>
      </c>
      <c r="D501" s="36">
        <v>984.91666666666663</v>
      </c>
      <c r="E501" s="36">
        <v>971.98333333333323</v>
      </c>
      <c r="F501" s="36">
        <v>958.91666666666663</v>
      </c>
      <c r="G501" s="36">
        <v>945.98333333333323</v>
      </c>
      <c r="H501" s="36">
        <v>997.98333333333323</v>
      </c>
      <c r="I501" s="36">
        <v>1010.9166666666666</v>
      </c>
      <c r="J501" s="36">
        <v>1023.9833333333332</v>
      </c>
      <c r="K501" s="31">
        <v>997.85</v>
      </c>
      <c r="L501" s="31">
        <v>971.85</v>
      </c>
      <c r="M501" s="31">
        <v>4.11137</v>
      </c>
      <c r="N501" s="1"/>
      <c r="O501" s="1"/>
    </row>
    <row r="502" spans="1:15" ht="12.75" customHeight="1">
      <c r="A502" s="33">
        <v>492</v>
      </c>
      <c r="B502" s="54" t="s">
        <v>304</v>
      </c>
      <c r="C502" s="54">
        <v>1640.75</v>
      </c>
      <c r="D502" s="36">
        <v>1643.25</v>
      </c>
      <c r="E502" s="36">
        <v>1622.5</v>
      </c>
      <c r="F502" s="36">
        <v>1604.25</v>
      </c>
      <c r="G502" s="36">
        <v>1583.5</v>
      </c>
      <c r="H502" s="36">
        <v>1661.5</v>
      </c>
      <c r="I502" s="36">
        <v>1682.25</v>
      </c>
      <c r="J502" s="36">
        <v>1700.5</v>
      </c>
      <c r="K502" s="31">
        <v>1664</v>
      </c>
      <c r="L502" s="31">
        <v>1625</v>
      </c>
      <c r="M502" s="31">
        <v>1.10815</v>
      </c>
      <c r="N502" s="1"/>
      <c r="O502" s="1"/>
    </row>
    <row r="503" spans="1:15" ht="12.75" customHeight="1">
      <c r="A503" s="33">
        <v>493</v>
      </c>
      <c r="B503" s="54" t="s">
        <v>240</v>
      </c>
      <c r="C503" s="36">
        <v>441.05</v>
      </c>
      <c r="D503" s="36">
        <v>441.01666666666665</v>
      </c>
      <c r="E503" s="36">
        <v>438.2833333333333</v>
      </c>
      <c r="F503" s="36">
        <v>435.51666666666665</v>
      </c>
      <c r="G503" s="36">
        <v>432.7833333333333</v>
      </c>
      <c r="H503" s="36">
        <v>443.7833333333333</v>
      </c>
      <c r="I503" s="36">
        <v>446.51666666666665</v>
      </c>
      <c r="J503" s="31">
        <v>449.2833333333333</v>
      </c>
      <c r="K503" s="31">
        <v>443.75</v>
      </c>
      <c r="L503" s="31">
        <v>438.25</v>
      </c>
      <c r="M503" s="54">
        <v>99.179379999999995</v>
      </c>
      <c r="N503" s="1"/>
      <c r="O503" s="1"/>
    </row>
    <row r="504" spans="1:15" ht="12.75" customHeight="1">
      <c r="A504" s="33">
        <v>494</v>
      </c>
      <c r="B504" s="54" t="s">
        <v>305</v>
      </c>
      <c r="C504" s="36">
        <v>18.3</v>
      </c>
      <c r="D504" s="36">
        <v>18.05</v>
      </c>
      <c r="E504" s="36">
        <v>17.700000000000003</v>
      </c>
      <c r="F504" s="36">
        <v>17.100000000000001</v>
      </c>
      <c r="G504" s="36">
        <v>16.750000000000004</v>
      </c>
      <c r="H504" s="36">
        <v>18.650000000000002</v>
      </c>
      <c r="I504" s="36">
        <v>19.000000000000004</v>
      </c>
      <c r="J504" s="31">
        <v>19.600000000000001</v>
      </c>
      <c r="K504" s="31">
        <v>18.399999999999999</v>
      </c>
      <c r="L504" s="31">
        <v>17.45</v>
      </c>
      <c r="M504" s="54">
        <v>3588.07251</v>
      </c>
      <c r="N504" s="1"/>
      <c r="O504" s="1"/>
    </row>
    <row r="505" spans="1:15" ht="12.75" customHeight="1">
      <c r="A505" s="33">
        <v>495</v>
      </c>
      <c r="B505" s="54" t="s">
        <v>241</v>
      </c>
      <c r="C505" s="54">
        <v>274.14999999999998</v>
      </c>
      <c r="D505" s="36">
        <v>272.59999999999997</v>
      </c>
      <c r="E505" s="36">
        <v>269.09999999999991</v>
      </c>
      <c r="F505" s="36">
        <v>264.04999999999995</v>
      </c>
      <c r="G505" s="36">
        <v>260.5499999999999</v>
      </c>
      <c r="H505" s="36">
        <v>277.64999999999992</v>
      </c>
      <c r="I505" s="36">
        <v>281.15000000000003</v>
      </c>
      <c r="J505" s="36">
        <v>286.19999999999993</v>
      </c>
      <c r="K505" s="31">
        <v>276.10000000000002</v>
      </c>
      <c r="L505" s="31">
        <v>267.55</v>
      </c>
      <c r="M505" s="31">
        <v>107.66194</v>
      </c>
      <c r="N505" s="1"/>
      <c r="O505" s="1"/>
    </row>
    <row r="506" spans="1:15" ht="12.75" customHeight="1">
      <c r="A506" s="33">
        <v>496</v>
      </c>
      <c r="B506" s="54" t="s">
        <v>561</v>
      </c>
      <c r="C506" s="54">
        <v>527.75</v>
      </c>
      <c r="D506" s="36">
        <v>531.94999999999993</v>
      </c>
      <c r="E506" s="36">
        <v>519.69999999999982</v>
      </c>
      <c r="F506" s="36">
        <v>511.64999999999986</v>
      </c>
      <c r="G506" s="36">
        <v>499.39999999999975</v>
      </c>
      <c r="H506" s="36">
        <v>539.99999999999989</v>
      </c>
      <c r="I506" s="36">
        <v>552.25000000000011</v>
      </c>
      <c r="J506" s="36">
        <v>560.29999999999995</v>
      </c>
      <c r="K506" s="31">
        <v>544.20000000000005</v>
      </c>
      <c r="L506" s="31">
        <v>523.9</v>
      </c>
      <c r="M506" s="31">
        <v>10.88552</v>
      </c>
      <c r="N506" s="1"/>
      <c r="O506" s="1"/>
    </row>
    <row r="507" spans="1:15" ht="12.75" customHeight="1">
      <c r="A507" s="33">
        <v>497</v>
      </c>
      <c r="B507" s="54" t="s">
        <v>560</v>
      </c>
      <c r="C507" s="36">
        <v>15410.7</v>
      </c>
      <c r="D507" s="36">
        <v>15740.25</v>
      </c>
      <c r="E507" s="36">
        <v>14880.5</v>
      </c>
      <c r="F507" s="36">
        <v>14350.3</v>
      </c>
      <c r="G507" s="36">
        <v>13490.55</v>
      </c>
      <c r="H507" s="36">
        <v>16270.45</v>
      </c>
      <c r="I507" s="36">
        <v>17130.2</v>
      </c>
      <c r="J507" s="31">
        <v>17660.400000000001</v>
      </c>
      <c r="K507" s="31">
        <v>16600</v>
      </c>
      <c r="L507" s="31">
        <v>15210.05</v>
      </c>
      <c r="M507" s="54">
        <v>0.75356999999999996</v>
      </c>
      <c r="N507" s="1"/>
      <c r="O507" s="1"/>
    </row>
    <row r="508" spans="1:15" ht="12.75" customHeight="1">
      <c r="A508" s="33">
        <v>498</v>
      </c>
      <c r="B508" s="54" t="s">
        <v>306</v>
      </c>
      <c r="C508" s="54">
        <v>102.95</v>
      </c>
      <c r="D508" s="36">
        <v>102.58333333333333</v>
      </c>
      <c r="E508" s="36">
        <v>100.71666666666665</v>
      </c>
      <c r="F508" s="36">
        <v>98.48333333333332</v>
      </c>
      <c r="G508" s="36">
        <v>96.616666666666646</v>
      </c>
      <c r="H508" s="36">
        <v>104.81666666666666</v>
      </c>
      <c r="I508" s="36">
        <v>106.68333333333334</v>
      </c>
      <c r="J508" s="36">
        <v>108.91666666666667</v>
      </c>
      <c r="K508" s="31">
        <v>104.45</v>
      </c>
      <c r="L508" s="31">
        <v>100.35</v>
      </c>
      <c r="M508" s="31">
        <v>1488.53172</v>
      </c>
      <c r="N508" s="1"/>
      <c r="O508" s="1"/>
    </row>
    <row r="509" spans="1:15" ht="12.75" customHeight="1">
      <c r="A509" s="327">
        <v>499</v>
      </c>
      <c r="B509" s="328" t="s">
        <v>242</v>
      </c>
      <c r="C509" s="328">
        <v>645.35</v>
      </c>
      <c r="D509" s="329">
        <v>644.88333333333333</v>
      </c>
      <c r="E509" s="329">
        <v>640.81666666666661</v>
      </c>
      <c r="F509" s="329">
        <v>636.2833333333333</v>
      </c>
      <c r="G509" s="329">
        <v>632.21666666666658</v>
      </c>
      <c r="H509" s="329">
        <v>649.41666666666663</v>
      </c>
      <c r="I509" s="329">
        <v>653.48333333333346</v>
      </c>
      <c r="J509" s="329">
        <v>658.01666666666665</v>
      </c>
      <c r="K509" s="330">
        <v>648.95000000000005</v>
      </c>
      <c r="L509" s="330">
        <v>640.35</v>
      </c>
      <c r="M509" s="330">
        <v>14.36938</v>
      </c>
      <c r="N509" s="1"/>
      <c r="O509" s="1"/>
    </row>
    <row r="510" spans="1:15" ht="12.75" customHeight="1">
      <c r="A510" s="327">
        <v>500</v>
      </c>
      <c r="B510" s="328" t="s">
        <v>562</v>
      </c>
      <c r="C510" s="328">
        <v>1615.7</v>
      </c>
      <c r="D510" s="329">
        <v>1615.9166666666667</v>
      </c>
      <c r="E510" s="329">
        <v>1599.8833333333334</v>
      </c>
      <c r="F510" s="329">
        <v>1584.0666666666666</v>
      </c>
      <c r="G510" s="329">
        <v>1568.0333333333333</v>
      </c>
      <c r="H510" s="329">
        <v>1631.7333333333336</v>
      </c>
      <c r="I510" s="329">
        <v>1647.7666666666669</v>
      </c>
      <c r="J510" s="329">
        <v>1663.5833333333337</v>
      </c>
      <c r="K510" s="330">
        <v>1631.95</v>
      </c>
      <c r="L510" s="330">
        <v>1600.1</v>
      </c>
      <c r="M510" s="330">
        <v>0.28808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5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5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5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5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5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254</v>
      </c>
      <c r="N527" s="1"/>
      <c r="O527" s="1"/>
    </row>
    <row r="528" spans="1:15" ht="12.75" customHeight="1">
      <c r="A528" s="67" t="s">
        <v>255</v>
      </c>
      <c r="N528" s="1"/>
      <c r="O528" s="1"/>
    </row>
    <row r="529" spans="1:15" ht="12.75" customHeight="1">
      <c r="A529" s="67" t="s">
        <v>256</v>
      </c>
      <c r="N529" s="1"/>
      <c r="O529" s="1"/>
    </row>
    <row r="530" spans="1:15" ht="12.75" customHeight="1">
      <c r="A530" s="67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5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1" t="s">
        <v>311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</row>
    <row r="2" spans="1:28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8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</row>
    <row r="4" spans="1:28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</row>
    <row r="5" spans="1:28" ht="6" customHeight="1">
      <c r="A5" s="367"/>
      <c r="B5" s="368"/>
      <c r="C5" s="367"/>
      <c r="D5" s="368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</row>
    <row r="6" spans="1:28" ht="26.25" customHeight="1">
      <c r="A6" s="75"/>
      <c r="B6" s="80"/>
      <c r="C6" s="68"/>
      <c r="D6" s="68"/>
      <c r="E6" s="23" t="s">
        <v>310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</row>
    <row r="7" spans="1:28" ht="16.5" customHeight="1">
      <c r="A7" s="81" t="s">
        <v>565</v>
      </c>
      <c r="B7" s="369" t="s">
        <v>566</v>
      </c>
      <c r="C7" s="368"/>
      <c r="D7" s="7">
        <f>Main!B10</f>
        <v>45187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</row>
    <row r="8" spans="1:28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</row>
    <row r="9" spans="1:28" ht="51">
      <c r="A9" s="84" t="s">
        <v>567</v>
      </c>
      <c r="B9" s="85" t="s">
        <v>568</v>
      </c>
      <c r="C9" s="85" t="s">
        <v>569</v>
      </c>
      <c r="D9" s="85" t="s">
        <v>570</v>
      </c>
      <c r="E9" s="85" t="s">
        <v>571</v>
      </c>
      <c r="F9" s="85" t="s">
        <v>572</v>
      </c>
      <c r="G9" s="85" t="s">
        <v>573</v>
      </c>
      <c r="H9" s="85" t="s">
        <v>574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</row>
    <row r="10" spans="1:28" ht="12.75" customHeight="1">
      <c r="A10" s="86">
        <v>45184</v>
      </c>
      <c r="B10" s="32">
        <v>540615</v>
      </c>
      <c r="C10" s="31" t="s">
        <v>959</v>
      </c>
      <c r="D10" s="31" t="s">
        <v>960</v>
      </c>
      <c r="E10" s="31" t="s">
        <v>576</v>
      </c>
      <c r="F10" s="87">
        <v>2117357</v>
      </c>
      <c r="G10" s="32">
        <v>0.52</v>
      </c>
      <c r="H10" s="32" t="s">
        <v>334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</row>
    <row r="11" spans="1:28" ht="12.75" customHeight="1">
      <c r="A11" s="86">
        <v>45184</v>
      </c>
      <c r="B11" s="32">
        <v>543319</v>
      </c>
      <c r="C11" s="31" t="s">
        <v>1060</v>
      </c>
      <c r="D11" s="31" t="s">
        <v>1088</v>
      </c>
      <c r="E11" s="31" t="s">
        <v>576</v>
      </c>
      <c r="F11" s="87">
        <v>72000</v>
      </c>
      <c r="G11" s="32">
        <v>11.95</v>
      </c>
      <c r="H11" s="32" t="s">
        <v>334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</row>
    <row r="12" spans="1:28" ht="12.75" customHeight="1">
      <c r="A12" s="86">
        <v>45184</v>
      </c>
      <c r="B12" s="32">
        <v>543319</v>
      </c>
      <c r="C12" s="31" t="s">
        <v>1060</v>
      </c>
      <c r="D12" s="31" t="s">
        <v>1089</v>
      </c>
      <c r="E12" s="31" t="s">
        <v>576</v>
      </c>
      <c r="F12" s="87">
        <v>360000</v>
      </c>
      <c r="G12" s="32">
        <v>11.95</v>
      </c>
      <c r="H12" s="32" t="s">
        <v>334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</row>
    <row r="13" spans="1:28" ht="12.75" customHeight="1">
      <c r="A13" s="86">
        <v>45184</v>
      </c>
      <c r="B13" s="32">
        <v>543319</v>
      </c>
      <c r="C13" s="31" t="s">
        <v>1060</v>
      </c>
      <c r="D13" s="31" t="s">
        <v>1090</v>
      </c>
      <c r="E13" s="31" t="s">
        <v>576</v>
      </c>
      <c r="F13" s="87">
        <v>120000</v>
      </c>
      <c r="G13" s="32">
        <v>11.95</v>
      </c>
      <c r="H13" s="32" t="s">
        <v>334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</row>
    <row r="14" spans="1:28" ht="12.75" customHeight="1">
      <c r="A14" s="86">
        <v>45184</v>
      </c>
      <c r="B14" s="32">
        <v>543319</v>
      </c>
      <c r="C14" s="31" t="s">
        <v>1060</v>
      </c>
      <c r="D14" s="31" t="s">
        <v>1061</v>
      </c>
      <c r="E14" s="31" t="s">
        <v>575</v>
      </c>
      <c r="F14" s="87">
        <v>56000</v>
      </c>
      <c r="G14" s="32">
        <v>11.95</v>
      </c>
      <c r="H14" s="32" t="s">
        <v>334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</row>
    <row r="15" spans="1:28" ht="12.75" customHeight="1">
      <c r="A15" s="86">
        <v>45184</v>
      </c>
      <c r="B15" s="32">
        <v>543319</v>
      </c>
      <c r="C15" s="31" t="s">
        <v>1060</v>
      </c>
      <c r="D15" s="31" t="s">
        <v>1061</v>
      </c>
      <c r="E15" s="31" t="s">
        <v>576</v>
      </c>
      <c r="F15" s="87">
        <v>64000</v>
      </c>
      <c r="G15" s="32">
        <v>11.95</v>
      </c>
      <c r="H15" s="32" t="s">
        <v>334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</row>
    <row r="16" spans="1:28" ht="12.75" customHeight="1">
      <c r="A16" s="86">
        <v>45184</v>
      </c>
      <c r="B16" s="32">
        <v>543319</v>
      </c>
      <c r="C16" s="31" t="s">
        <v>1060</v>
      </c>
      <c r="D16" s="31" t="s">
        <v>1091</v>
      </c>
      <c r="E16" s="31" t="s">
        <v>575</v>
      </c>
      <c r="F16" s="87">
        <v>72000</v>
      </c>
      <c r="G16" s="32">
        <v>11.95</v>
      </c>
      <c r="H16" s="32" t="s">
        <v>334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</row>
    <row r="17" spans="1:28" ht="12.75" customHeight="1">
      <c r="A17" s="86">
        <v>45184</v>
      </c>
      <c r="B17" s="32">
        <v>543319</v>
      </c>
      <c r="C17" s="31" t="s">
        <v>1060</v>
      </c>
      <c r="D17" s="31" t="s">
        <v>871</v>
      </c>
      <c r="E17" s="31" t="s">
        <v>576</v>
      </c>
      <c r="F17" s="87">
        <v>152000</v>
      </c>
      <c r="G17" s="32">
        <v>11.94</v>
      </c>
      <c r="H17" s="32" t="s">
        <v>334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</row>
    <row r="18" spans="1:28" ht="12.75" customHeight="1">
      <c r="A18" s="86">
        <v>45184</v>
      </c>
      <c r="B18" s="32">
        <v>543319</v>
      </c>
      <c r="C18" s="31" t="s">
        <v>1060</v>
      </c>
      <c r="D18" s="31" t="s">
        <v>871</v>
      </c>
      <c r="E18" s="31" t="s">
        <v>575</v>
      </c>
      <c r="F18" s="87">
        <v>152000</v>
      </c>
      <c r="G18" s="32">
        <v>11.95</v>
      </c>
      <c r="H18" s="32" t="s">
        <v>334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</row>
    <row r="19" spans="1:28" ht="12.75" customHeight="1">
      <c r="A19" s="86">
        <v>45184</v>
      </c>
      <c r="B19" s="32">
        <v>543319</v>
      </c>
      <c r="C19" s="31" t="s">
        <v>1060</v>
      </c>
      <c r="D19" s="31" t="s">
        <v>1092</v>
      </c>
      <c r="E19" s="31" t="s">
        <v>576</v>
      </c>
      <c r="F19" s="87">
        <v>240000</v>
      </c>
      <c r="G19" s="32">
        <v>11.94</v>
      </c>
      <c r="H19" s="32" t="s">
        <v>334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</row>
    <row r="20" spans="1:28" ht="12.75" customHeight="1">
      <c r="A20" s="86">
        <v>45184</v>
      </c>
      <c r="B20" s="32">
        <v>543319</v>
      </c>
      <c r="C20" s="31" t="s">
        <v>1060</v>
      </c>
      <c r="D20" s="31" t="s">
        <v>1092</v>
      </c>
      <c r="E20" s="31" t="s">
        <v>575</v>
      </c>
      <c r="F20" s="87">
        <v>400000</v>
      </c>
      <c r="G20" s="32">
        <v>11.95</v>
      </c>
      <c r="H20" s="32" t="s">
        <v>334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</row>
    <row r="21" spans="1:28" ht="12.75" customHeight="1">
      <c r="A21" s="86">
        <v>45184</v>
      </c>
      <c r="B21" s="32">
        <v>543319</v>
      </c>
      <c r="C21" s="31" t="s">
        <v>1060</v>
      </c>
      <c r="D21" s="31" t="s">
        <v>1093</v>
      </c>
      <c r="E21" s="31" t="s">
        <v>576</v>
      </c>
      <c r="F21" s="87">
        <v>48000</v>
      </c>
      <c r="G21" s="32">
        <v>11.95</v>
      </c>
      <c r="H21" s="32" t="s">
        <v>334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</row>
    <row r="22" spans="1:28" ht="12.75" customHeight="1">
      <c r="A22" s="86">
        <v>45184</v>
      </c>
      <c r="B22" s="32">
        <v>543319</v>
      </c>
      <c r="C22" s="31" t="s">
        <v>1060</v>
      </c>
      <c r="D22" s="31" t="s">
        <v>1093</v>
      </c>
      <c r="E22" s="31" t="s">
        <v>575</v>
      </c>
      <c r="F22" s="87">
        <v>48000</v>
      </c>
      <c r="G22" s="32">
        <v>11.95</v>
      </c>
      <c r="H22" s="32" t="s">
        <v>334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</row>
    <row r="23" spans="1:28" ht="12.75" customHeight="1">
      <c r="A23" s="86">
        <v>45184</v>
      </c>
      <c r="B23" s="32">
        <v>543319</v>
      </c>
      <c r="C23" s="31" t="s">
        <v>1060</v>
      </c>
      <c r="D23" s="31" t="s">
        <v>1040</v>
      </c>
      <c r="E23" s="31" t="s">
        <v>576</v>
      </c>
      <c r="F23" s="87">
        <v>824000</v>
      </c>
      <c r="G23" s="32">
        <v>11.95</v>
      </c>
      <c r="H23" s="32" t="s">
        <v>334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</row>
    <row r="24" spans="1:28" ht="12.75" customHeight="1">
      <c r="A24" s="86">
        <v>45184</v>
      </c>
      <c r="B24" s="32">
        <v>543319</v>
      </c>
      <c r="C24" s="31" t="s">
        <v>1060</v>
      </c>
      <c r="D24" s="31" t="s">
        <v>1062</v>
      </c>
      <c r="E24" s="31" t="s">
        <v>576</v>
      </c>
      <c r="F24" s="87">
        <v>144000</v>
      </c>
      <c r="G24" s="32">
        <v>11.95</v>
      </c>
      <c r="H24" s="32" t="s">
        <v>334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</row>
    <row r="25" spans="1:28" ht="12.75" customHeight="1">
      <c r="A25" s="86">
        <v>45184</v>
      </c>
      <c r="B25" s="32">
        <v>543319</v>
      </c>
      <c r="C25" s="31" t="s">
        <v>1060</v>
      </c>
      <c r="D25" s="31" t="s">
        <v>1040</v>
      </c>
      <c r="E25" s="31" t="s">
        <v>575</v>
      </c>
      <c r="F25" s="87">
        <v>824000</v>
      </c>
      <c r="G25" s="32">
        <v>11.95</v>
      </c>
      <c r="H25" s="32" t="s">
        <v>334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</row>
    <row r="26" spans="1:28" ht="12.75" customHeight="1">
      <c r="A26" s="86">
        <v>45184</v>
      </c>
      <c r="B26" s="32">
        <v>543319</v>
      </c>
      <c r="C26" s="31" t="s">
        <v>1060</v>
      </c>
      <c r="D26" s="31" t="s">
        <v>1094</v>
      </c>
      <c r="E26" s="31" t="s">
        <v>576</v>
      </c>
      <c r="F26" s="87">
        <v>64000</v>
      </c>
      <c r="G26" s="32">
        <v>11.95</v>
      </c>
      <c r="H26" s="32" t="s">
        <v>334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</row>
    <row r="27" spans="1:28" ht="12.75" customHeight="1">
      <c r="A27" s="86">
        <v>45184</v>
      </c>
      <c r="B27" s="32">
        <v>543319</v>
      </c>
      <c r="C27" s="31" t="s">
        <v>1060</v>
      </c>
      <c r="D27" s="31" t="s">
        <v>1094</v>
      </c>
      <c r="E27" s="31" t="s">
        <v>575</v>
      </c>
      <c r="F27" s="87">
        <v>72000</v>
      </c>
      <c r="G27" s="32">
        <v>11.95</v>
      </c>
      <c r="H27" s="32" t="s">
        <v>334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</row>
    <row r="28" spans="1:28" ht="12.75" customHeight="1">
      <c r="A28" s="86">
        <v>45184</v>
      </c>
      <c r="B28" s="32">
        <v>530187</v>
      </c>
      <c r="C28" s="31" t="s">
        <v>1095</v>
      </c>
      <c r="D28" s="31" t="s">
        <v>1096</v>
      </c>
      <c r="E28" s="31" t="s">
        <v>575</v>
      </c>
      <c r="F28" s="87">
        <v>139000</v>
      </c>
      <c r="G28" s="32">
        <v>2.73</v>
      </c>
      <c r="H28" s="32" t="s">
        <v>334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</row>
    <row r="29" spans="1:28" ht="12.75" customHeight="1">
      <c r="A29" s="86">
        <v>45184</v>
      </c>
      <c r="B29" s="32">
        <v>530187</v>
      </c>
      <c r="C29" s="31" t="s">
        <v>1095</v>
      </c>
      <c r="D29" s="31" t="s">
        <v>1097</v>
      </c>
      <c r="E29" s="31" t="s">
        <v>576</v>
      </c>
      <c r="F29" s="87">
        <v>142174</v>
      </c>
      <c r="G29" s="32">
        <v>2.72</v>
      </c>
      <c r="H29" s="32" t="s">
        <v>334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</row>
    <row r="30" spans="1:28" ht="12.75" customHeight="1">
      <c r="A30" s="86">
        <v>45184</v>
      </c>
      <c r="B30" s="32">
        <v>540205</v>
      </c>
      <c r="C30" s="31" t="s">
        <v>1098</v>
      </c>
      <c r="D30" s="31" t="s">
        <v>1099</v>
      </c>
      <c r="E30" s="31" t="s">
        <v>576</v>
      </c>
      <c r="F30" s="87">
        <v>89791</v>
      </c>
      <c r="G30" s="32">
        <v>2225.06</v>
      </c>
      <c r="H30" s="32" t="s">
        <v>334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</row>
    <row r="31" spans="1:28" ht="12.75" customHeight="1">
      <c r="A31" s="86">
        <v>45184</v>
      </c>
      <c r="B31" s="32">
        <v>540205</v>
      </c>
      <c r="C31" s="31" t="s">
        <v>1098</v>
      </c>
      <c r="D31" s="31" t="s">
        <v>1099</v>
      </c>
      <c r="E31" s="31" t="s">
        <v>575</v>
      </c>
      <c r="F31" s="87">
        <v>96993</v>
      </c>
      <c r="G31" s="32">
        <v>2200.0700000000002</v>
      </c>
      <c r="H31" s="32" t="s">
        <v>334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</row>
    <row r="32" spans="1:28" ht="12.75" customHeight="1">
      <c r="A32" s="86">
        <v>45184</v>
      </c>
      <c r="B32" s="32">
        <v>540205</v>
      </c>
      <c r="C32" s="31" t="s">
        <v>1098</v>
      </c>
      <c r="D32" s="31" t="s">
        <v>1100</v>
      </c>
      <c r="E32" s="31" t="s">
        <v>575</v>
      </c>
      <c r="F32" s="87">
        <v>500003</v>
      </c>
      <c r="G32" s="32">
        <v>2199.7399999999998</v>
      </c>
      <c r="H32" s="32" t="s">
        <v>334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</row>
    <row r="33" spans="1:28" ht="12.75" customHeight="1">
      <c r="A33" s="86">
        <v>45184</v>
      </c>
      <c r="B33" s="32">
        <v>540205</v>
      </c>
      <c r="C33" s="31" t="s">
        <v>1098</v>
      </c>
      <c r="D33" s="31" t="s">
        <v>1101</v>
      </c>
      <c r="E33" s="31" t="s">
        <v>576</v>
      </c>
      <c r="F33" s="87">
        <v>500000</v>
      </c>
      <c r="G33" s="32">
        <v>2203.02</v>
      </c>
      <c r="H33" s="32" t="s">
        <v>334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</row>
    <row r="34" spans="1:28" ht="12.75" customHeight="1">
      <c r="A34" s="86">
        <v>45184</v>
      </c>
      <c r="B34" s="32">
        <v>540205</v>
      </c>
      <c r="C34" s="31" t="s">
        <v>1098</v>
      </c>
      <c r="D34" s="31" t="s">
        <v>1102</v>
      </c>
      <c r="E34" s="31" t="s">
        <v>576</v>
      </c>
      <c r="F34" s="87">
        <v>148271</v>
      </c>
      <c r="G34" s="32">
        <v>2200.85</v>
      </c>
      <c r="H34" s="32" t="s">
        <v>334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</row>
    <row r="35" spans="1:28" ht="12.75" customHeight="1">
      <c r="A35" s="86">
        <v>45184</v>
      </c>
      <c r="B35" s="32">
        <v>543497</v>
      </c>
      <c r="C35" s="31" t="s">
        <v>1103</v>
      </c>
      <c r="D35" s="31" t="s">
        <v>1104</v>
      </c>
      <c r="E35" s="31" t="s">
        <v>576</v>
      </c>
      <c r="F35" s="87">
        <v>84800</v>
      </c>
      <c r="G35" s="32">
        <v>50.27</v>
      </c>
      <c r="H35" s="32" t="s">
        <v>334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</row>
    <row r="36" spans="1:28" ht="12.75" customHeight="1">
      <c r="A36" s="86">
        <v>45184</v>
      </c>
      <c r="B36" s="32">
        <v>539198</v>
      </c>
      <c r="C36" s="31" t="s">
        <v>1105</v>
      </c>
      <c r="D36" s="31" t="s">
        <v>1106</v>
      </c>
      <c r="E36" s="31" t="s">
        <v>576</v>
      </c>
      <c r="F36" s="87">
        <v>20000</v>
      </c>
      <c r="G36" s="32">
        <v>74.83</v>
      </c>
      <c r="H36" s="32" t="s">
        <v>334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</row>
    <row r="37" spans="1:28" ht="12.75" customHeight="1">
      <c r="A37" s="86">
        <v>45184</v>
      </c>
      <c r="B37" s="32">
        <v>530427</v>
      </c>
      <c r="C37" s="31" t="s">
        <v>1107</v>
      </c>
      <c r="D37" s="31" t="s">
        <v>1108</v>
      </c>
      <c r="E37" s="31" t="s">
        <v>575</v>
      </c>
      <c r="F37" s="87">
        <v>19905</v>
      </c>
      <c r="G37" s="32">
        <v>46.56</v>
      </c>
      <c r="H37" s="32" t="s">
        <v>334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</row>
    <row r="38" spans="1:28" ht="12.75" customHeight="1">
      <c r="A38" s="86">
        <v>45184</v>
      </c>
      <c r="B38" s="32">
        <v>531144</v>
      </c>
      <c r="C38" s="31" t="s">
        <v>1109</v>
      </c>
      <c r="D38" s="31" t="s">
        <v>1110</v>
      </c>
      <c r="E38" s="31" t="s">
        <v>576</v>
      </c>
      <c r="F38" s="87">
        <v>115050</v>
      </c>
      <c r="G38" s="32">
        <v>11.86</v>
      </c>
      <c r="H38" s="32" t="s">
        <v>334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</row>
    <row r="39" spans="1:28" ht="12.75" customHeight="1">
      <c r="A39" s="86">
        <v>45184</v>
      </c>
      <c r="B39" s="32">
        <v>531144</v>
      </c>
      <c r="C39" s="31" t="s">
        <v>1109</v>
      </c>
      <c r="D39" s="31" t="s">
        <v>1111</v>
      </c>
      <c r="E39" s="31" t="s">
        <v>575</v>
      </c>
      <c r="F39" s="87">
        <v>261879</v>
      </c>
      <c r="G39" s="32">
        <v>11.86</v>
      </c>
      <c r="H39" s="32" t="s">
        <v>334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</row>
    <row r="40" spans="1:28" ht="12.75" customHeight="1">
      <c r="A40" s="86">
        <v>45184</v>
      </c>
      <c r="B40" s="32">
        <v>531278</v>
      </c>
      <c r="C40" s="31" t="s">
        <v>1112</v>
      </c>
      <c r="D40" s="31" t="s">
        <v>1113</v>
      </c>
      <c r="E40" s="31" t="s">
        <v>575</v>
      </c>
      <c r="F40" s="87">
        <v>32572</v>
      </c>
      <c r="G40" s="32">
        <v>54.84</v>
      </c>
      <c r="H40" s="32" t="s">
        <v>334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</row>
    <row r="41" spans="1:28" ht="12.75" customHeight="1">
      <c r="A41" s="86">
        <v>45184</v>
      </c>
      <c r="B41" s="32">
        <v>531278</v>
      </c>
      <c r="C41" s="31" t="s">
        <v>1112</v>
      </c>
      <c r="D41" s="31" t="s">
        <v>1113</v>
      </c>
      <c r="E41" s="31" t="s">
        <v>576</v>
      </c>
      <c r="F41" s="87">
        <v>30741</v>
      </c>
      <c r="G41" s="32">
        <v>56.89</v>
      </c>
      <c r="H41" s="32" t="s">
        <v>334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</row>
    <row r="42" spans="1:28" ht="12.75" customHeight="1">
      <c r="A42" s="86">
        <v>45184</v>
      </c>
      <c r="B42" s="32">
        <v>504397</v>
      </c>
      <c r="C42" s="31" t="s">
        <v>1114</v>
      </c>
      <c r="D42" s="31" t="s">
        <v>1115</v>
      </c>
      <c r="E42" s="31" t="s">
        <v>575</v>
      </c>
      <c r="F42" s="87">
        <v>2171</v>
      </c>
      <c r="G42" s="32">
        <v>55.23</v>
      </c>
      <c r="H42" s="32" t="s">
        <v>334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</row>
    <row r="43" spans="1:28" ht="12.75" customHeight="1">
      <c r="A43" s="86">
        <v>45184</v>
      </c>
      <c r="B43" s="32">
        <v>532183</v>
      </c>
      <c r="C43" s="31" t="s">
        <v>1116</v>
      </c>
      <c r="D43" s="31" t="s">
        <v>871</v>
      </c>
      <c r="E43" s="31" t="s">
        <v>575</v>
      </c>
      <c r="F43" s="87">
        <v>424208</v>
      </c>
      <c r="G43" s="32">
        <v>17.37</v>
      </c>
      <c r="H43" s="32" t="s">
        <v>334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</row>
    <row r="44" spans="1:28" ht="12.75" customHeight="1">
      <c r="A44" s="86">
        <v>45184</v>
      </c>
      <c r="B44" s="32">
        <v>539697</v>
      </c>
      <c r="C44" s="31" t="s">
        <v>1117</v>
      </c>
      <c r="D44" s="31" t="s">
        <v>1118</v>
      </c>
      <c r="E44" s="31" t="s">
        <v>575</v>
      </c>
      <c r="F44" s="87">
        <v>50000</v>
      </c>
      <c r="G44" s="32">
        <v>15.91</v>
      </c>
      <c r="H44" s="32" t="s">
        <v>334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</row>
    <row r="45" spans="1:28" ht="12.75" customHeight="1">
      <c r="A45" s="86">
        <v>45184</v>
      </c>
      <c r="B45" s="32">
        <v>539697</v>
      </c>
      <c r="C45" s="31" t="s">
        <v>1117</v>
      </c>
      <c r="D45" s="31" t="s">
        <v>1119</v>
      </c>
      <c r="E45" s="31" t="s">
        <v>576</v>
      </c>
      <c r="F45" s="87">
        <v>30000</v>
      </c>
      <c r="G45" s="32">
        <v>15.91</v>
      </c>
      <c r="H45" s="32" t="s">
        <v>334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</row>
    <row r="46" spans="1:28" ht="12.75" customHeight="1">
      <c r="A46" s="86">
        <v>45184</v>
      </c>
      <c r="B46" s="32">
        <v>511473</v>
      </c>
      <c r="C46" s="31" t="s">
        <v>1120</v>
      </c>
      <c r="D46" s="31" t="s">
        <v>1121</v>
      </c>
      <c r="E46" s="31" t="s">
        <v>575</v>
      </c>
      <c r="F46" s="87">
        <v>2495</v>
      </c>
      <c r="G46" s="32">
        <v>40.590000000000003</v>
      </c>
      <c r="H46" s="32" t="s">
        <v>334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</row>
    <row r="47" spans="1:28" ht="12.75" customHeight="1">
      <c r="A47" s="86">
        <v>45184</v>
      </c>
      <c r="B47" s="32">
        <v>511473</v>
      </c>
      <c r="C47" s="31" t="s">
        <v>1120</v>
      </c>
      <c r="D47" s="31" t="s">
        <v>1121</v>
      </c>
      <c r="E47" s="31" t="s">
        <v>576</v>
      </c>
      <c r="F47" s="87">
        <v>256265</v>
      </c>
      <c r="G47" s="32">
        <v>40.590000000000003</v>
      </c>
      <c r="H47" s="32" t="s">
        <v>334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</row>
    <row r="48" spans="1:28" ht="12.75" customHeight="1">
      <c r="A48" s="86">
        <v>45184</v>
      </c>
      <c r="B48" s="32">
        <v>543979</v>
      </c>
      <c r="C48" s="31" t="s">
        <v>1122</v>
      </c>
      <c r="D48" s="31" t="s">
        <v>1037</v>
      </c>
      <c r="E48" s="31" t="s">
        <v>575</v>
      </c>
      <c r="F48" s="87">
        <v>44800</v>
      </c>
      <c r="G48" s="32">
        <v>159.6</v>
      </c>
      <c r="H48" s="32" t="s">
        <v>334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</row>
    <row r="49" spans="1:28" ht="12.75" customHeight="1">
      <c r="A49" s="86">
        <v>45184</v>
      </c>
      <c r="B49" s="32">
        <v>543979</v>
      </c>
      <c r="C49" s="31" t="s">
        <v>1122</v>
      </c>
      <c r="D49" s="31" t="s">
        <v>1123</v>
      </c>
      <c r="E49" s="31" t="s">
        <v>575</v>
      </c>
      <c r="F49" s="87">
        <v>46400</v>
      </c>
      <c r="G49" s="32">
        <v>159.6</v>
      </c>
      <c r="H49" s="32" t="s">
        <v>334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</row>
    <row r="50" spans="1:28" ht="12.75" customHeight="1">
      <c r="A50" s="86">
        <v>45184</v>
      </c>
      <c r="B50" s="32">
        <v>543979</v>
      </c>
      <c r="C50" s="31" t="s">
        <v>1122</v>
      </c>
      <c r="D50" s="31" t="s">
        <v>1124</v>
      </c>
      <c r="E50" s="31" t="s">
        <v>575</v>
      </c>
      <c r="F50" s="87">
        <v>112000</v>
      </c>
      <c r="G50" s="32">
        <v>155.80000000000001</v>
      </c>
      <c r="H50" s="32" t="s">
        <v>334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</row>
    <row r="51" spans="1:28" ht="12.75" customHeight="1">
      <c r="A51" s="86">
        <v>45184</v>
      </c>
      <c r="B51" s="32">
        <v>543979</v>
      </c>
      <c r="C51" s="31" t="s">
        <v>1122</v>
      </c>
      <c r="D51" s="31" t="s">
        <v>871</v>
      </c>
      <c r="E51" s="31" t="s">
        <v>575</v>
      </c>
      <c r="F51" s="87">
        <v>25600</v>
      </c>
      <c r="G51" s="32">
        <v>159.6</v>
      </c>
      <c r="H51" s="32" t="s">
        <v>334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</row>
    <row r="52" spans="1:28" ht="12.75" customHeight="1">
      <c r="A52" s="86">
        <v>45184</v>
      </c>
      <c r="B52" s="32">
        <v>543979</v>
      </c>
      <c r="C52" s="31" t="s">
        <v>1122</v>
      </c>
      <c r="D52" s="31" t="s">
        <v>1125</v>
      </c>
      <c r="E52" s="31" t="s">
        <v>575</v>
      </c>
      <c r="F52" s="87">
        <v>20800</v>
      </c>
      <c r="G52" s="32">
        <v>159.6</v>
      </c>
      <c r="H52" s="32" t="s">
        <v>334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</row>
    <row r="53" spans="1:28" ht="12.75" customHeight="1">
      <c r="A53" s="86">
        <v>45184</v>
      </c>
      <c r="B53" s="32">
        <v>531784</v>
      </c>
      <c r="C53" s="31" t="s">
        <v>1126</v>
      </c>
      <c r="D53" s="31" t="s">
        <v>1127</v>
      </c>
      <c r="E53" s="31" t="s">
        <v>576</v>
      </c>
      <c r="F53" s="87">
        <v>1012711</v>
      </c>
      <c r="G53" s="32">
        <v>1.82</v>
      </c>
      <c r="H53" s="32" t="s">
        <v>334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</row>
    <row r="54" spans="1:28" ht="12.75" customHeight="1">
      <c r="A54" s="86">
        <v>45184</v>
      </c>
      <c r="B54" s="32">
        <v>526143</v>
      </c>
      <c r="C54" s="31" t="s">
        <v>1128</v>
      </c>
      <c r="D54" s="31" t="s">
        <v>1129</v>
      </c>
      <c r="E54" s="31" t="s">
        <v>576</v>
      </c>
      <c r="F54" s="87">
        <v>66067</v>
      </c>
      <c r="G54" s="32">
        <v>18.84</v>
      </c>
      <c r="H54" s="32" t="s">
        <v>334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</row>
    <row r="55" spans="1:28" ht="12.75" customHeight="1">
      <c r="A55" s="86">
        <v>45184</v>
      </c>
      <c r="B55" s="32">
        <v>526143</v>
      </c>
      <c r="C55" s="31" t="s">
        <v>1128</v>
      </c>
      <c r="D55" s="31" t="s">
        <v>1129</v>
      </c>
      <c r="E55" s="31" t="s">
        <v>575</v>
      </c>
      <c r="F55" s="87">
        <v>126</v>
      </c>
      <c r="G55" s="32">
        <v>17.72</v>
      </c>
      <c r="H55" s="32" t="s">
        <v>334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</row>
    <row r="56" spans="1:28" ht="12.75" customHeight="1">
      <c r="A56" s="86">
        <v>45184</v>
      </c>
      <c r="B56" s="32">
        <v>526143</v>
      </c>
      <c r="C56" s="31" t="s">
        <v>1128</v>
      </c>
      <c r="D56" s="31" t="s">
        <v>1130</v>
      </c>
      <c r="E56" s="31" t="s">
        <v>575</v>
      </c>
      <c r="F56" s="87">
        <v>59545</v>
      </c>
      <c r="G56" s="32">
        <v>17.38</v>
      </c>
      <c r="H56" s="32" t="s">
        <v>334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</row>
    <row r="57" spans="1:28" ht="12.75" customHeight="1">
      <c r="A57" s="86">
        <v>45184</v>
      </c>
      <c r="B57" s="32">
        <v>526143</v>
      </c>
      <c r="C57" s="31" t="s">
        <v>1128</v>
      </c>
      <c r="D57" s="31" t="s">
        <v>1130</v>
      </c>
      <c r="E57" s="31" t="s">
        <v>576</v>
      </c>
      <c r="F57" s="87">
        <v>59545</v>
      </c>
      <c r="G57" s="32">
        <v>18.52</v>
      </c>
      <c r="H57" s="32" t="s">
        <v>334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</row>
    <row r="58" spans="1:28" ht="12.75" customHeight="1">
      <c r="A58" s="86">
        <v>45184</v>
      </c>
      <c r="B58" s="32">
        <v>526773</v>
      </c>
      <c r="C58" s="31" t="s">
        <v>1013</v>
      </c>
      <c r="D58" s="31" t="s">
        <v>1131</v>
      </c>
      <c r="E58" s="31" t="s">
        <v>576</v>
      </c>
      <c r="F58" s="87">
        <v>773545</v>
      </c>
      <c r="G58" s="32">
        <v>7.42</v>
      </c>
      <c r="H58" s="32" t="s">
        <v>334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</row>
    <row r="59" spans="1:28" ht="12.75" customHeight="1">
      <c r="A59" s="86">
        <v>45184</v>
      </c>
      <c r="B59" s="32">
        <v>531569</v>
      </c>
      <c r="C59" s="31" t="s">
        <v>1132</v>
      </c>
      <c r="D59" s="31" t="s">
        <v>1125</v>
      </c>
      <c r="E59" s="31" t="s">
        <v>575</v>
      </c>
      <c r="F59" s="87">
        <v>50000</v>
      </c>
      <c r="G59" s="340">
        <v>100.06</v>
      </c>
      <c r="H59" s="32" t="s">
        <v>334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</row>
    <row r="60" spans="1:28" ht="12.75" customHeight="1">
      <c r="A60" s="86">
        <v>45184</v>
      </c>
      <c r="B60" s="32">
        <v>543366</v>
      </c>
      <c r="C60" s="31" t="s">
        <v>874</v>
      </c>
      <c r="D60" s="31" t="s">
        <v>1133</v>
      </c>
      <c r="E60" s="31" t="s">
        <v>576</v>
      </c>
      <c r="F60" s="87">
        <v>12000</v>
      </c>
      <c r="G60" s="32">
        <v>75.45</v>
      </c>
      <c r="H60" s="32" t="s">
        <v>334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</row>
    <row r="61" spans="1:28" ht="12.75" customHeight="1">
      <c r="A61" s="86">
        <v>45184</v>
      </c>
      <c r="B61" s="32">
        <v>543366</v>
      </c>
      <c r="C61" s="31" t="s">
        <v>874</v>
      </c>
      <c r="D61" s="31" t="s">
        <v>1063</v>
      </c>
      <c r="E61" s="31" t="s">
        <v>575</v>
      </c>
      <c r="F61" s="87">
        <v>8400</v>
      </c>
      <c r="G61" s="32">
        <v>75.510000000000005</v>
      </c>
      <c r="H61" s="32" t="s">
        <v>334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</row>
    <row r="62" spans="1:28" ht="12.75" customHeight="1">
      <c r="A62" s="86">
        <v>45184</v>
      </c>
      <c r="B62" s="32">
        <v>543366</v>
      </c>
      <c r="C62" s="31" t="s">
        <v>874</v>
      </c>
      <c r="D62" s="31" t="s">
        <v>1134</v>
      </c>
      <c r="E62" s="31" t="s">
        <v>576</v>
      </c>
      <c r="F62" s="87">
        <v>9600</v>
      </c>
      <c r="G62" s="32">
        <v>75.489999999999995</v>
      </c>
      <c r="H62" s="32" t="s">
        <v>334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</row>
    <row r="63" spans="1:28" ht="12.75" customHeight="1">
      <c r="A63" s="86">
        <v>45184</v>
      </c>
      <c r="B63" s="32">
        <v>540914</v>
      </c>
      <c r="C63" s="31" t="s">
        <v>1014</v>
      </c>
      <c r="D63" s="31" t="s">
        <v>871</v>
      </c>
      <c r="E63" s="31" t="s">
        <v>576</v>
      </c>
      <c r="F63" s="87">
        <v>84472</v>
      </c>
      <c r="G63" s="32">
        <v>13.3</v>
      </c>
      <c r="H63" s="32" t="s">
        <v>334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</row>
    <row r="64" spans="1:28" ht="12.75" customHeight="1">
      <c r="A64" s="86">
        <v>45184</v>
      </c>
      <c r="B64" s="32">
        <v>539406</v>
      </c>
      <c r="C64" s="31" t="s">
        <v>1135</v>
      </c>
      <c r="D64" s="31" t="s">
        <v>1136</v>
      </c>
      <c r="E64" s="31" t="s">
        <v>576</v>
      </c>
      <c r="F64" s="87">
        <v>10000</v>
      </c>
      <c r="G64" s="32">
        <v>38.4</v>
      </c>
      <c r="H64" s="32" t="s">
        <v>334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</row>
    <row r="65" spans="1:28" ht="12.75" customHeight="1">
      <c r="A65" s="86">
        <v>45184</v>
      </c>
      <c r="B65" s="32">
        <v>539406</v>
      </c>
      <c r="C65" s="31" t="s">
        <v>1135</v>
      </c>
      <c r="D65" s="31" t="s">
        <v>1137</v>
      </c>
      <c r="E65" s="31" t="s">
        <v>576</v>
      </c>
      <c r="F65" s="87">
        <v>10000</v>
      </c>
      <c r="G65" s="32">
        <v>38.5</v>
      </c>
      <c r="H65" s="32" t="s">
        <v>334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</row>
    <row r="66" spans="1:28" ht="12.75" customHeight="1">
      <c r="A66" s="86">
        <v>45184</v>
      </c>
      <c r="B66" s="32">
        <v>539406</v>
      </c>
      <c r="C66" s="31" t="s">
        <v>1135</v>
      </c>
      <c r="D66" s="31" t="s">
        <v>1138</v>
      </c>
      <c r="E66" s="31" t="s">
        <v>576</v>
      </c>
      <c r="F66" s="87">
        <v>10000</v>
      </c>
      <c r="G66" s="32">
        <v>38.4</v>
      </c>
      <c r="H66" s="32" t="s">
        <v>334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</row>
    <row r="67" spans="1:28" ht="12.75" customHeight="1">
      <c r="A67" s="86">
        <v>45184</v>
      </c>
      <c r="B67" s="32">
        <v>539406</v>
      </c>
      <c r="C67" s="31" t="s">
        <v>1135</v>
      </c>
      <c r="D67" s="31" t="s">
        <v>1139</v>
      </c>
      <c r="E67" s="31" t="s">
        <v>576</v>
      </c>
      <c r="F67" s="87">
        <v>30262</v>
      </c>
      <c r="G67" s="32">
        <v>38.43</v>
      </c>
      <c r="H67" s="32" t="s">
        <v>334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</row>
    <row r="68" spans="1:28" ht="12.75" customHeight="1">
      <c r="A68" s="86">
        <v>45184</v>
      </c>
      <c r="B68" s="32">
        <v>532159</v>
      </c>
      <c r="C68" s="31" t="s">
        <v>1140</v>
      </c>
      <c r="D68" s="31" t="s">
        <v>1141</v>
      </c>
      <c r="E68" s="31" t="s">
        <v>576</v>
      </c>
      <c r="F68" s="87">
        <v>564853</v>
      </c>
      <c r="G68" s="32">
        <v>14.78</v>
      </c>
      <c r="H68" s="32" t="s">
        <v>334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</row>
    <row r="69" spans="1:28" ht="12.75" customHeight="1">
      <c r="A69" s="86">
        <v>45184</v>
      </c>
      <c r="B69" s="32">
        <v>532159</v>
      </c>
      <c r="C69" s="31" t="s">
        <v>1140</v>
      </c>
      <c r="D69" s="31" t="s">
        <v>1142</v>
      </c>
      <c r="E69" s="31" t="s">
        <v>576</v>
      </c>
      <c r="F69" s="87">
        <v>635000</v>
      </c>
      <c r="G69" s="32">
        <v>14.78</v>
      </c>
      <c r="H69" s="32" t="s">
        <v>334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</row>
    <row r="70" spans="1:28" ht="12.75" customHeight="1">
      <c r="A70" s="86">
        <v>45184</v>
      </c>
      <c r="B70" s="32">
        <v>509243</v>
      </c>
      <c r="C70" s="31" t="s">
        <v>1143</v>
      </c>
      <c r="D70" s="31" t="s">
        <v>1144</v>
      </c>
      <c r="E70" s="31" t="s">
        <v>576</v>
      </c>
      <c r="F70" s="87">
        <v>65077</v>
      </c>
      <c r="G70" s="32">
        <v>2940.01</v>
      </c>
      <c r="H70" s="32" t="s">
        <v>334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</row>
    <row r="71" spans="1:28" ht="12.75" customHeight="1">
      <c r="A71" s="86">
        <v>45184</v>
      </c>
      <c r="B71" s="32">
        <v>539402</v>
      </c>
      <c r="C71" s="31" t="s">
        <v>1145</v>
      </c>
      <c r="D71" s="31" t="s">
        <v>1146</v>
      </c>
      <c r="E71" s="31" t="s">
        <v>576</v>
      </c>
      <c r="F71" s="87">
        <v>222260</v>
      </c>
      <c r="G71" s="32">
        <v>18.46</v>
      </c>
      <c r="H71" s="32" t="s">
        <v>334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</row>
    <row r="72" spans="1:28" ht="12.75" customHeight="1">
      <c r="A72" s="86">
        <v>45184</v>
      </c>
      <c r="B72" s="32">
        <v>539402</v>
      </c>
      <c r="C72" s="31" t="s">
        <v>1145</v>
      </c>
      <c r="D72" s="31" t="s">
        <v>1147</v>
      </c>
      <c r="E72" s="31" t="s">
        <v>576</v>
      </c>
      <c r="F72" s="87">
        <v>74715</v>
      </c>
      <c r="G72" s="32">
        <v>19.32</v>
      </c>
      <c r="H72" s="32" t="s">
        <v>334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</row>
    <row r="73" spans="1:28" ht="12.75" customHeight="1">
      <c r="A73" s="86">
        <v>45184</v>
      </c>
      <c r="B73" s="32">
        <v>539402</v>
      </c>
      <c r="C73" s="31" t="s">
        <v>1145</v>
      </c>
      <c r="D73" s="31" t="s">
        <v>1148</v>
      </c>
      <c r="E73" s="31" t="s">
        <v>576</v>
      </c>
      <c r="F73" s="87">
        <v>90000</v>
      </c>
      <c r="G73" s="32">
        <v>19.09</v>
      </c>
      <c r="H73" s="32" t="s">
        <v>334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</row>
    <row r="74" spans="1:28" ht="12.75" customHeight="1">
      <c r="A74" s="86">
        <v>45184</v>
      </c>
      <c r="B74" s="32">
        <v>539402</v>
      </c>
      <c r="C74" s="31" t="s">
        <v>1145</v>
      </c>
      <c r="D74" s="31" t="s">
        <v>1147</v>
      </c>
      <c r="E74" s="31" t="s">
        <v>576</v>
      </c>
      <c r="F74" s="87">
        <v>74715</v>
      </c>
      <c r="G74" s="32">
        <v>16.89</v>
      </c>
      <c r="H74" s="32" t="s">
        <v>334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</row>
    <row r="75" spans="1:28" ht="12.75" customHeight="1">
      <c r="A75" s="86">
        <v>45184</v>
      </c>
      <c r="B75" s="32">
        <v>531025</v>
      </c>
      <c r="C75" s="31" t="s">
        <v>989</v>
      </c>
      <c r="D75" s="31" t="s">
        <v>1064</v>
      </c>
      <c r="E75" s="31" t="s">
        <v>576</v>
      </c>
      <c r="F75" s="87">
        <v>16833651</v>
      </c>
      <c r="G75" s="32">
        <v>0.78</v>
      </c>
      <c r="H75" s="32" t="s">
        <v>334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</row>
    <row r="76" spans="1:28" ht="12.75" customHeight="1">
      <c r="A76" s="86">
        <v>45184</v>
      </c>
      <c r="B76" s="32">
        <v>531025</v>
      </c>
      <c r="C76" s="31" t="s">
        <v>989</v>
      </c>
      <c r="D76" s="31" t="s">
        <v>1149</v>
      </c>
      <c r="E76" s="31" t="s">
        <v>576</v>
      </c>
      <c r="F76" s="87">
        <v>3055620</v>
      </c>
      <c r="G76" s="32">
        <v>0.8</v>
      </c>
      <c r="H76" s="32" t="s">
        <v>334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</row>
    <row r="77" spans="1:28" ht="12.75" customHeight="1">
      <c r="A77" s="86">
        <v>45184</v>
      </c>
      <c r="B77" s="32">
        <v>531025</v>
      </c>
      <c r="C77" s="31" t="s">
        <v>989</v>
      </c>
      <c r="D77" s="31" t="s">
        <v>1149</v>
      </c>
      <c r="E77" s="31" t="s">
        <v>576</v>
      </c>
      <c r="F77" s="87">
        <v>3055620</v>
      </c>
      <c r="G77" s="32">
        <v>0.78</v>
      </c>
      <c r="H77" s="32" t="s">
        <v>334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</row>
    <row r="78" spans="1:28" ht="12.75" customHeight="1">
      <c r="A78" s="86">
        <v>45184</v>
      </c>
      <c r="B78" s="32" t="s">
        <v>312</v>
      </c>
      <c r="C78" s="31" t="s">
        <v>1150</v>
      </c>
      <c r="D78" s="31" t="s">
        <v>1151</v>
      </c>
      <c r="E78" s="31" t="s">
        <v>575</v>
      </c>
      <c r="F78" s="87">
        <v>420</v>
      </c>
      <c r="G78" s="32">
        <v>541.04999999999995</v>
      </c>
      <c r="H78" s="32" t="s">
        <v>867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</row>
    <row r="79" spans="1:28" ht="12.75" customHeight="1">
      <c r="A79" s="86">
        <v>45184</v>
      </c>
      <c r="B79" s="32" t="s">
        <v>1152</v>
      </c>
      <c r="C79" s="31" t="s">
        <v>1153</v>
      </c>
      <c r="D79" s="31" t="s">
        <v>1154</v>
      </c>
      <c r="E79" s="31" t="s">
        <v>575</v>
      </c>
      <c r="F79" s="87">
        <v>478000</v>
      </c>
      <c r="G79" s="32">
        <v>5.05</v>
      </c>
      <c r="H79" s="32" t="s">
        <v>867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</row>
    <row r="80" spans="1:28" ht="12.75" customHeight="1">
      <c r="A80" s="86">
        <v>45184</v>
      </c>
      <c r="B80" s="32" t="s">
        <v>1152</v>
      </c>
      <c r="C80" s="31" t="s">
        <v>1153</v>
      </c>
      <c r="D80" s="31" t="s">
        <v>1155</v>
      </c>
      <c r="E80" s="31" t="s">
        <v>575</v>
      </c>
      <c r="F80" s="87">
        <v>616025</v>
      </c>
      <c r="G80" s="32">
        <v>5.0999999999999996</v>
      </c>
      <c r="H80" s="32" t="s">
        <v>867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</row>
    <row r="81" spans="1:28" ht="12.75" customHeight="1">
      <c r="A81" s="86">
        <v>45184</v>
      </c>
      <c r="B81" s="32" t="s">
        <v>1152</v>
      </c>
      <c r="C81" s="31" t="s">
        <v>1153</v>
      </c>
      <c r="D81" s="31" t="s">
        <v>1156</v>
      </c>
      <c r="E81" s="31" t="s">
        <v>575</v>
      </c>
      <c r="F81" s="87">
        <v>2</v>
      </c>
      <c r="G81" s="32">
        <v>4.9800000000000004</v>
      </c>
      <c r="H81" s="32" t="s">
        <v>867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</row>
    <row r="82" spans="1:28" ht="12.75" customHeight="1">
      <c r="A82" s="86">
        <v>45184</v>
      </c>
      <c r="B82" s="32" t="s">
        <v>1066</v>
      </c>
      <c r="C82" s="31" t="s">
        <v>1067</v>
      </c>
      <c r="D82" s="31" t="s">
        <v>577</v>
      </c>
      <c r="E82" s="31" t="s">
        <v>575</v>
      </c>
      <c r="F82" s="87">
        <v>1563082</v>
      </c>
      <c r="G82" s="32">
        <v>151.21</v>
      </c>
      <c r="H82" s="32" t="s">
        <v>867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</row>
    <row r="83" spans="1:28" ht="12.75" customHeight="1">
      <c r="A83" s="86">
        <v>45184</v>
      </c>
      <c r="B83" s="32" t="s">
        <v>1157</v>
      </c>
      <c r="C83" s="31" t="s">
        <v>1158</v>
      </c>
      <c r="D83" s="31" t="s">
        <v>1065</v>
      </c>
      <c r="E83" s="31" t="s">
        <v>575</v>
      </c>
      <c r="F83" s="87">
        <v>264670</v>
      </c>
      <c r="G83" s="32">
        <v>86.8</v>
      </c>
      <c r="H83" s="32" t="s">
        <v>867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</row>
    <row r="84" spans="1:28" ht="12.75" customHeight="1">
      <c r="A84" s="86">
        <v>45184</v>
      </c>
      <c r="B84" s="32" t="s">
        <v>1157</v>
      </c>
      <c r="C84" s="31" t="s">
        <v>1158</v>
      </c>
      <c r="D84" s="31" t="s">
        <v>1159</v>
      </c>
      <c r="E84" s="31" t="s">
        <v>575</v>
      </c>
      <c r="F84" s="87">
        <v>310130</v>
      </c>
      <c r="G84" s="32">
        <v>83.89</v>
      </c>
      <c r="H84" s="32" t="s">
        <v>867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</row>
    <row r="85" spans="1:28" ht="12.75" customHeight="1">
      <c r="A85" s="86">
        <v>45184</v>
      </c>
      <c r="B85" s="32" t="s">
        <v>1157</v>
      </c>
      <c r="C85" s="31" t="s">
        <v>1158</v>
      </c>
      <c r="D85" s="31" t="s">
        <v>577</v>
      </c>
      <c r="E85" s="31" t="s">
        <v>575</v>
      </c>
      <c r="F85" s="87">
        <v>439621</v>
      </c>
      <c r="G85" s="32">
        <v>82.67</v>
      </c>
      <c r="H85" s="32" t="s">
        <v>867</v>
      </c>
      <c r="I85" s="75"/>
      <c r="J85" s="88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</row>
    <row r="86" spans="1:28" ht="12.75" customHeight="1">
      <c r="A86" s="86">
        <v>45184</v>
      </c>
      <c r="B86" s="32" t="s">
        <v>850</v>
      </c>
      <c r="C86" s="31" t="s">
        <v>1160</v>
      </c>
      <c r="D86" s="31" t="s">
        <v>1161</v>
      </c>
      <c r="E86" s="31" t="s">
        <v>575</v>
      </c>
      <c r="F86" s="87">
        <v>312250</v>
      </c>
      <c r="G86" s="32">
        <v>2075.54</v>
      </c>
      <c r="H86" s="32" t="s">
        <v>867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</row>
    <row r="87" spans="1:28" ht="12.75" customHeight="1">
      <c r="A87" s="86">
        <v>45184</v>
      </c>
      <c r="B87" s="32" t="s">
        <v>850</v>
      </c>
      <c r="C87" s="31" t="s">
        <v>1160</v>
      </c>
      <c r="D87" s="31" t="s">
        <v>1162</v>
      </c>
      <c r="E87" s="31" t="s">
        <v>575</v>
      </c>
      <c r="F87" s="87">
        <v>325105</v>
      </c>
      <c r="G87" s="32">
        <v>2075.54</v>
      </c>
      <c r="H87" s="32" t="s">
        <v>867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</row>
    <row r="88" spans="1:28" ht="12.75" customHeight="1">
      <c r="A88" s="86">
        <v>45184</v>
      </c>
      <c r="B88" s="32" t="s">
        <v>850</v>
      </c>
      <c r="C88" s="31" t="s">
        <v>1160</v>
      </c>
      <c r="D88" s="31" t="s">
        <v>1151</v>
      </c>
      <c r="E88" s="31" t="s">
        <v>575</v>
      </c>
      <c r="F88" s="87">
        <v>63</v>
      </c>
      <c r="G88" s="32">
        <v>2091.27</v>
      </c>
      <c r="H88" s="32" t="s">
        <v>867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</row>
    <row r="89" spans="1:28" ht="12.75" customHeight="1">
      <c r="A89" s="86">
        <v>45184</v>
      </c>
      <c r="B89" s="32" t="s">
        <v>1068</v>
      </c>
      <c r="C89" s="31" t="s">
        <v>1069</v>
      </c>
      <c r="D89" s="31" t="s">
        <v>577</v>
      </c>
      <c r="E89" s="31" t="s">
        <v>575</v>
      </c>
      <c r="F89" s="87">
        <v>2250184</v>
      </c>
      <c r="G89" s="32">
        <v>59.52</v>
      </c>
      <c r="H89" s="32" t="s">
        <v>867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</row>
    <row r="90" spans="1:28" ht="12.75" customHeight="1">
      <c r="A90" s="86">
        <v>45184</v>
      </c>
      <c r="B90" s="32" t="s">
        <v>1163</v>
      </c>
      <c r="C90" s="31" t="s">
        <v>1164</v>
      </c>
      <c r="D90" s="31" t="s">
        <v>577</v>
      </c>
      <c r="E90" s="31" t="s">
        <v>575</v>
      </c>
      <c r="F90" s="87">
        <v>3770615</v>
      </c>
      <c r="G90" s="32">
        <v>27.14</v>
      </c>
      <c r="H90" s="32" t="s">
        <v>867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</row>
    <row r="91" spans="1:28" ht="12.75" customHeight="1">
      <c r="A91" s="86">
        <v>45184</v>
      </c>
      <c r="B91" s="32" t="s">
        <v>1163</v>
      </c>
      <c r="C91" s="31" t="s">
        <v>1164</v>
      </c>
      <c r="D91" s="31" t="s">
        <v>879</v>
      </c>
      <c r="E91" s="31" t="s">
        <v>575</v>
      </c>
      <c r="F91" s="87">
        <v>3393327</v>
      </c>
      <c r="G91" s="32">
        <v>26.65</v>
      </c>
      <c r="H91" s="32" t="s">
        <v>867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</row>
    <row r="92" spans="1:28" ht="12.75" customHeight="1">
      <c r="A92" s="86">
        <v>45184</v>
      </c>
      <c r="B92" s="32" t="s">
        <v>1163</v>
      </c>
      <c r="C92" s="31" t="s">
        <v>1164</v>
      </c>
      <c r="D92" s="31" t="s">
        <v>1070</v>
      </c>
      <c r="E92" s="31" t="s">
        <v>575</v>
      </c>
      <c r="F92" s="87">
        <v>2992021</v>
      </c>
      <c r="G92" s="32">
        <v>26.95</v>
      </c>
      <c r="H92" s="32" t="s">
        <v>867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</row>
    <row r="93" spans="1:28" ht="12.75" customHeight="1">
      <c r="A93" s="86">
        <v>45184</v>
      </c>
      <c r="B93" s="32" t="s">
        <v>1163</v>
      </c>
      <c r="C93" s="31" t="s">
        <v>1164</v>
      </c>
      <c r="D93" s="31" t="s">
        <v>1165</v>
      </c>
      <c r="E93" s="31" t="s">
        <v>575</v>
      </c>
      <c r="F93" s="87">
        <v>1195105</v>
      </c>
      <c r="G93" s="32">
        <v>27.24</v>
      </c>
      <c r="H93" s="32" t="s">
        <v>867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</row>
    <row r="94" spans="1:28" ht="12.75" customHeight="1">
      <c r="A94" s="86">
        <v>45184</v>
      </c>
      <c r="B94" s="32" t="s">
        <v>852</v>
      </c>
      <c r="C94" s="31" t="s">
        <v>1166</v>
      </c>
      <c r="D94" s="31" t="s">
        <v>1167</v>
      </c>
      <c r="E94" s="31" t="s">
        <v>575</v>
      </c>
      <c r="F94" s="87">
        <v>3018700</v>
      </c>
      <c r="G94" s="32">
        <v>700.15</v>
      </c>
      <c r="H94" s="32" t="s">
        <v>867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</row>
    <row r="95" spans="1:28" ht="12.75" customHeight="1">
      <c r="A95" s="86">
        <v>45184</v>
      </c>
      <c r="B95" s="32" t="s">
        <v>1168</v>
      </c>
      <c r="C95" s="31" t="s">
        <v>1169</v>
      </c>
      <c r="D95" s="31" t="s">
        <v>1161</v>
      </c>
      <c r="E95" s="31" t="s">
        <v>575</v>
      </c>
      <c r="F95" s="87">
        <v>2526447</v>
      </c>
      <c r="G95" s="32">
        <v>241.82</v>
      </c>
      <c r="H95" s="32" t="s">
        <v>867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</row>
    <row r="96" spans="1:28" ht="12.75" customHeight="1">
      <c r="A96" s="86">
        <v>45184</v>
      </c>
      <c r="B96" s="32" t="s">
        <v>1168</v>
      </c>
      <c r="C96" s="31" t="s">
        <v>1169</v>
      </c>
      <c r="D96" s="31" t="s">
        <v>1162</v>
      </c>
      <c r="E96" s="31" t="s">
        <v>575</v>
      </c>
      <c r="F96" s="87">
        <v>2653602</v>
      </c>
      <c r="G96" s="32">
        <v>241.82</v>
      </c>
      <c r="H96" s="32" t="s">
        <v>867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</row>
    <row r="97" spans="1:28" ht="12.75" customHeight="1">
      <c r="A97" s="86">
        <v>45184</v>
      </c>
      <c r="B97" s="32" t="s">
        <v>1170</v>
      </c>
      <c r="C97" s="31" t="s">
        <v>1171</v>
      </c>
      <c r="D97" s="31" t="s">
        <v>1172</v>
      </c>
      <c r="E97" s="31" t="s">
        <v>575</v>
      </c>
      <c r="F97" s="87">
        <v>1353833</v>
      </c>
      <c r="G97" s="32">
        <v>26.31</v>
      </c>
      <c r="H97" s="32" t="s">
        <v>867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</row>
    <row r="98" spans="1:28" ht="12.75" customHeight="1">
      <c r="A98" s="86">
        <v>45184</v>
      </c>
      <c r="B98" s="32" t="s">
        <v>1120</v>
      </c>
      <c r="C98" s="31" t="s">
        <v>1173</v>
      </c>
      <c r="D98" s="31" t="s">
        <v>1174</v>
      </c>
      <c r="E98" s="31" t="s">
        <v>575</v>
      </c>
      <c r="F98" s="87">
        <v>288275</v>
      </c>
      <c r="G98" s="32">
        <v>40.619999999999997</v>
      </c>
      <c r="H98" s="32" t="s">
        <v>867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</row>
    <row r="99" spans="1:28" ht="12.75" customHeight="1">
      <c r="A99" s="86">
        <v>45184</v>
      </c>
      <c r="B99" s="32" t="s">
        <v>1120</v>
      </c>
      <c r="C99" s="31" t="s">
        <v>1173</v>
      </c>
      <c r="D99" s="31" t="s">
        <v>1175</v>
      </c>
      <c r="E99" s="31" t="s">
        <v>575</v>
      </c>
      <c r="F99" s="87">
        <v>257694</v>
      </c>
      <c r="G99" s="32">
        <v>40.43</v>
      </c>
      <c r="H99" s="32" t="s">
        <v>867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</row>
    <row r="100" spans="1:28" ht="12.75" customHeight="1">
      <c r="A100" s="86">
        <v>45184</v>
      </c>
      <c r="B100" s="32" t="s">
        <v>1120</v>
      </c>
      <c r="C100" s="31" t="s">
        <v>1173</v>
      </c>
      <c r="D100" s="31" t="s">
        <v>1065</v>
      </c>
      <c r="E100" s="31" t="s">
        <v>575</v>
      </c>
      <c r="F100" s="87">
        <v>356415</v>
      </c>
      <c r="G100" s="32">
        <v>40.340000000000003</v>
      </c>
      <c r="H100" s="32" t="s">
        <v>867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</row>
    <row r="101" spans="1:28" ht="12.75" customHeight="1">
      <c r="A101" s="86">
        <v>45184</v>
      </c>
      <c r="B101" s="32" t="s">
        <v>1120</v>
      </c>
      <c r="C101" s="31" t="s">
        <v>1173</v>
      </c>
      <c r="D101" s="31" t="s">
        <v>1176</v>
      </c>
      <c r="E101" s="31" t="s">
        <v>575</v>
      </c>
      <c r="F101" s="87">
        <v>631589</v>
      </c>
      <c r="G101" s="32">
        <v>40.51</v>
      </c>
      <c r="H101" s="32" t="s">
        <v>867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</row>
    <row r="102" spans="1:28" ht="12.75" customHeight="1">
      <c r="A102" s="86">
        <v>45184</v>
      </c>
      <c r="B102" s="32" t="s">
        <v>1120</v>
      </c>
      <c r="C102" s="31" t="s">
        <v>1173</v>
      </c>
      <c r="D102" s="31" t="s">
        <v>1015</v>
      </c>
      <c r="E102" s="31" t="s">
        <v>575</v>
      </c>
      <c r="F102" s="87">
        <v>360035</v>
      </c>
      <c r="G102" s="32">
        <v>40.619999999999997</v>
      </c>
      <c r="H102" s="32" t="s">
        <v>867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</row>
    <row r="103" spans="1:28" ht="12.75" customHeight="1">
      <c r="A103" s="86">
        <v>45184</v>
      </c>
      <c r="B103" s="32" t="s">
        <v>1120</v>
      </c>
      <c r="C103" s="31" t="s">
        <v>1173</v>
      </c>
      <c r="D103" s="31" t="s">
        <v>1177</v>
      </c>
      <c r="E103" s="31" t="s">
        <v>575</v>
      </c>
      <c r="F103" s="87">
        <v>621490</v>
      </c>
      <c r="G103" s="32">
        <v>40.56</v>
      </c>
      <c r="H103" s="32" t="s">
        <v>867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</row>
    <row r="104" spans="1:28" ht="12.75" customHeight="1">
      <c r="A104" s="86">
        <v>45184</v>
      </c>
      <c r="B104" s="32" t="s">
        <v>1120</v>
      </c>
      <c r="C104" s="31" t="s">
        <v>1173</v>
      </c>
      <c r="D104" s="31" t="s">
        <v>1070</v>
      </c>
      <c r="E104" s="31" t="s">
        <v>575</v>
      </c>
      <c r="F104" s="87">
        <v>222631</v>
      </c>
      <c r="G104" s="32">
        <v>37.56</v>
      </c>
      <c r="H104" s="32" t="s">
        <v>867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</row>
    <row r="105" spans="1:28" ht="12.75" customHeight="1">
      <c r="A105" s="86">
        <v>45184</v>
      </c>
      <c r="B105" s="32" t="s">
        <v>1178</v>
      </c>
      <c r="C105" s="31" t="s">
        <v>1179</v>
      </c>
      <c r="D105" s="31" t="s">
        <v>1151</v>
      </c>
      <c r="E105" s="31" t="s">
        <v>575</v>
      </c>
      <c r="F105" s="87">
        <v>126312</v>
      </c>
      <c r="G105" s="32">
        <v>523.30999999999995</v>
      </c>
      <c r="H105" s="32" t="s">
        <v>867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</row>
    <row r="106" spans="1:28" ht="12.75" customHeight="1">
      <c r="A106" s="86">
        <v>45184</v>
      </c>
      <c r="B106" s="32" t="s">
        <v>1016</v>
      </c>
      <c r="C106" s="31" t="s">
        <v>1017</v>
      </c>
      <c r="D106" s="31" t="s">
        <v>1018</v>
      </c>
      <c r="E106" s="31" t="s">
        <v>575</v>
      </c>
      <c r="F106" s="87">
        <v>41121747</v>
      </c>
      <c r="G106" s="32">
        <v>10.14</v>
      </c>
      <c r="H106" s="32" t="s">
        <v>867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</row>
    <row r="107" spans="1:28" ht="12.75" customHeight="1">
      <c r="A107" s="86">
        <v>45184</v>
      </c>
      <c r="B107" s="32" t="s">
        <v>1180</v>
      </c>
      <c r="C107" s="31" t="s">
        <v>1181</v>
      </c>
      <c r="D107" s="31" t="s">
        <v>1182</v>
      </c>
      <c r="E107" s="31" t="s">
        <v>575</v>
      </c>
      <c r="F107" s="87">
        <v>132000</v>
      </c>
      <c r="G107" s="32">
        <v>31.62</v>
      </c>
      <c r="H107" s="32" t="s">
        <v>867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</row>
    <row r="108" spans="1:28" ht="12.75" customHeight="1">
      <c r="A108" s="86">
        <v>45184</v>
      </c>
      <c r="B108" s="32" t="s">
        <v>453</v>
      </c>
      <c r="C108" s="31" t="s">
        <v>1183</v>
      </c>
      <c r="D108" s="31" t="s">
        <v>1151</v>
      </c>
      <c r="E108" s="31" t="s">
        <v>575</v>
      </c>
      <c r="F108" s="87">
        <v>2672</v>
      </c>
      <c r="G108" s="32">
        <v>2653.49</v>
      </c>
      <c r="H108" s="32" t="s">
        <v>867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</row>
    <row r="109" spans="1:28" ht="12.75" customHeight="1">
      <c r="A109" s="86">
        <v>45184</v>
      </c>
      <c r="B109" s="32" t="s">
        <v>453</v>
      </c>
      <c r="C109" s="31" t="s">
        <v>1183</v>
      </c>
      <c r="D109" s="31" t="s">
        <v>1162</v>
      </c>
      <c r="E109" s="31" t="s">
        <v>575</v>
      </c>
      <c r="F109" s="87">
        <v>230908</v>
      </c>
      <c r="G109" s="32">
        <v>2608.06</v>
      </c>
      <c r="H109" s="32" t="s">
        <v>867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</row>
    <row r="110" spans="1:28" ht="12.75" customHeight="1">
      <c r="A110" s="86">
        <v>45184</v>
      </c>
      <c r="B110" s="32" t="s">
        <v>453</v>
      </c>
      <c r="C110" s="31" t="s">
        <v>1183</v>
      </c>
      <c r="D110" s="31" t="s">
        <v>1161</v>
      </c>
      <c r="E110" s="31" t="s">
        <v>575</v>
      </c>
      <c r="F110" s="87">
        <v>198359</v>
      </c>
      <c r="G110" s="32">
        <v>2608.06</v>
      </c>
      <c r="H110" s="32" t="s">
        <v>867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</row>
    <row r="111" spans="1:28" ht="12.75" customHeight="1">
      <c r="A111" s="86">
        <v>45184</v>
      </c>
      <c r="B111" s="32" t="s">
        <v>1184</v>
      </c>
      <c r="C111" s="31" t="s">
        <v>1185</v>
      </c>
      <c r="D111" s="31" t="s">
        <v>879</v>
      </c>
      <c r="E111" s="31" t="s">
        <v>575</v>
      </c>
      <c r="F111" s="87">
        <v>2612109</v>
      </c>
      <c r="G111" s="32">
        <v>27.51</v>
      </c>
      <c r="H111" s="32" t="s">
        <v>867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</row>
    <row r="112" spans="1:28" ht="12.75" customHeight="1">
      <c r="A112" s="86">
        <v>45184</v>
      </c>
      <c r="B112" s="32" t="s">
        <v>1184</v>
      </c>
      <c r="C112" s="31" t="s">
        <v>1185</v>
      </c>
      <c r="D112" s="31" t="s">
        <v>1165</v>
      </c>
      <c r="E112" s="31" t="s">
        <v>575</v>
      </c>
      <c r="F112" s="87">
        <v>2002086</v>
      </c>
      <c r="G112" s="32">
        <v>27.76</v>
      </c>
      <c r="H112" s="32" t="s">
        <v>867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</row>
    <row r="113" spans="1:28" ht="12.75" customHeight="1">
      <c r="A113" s="86">
        <v>45184</v>
      </c>
      <c r="B113" s="32" t="s">
        <v>1184</v>
      </c>
      <c r="C113" s="31" t="s">
        <v>1185</v>
      </c>
      <c r="D113" s="31" t="s">
        <v>577</v>
      </c>
      <c r="E113" s="31" t="s">
        <v>575</v>
      </c>
      <c r="F113" s="87">
        <v>3402195</v>
      </c>
      <c r="G113" s="32">
        <v>27.75</v>
      </c>
      <c r="H113" s="32" t="s">
        <v>867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</row>
    <row r="114" spans="1:28" ht="12.75" customHeight="1">
      <c r="A114" s="86">
        <v>45184</v>
      </c>
      <c r="B114" s="32" t="s">
        <v>471</v>
      </c>
      <c r="C114" s="31" t="s">
        <v>1186</v>
      </c>
      <c r="D114" s="31" t="s">
        <v>1161</v>
      </c>
      <c r="E114" s="31" t="s">
        <v>575</v>
      </c>
      <c r="F114" s="87">
        <v>345792</v>
      </c>
      <c r="G114" s="32">
        <v>838.16</v>
      </c>
      <c r="H114" s="32" t="s">
        <v>867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</row>
    <row r="115" spans="1:28" ht="12.75" customHeight="1">
      <c r="A115" s="86">
        <v>45184</v>
      </c>
      <c r="B115" s="32" t="s">
        <v>471</v>
      </c>
      <c r="C115" s="31" t="s">
        <v>1186</v>
      </c>
      <c r="D115" s="31" t="s">
        <v>1162</v>
      </c>
      <c r="E115" s="31" t="s">
        <v>575</v>
      </c>
      <c r="F115" s="87">
        <v>398217</v>
      </c>
      <c r="G115" s="32">
        <v>838.16</v>
      </c>
      <c r="H115" s="32" t="s">
        <v>867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</row>
    <row r="116" spans="1:28" ht="12.75" customHeight="1">
      <c r="A116" s="86">
        <v>45184</v>
      </c>
      <c r="B116" s="32" t="s">
        <v>474</v>
      </c>
      <c r="C116" s="31" t="s">
        <v>1187</v>
      </c>
      <c r="D116" s="31" t="s">
        <v>1188</v>
      </c>
      <c r="E116" s="31" t="s">
        <v>575</v>
      </c>
      <c r="F116" s="87">
        <v>528904</v>
      </c>
      <c r="G116" s="32">
        <v>1253.81</v>
      </c>
      <c r="H116" s="32" t="s">
        <v>867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</row>
    <row r="117" spans="1:28" ht="12.75" customHeight="1">
      <c r="A117" s="86">
        <v>45184</v>
      </c>
      <c r="B117" s="32" t="s">
        <v>474</v>
      </c>
      <c r="C117" s="31" t="s">
        <v>1187</v>
      </c>
      <c r="D117" s="31" t="s">
        <v>1189</v>
      </c>
      <c r="E117" s="31" t="s">
        <v>575</v>
      </c>
      <c r="F117" s="87">
        <v>522333</v>
      </c>
      <c r="G117" s="32">
        <v>1253.81</v>
      </c>
      <c r="H117" s="32" t="s">
        <v>867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</row>
    <row r="118" spans="1:28" ht="12.75" customHeight="1">
      <c r="A118" s="86">
        <v>45184</v>
      </c>
      <c r="B118" s="32" t="s">
        <v>1073</v>
      </c>
      <c r="C118" s="31" t="s">
        <v>1074</v>
      </c>
      <c r="D118" s="31" t="s">
        <v>577</v>
      </c>
      <c r="E118" s="31" t="s">
        <v>575</v>
      </c>
      <c r="F118" s="87">
        <v>505263</v>
      </c>
      <c r="G118" s="32">
        <v>143.80000000000001</v>
      </c>
      <c r="H118" s="32" t="s">
        <v>867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</row>
    <row r="119" spans="1:28" ht="12.75" customHeight="1">
      <c r="A119" s="86">
        <v>45184</v>
      </c>
      <c r="B119" s="32" t="s">
        <v>1073</v>
      </c>
      <c r="C119" s="31" t="s">
        <v>1074</v>
      </c>
      <c r="D119" s="31" t="s">
        <v>1075</v>
      </c>
      <c r="E119" s="31" t="s">
        <v>575</v>
      </c>
      <c r="F119" s="87">
        <v>771978</v>
      </c>
      <c r="G119" s="32">
        <v>143.12</v>
      </c>
      <c r="H119" s="32" t="s">
        <v>867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</row>
    <row r="120" spans="1:28" ht="12.75" customHeight="1">
      <c r="A120" s="86">
        <v>45184</v>
      </c>
      <c r="B120" s="32" t="s">
        <v>1190</v>
      </c>
      <c r="C120" s="31" t="s">
        <v>1191</v>
      </c>
      <c r="D120" s="31" t="s">
        <v>577</v>
      </c>
      <c r="E120" s="31" t="s">
        <v>575</v>
      </c>
      <c r="F120" s="87">
        <v>77654</v>
      </c>
      <c r="G120" s="32">
        <v>275.48</v>
      </c>
      <c r="H120" s="32" t="s">
        <v>867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</row>
    <row r="121" spans="1:28" ht="12.75" customHeight="1">
      <c r="A121" s="86">
        <v>45184</v>
      </c>
      <c r="B121" s="32" t="s">
        <v>1192</v>
      </c>
      <c r="C121" s="31" t="s">
        <v>1193</v>
      </c>
      <c r="D121" s="31" t="s">
        <v>1194</v>
      </c>
      <c r="E121" s="31" t="s">
        <v>575</v>
      </c>
      <c r="F121" s="87">
        <v>92000</v>
      </c>
      <c r="G121" s="32">
        <v>47.11</v>
      </c>
      <c r="H121" s="32" t="s">
        <v>867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</row>
    <row r="122" spans="1:28" ht="12.75" customHeight="1">
      <c r="A122" s="86">
        <v>45184</v>
      </c>
      <c r="B122" s="32" t="s">
        <v>492</v>
      </c>
      <c r="C122" s="31" t="s">
        <v>1195</v>
      </c>
      <c r="D122" s="31" t="s">
        <v>1151</v>
      </c>
      <c r="E122" s="31" t="s">
        <v>575</v>
      </c>
      <c r="F122" s="87">
        <v>1568</v>
      </c>
      <c r="G122" s="32">
        <v>1025.22</v>
      </c>
      <c r="H122" s="32" t="s">
        <v>867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</row>
    <row r="123" spans="1:28" ht="12.75" customHeight="1">
      <c r="A123" s="86">
        <v>45184</v>
      </c>
      <c r="B123" s="32" t="s">
        <v>501</v>
      </c>
      <c r="C123" s="31" t="s">
        <v>1196</v>
      </c>
      <c r="D123" s="31" t="s">
        <v>1197</v>
      </c>
      <c r="E123" s="31" t="s">
        <v>575</v>
      </c>
      <c r="F123" s="87">
        <v>12500300</v>
      </c>
      <c r="G123" s="32">
        <v>119.1</v>
      </c>
      <c r="H123" s="32" t="s">
        <v>867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</row>
    <row r="124" spans="1:28" ht="12.75" customHeight="1">
      <c r="A124" s="86">
        <v>45184</v>
      </c>
      <c r="B124" s="32" t="s">
        <v>501</v>
      </c>
      <c r="C124" s="31" t="s">
        <v>1196</v>
      </c>
      <c r="D124" s="31" t="s">
        <v>1198</v>
      </c>
      <c r="E124" s="31" t="s">
        <v>575</v>
      </c>
      <c r="F124" s="87">
        <v>30000000</v>
      </c>
      <c r="G124" s="32">
        <v>119.1</v>
      </c>
      <c r="H124" s="32" t="s">
        <v>867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</row>
    <row r="125" spans="1:28" ht="12.75" customHeight="1">
      <c r="A125" s="86">
        <v>45184</v>
      </c>
      <c r="B125" s="32" t="s">
        <v>501</v>
      </c>
      <c r="C125" s="31" t="s">
        <v>1196</v>
      </c>
      <c r="D125" s="31" t="s">
        <v>1199</v>
      </c>
      <c r="E125" s="31" t="s">
        <v>575</v>
      </c>
      <c r="F125" s="87">
        <v>4000100</v>
      </c>
      <c r="G125" s="32">
        <v>119.1</v>
      </c>
      <c r="H125" s="32" t="s">
        <v>867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</row>
    <row r="126" spans="1:28" ht="12.75" customHeight="1">
      <c r="A126" s="86">
        <v>45184</v>
      </c>
      <c r="B126" s="32" t="s">
        <v>501</v>
      </c>
      <c r="C126" s="31" t="s">
        <v>1196</v>
      </c>
      <c r="D126" s="31" t="s">
        <v>1200</v>
      </c>
      <c r="E126" s="31" t="s">
        <v>575</v>
      </c>
      <c r="F126" s="87">
        <v>5090000</v>
      </c>
      <c r="G126" s="32">
        <v>119.1</v>
      </c>
      <c r="H126" s="32" t="s">
        <v>867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</row>
    <row r="127" spans="1:28" ht="12.75" customHeight="1">
      <c r="A127" s="86">
        <v>45184</v>
      </c>
      <c r="B127" s="32" t="s">
        <v>501</v>
      </c>
      <c r="C127" s="31" t="s">
        <v>1196</v>
      </c>
      <c r="D127" s="31" t="s">
        <v>577</v>
      </c>
      <c r="E127" s="31" t="s">
        <v>575</v>
      </c>
      <c r="F127" s="87">
        <v>5353181</v>
      </c>
      <c r="G127" s="32">
        <v>132.28</v>
      </c>
      <c r="H127" s="32" t="s">
        <v>867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</row>
    <row r="128" spans="1:28" ht="12.75" customHeight="1">
      <c r="A128" s="86">
        <v>45184</v>
      </c>
      <c r="B128" s="32" t="s">
        <v>501</v>
      </c>
      <c r="C128" s="31" t="s">
        <v>1196</v>
      </c>
      <c r="D128" s="31" t="s">
        <v>1201</v>
      </c>
      <c r="E128" s="31" t="s">
        <v>575</v>
      </c>
      <c r="F128" s="87">
        <v>14000400</v>
      </c>
      <c r="G128" s="32">
        <v>119.1</v>
      </c>
      <c r="H128" s="32" t="s">
        <v>867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</row>
    <row r="129" spans="1:28" ht="12.75" customHeight="1">
      <c r="A129" s="86">
        <v>45184</v>
      </c>
      <c r="B129" s="32" t="s">
        <v>501</v>
      </c>
      <c r="C129" s="31" t="s">
        <v>1196</v>
      </c>
      <c r="D129" s="31" t="s">
        <v>1202</v>
      </c>
      <c r="E129" s="31" t="s">
        <v>575</v>
      </c>
      <c r="F129" s="87">
        <v>34000500</v>
      </c>
      <c r="G129" s="32">
        <v>119.1</v>
      </c>
      <c r="H129" s="32" t="s">
        <v>867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</row>
    <row r="130" spans="1:28" ht="12.75" customHeight="1">
      <c r="A130" s="86">
        <v>45184</v>
      </c>
      <c r="B130" s="32" t="s">
        <v>501</v>
      </c>
      <c r="C130" s="31" t="s">
        <v>1196</v>
      </c>
      <c r="D130" s="31" t="s">
        <v>1203</v>
      </c>
      <c r="E130" s="31" t="s">
        <v>575</v>
      </c>
      <c r="F130" s="87">
        <v>6500100</v>
      </c>
      <c r="G130" s="32">
        <v>119.1</v>
      </c>
      <c r="H130" s="32" t="s">
        <v>867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</row>
    <row r="131" spans="1:28" ht="12.75" customHeight="1">
      <c r="A131" s="86">
        <v>45184</v>
      </c>
      <c r="B131" s="32" t="s">
        <v>501</v>
      </c>
      <c r="C131" s="31" t="s">
        <v>1196</v>
      </c>
      <c r="D131" s="31" t="s">
        <v>1204</v>
      </c>
      <c r="E131" s="31" t="s">
        <v>575</v>
      </c>
      <c r="F131" s="87">
        <v>8260858</v>
      </c>
      <c r="G131" s="32">
        <v>119.1</v>
      </c>
      <c r="H131" s="32" t="s">
        <v>867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</row>
    <row r="132" spans="1:28" ht="12.75" customHeight="1">
      <c r="A132" s="86">
        <v>45184</v>
      </c>
      <c r="B132" s="32" t="s">
        <v>501</v>
      </c>
      <c r="C132" s="31" t="s">
        <v>1196</v>
      </c>
      <c r="D132" s="31" t="s">
        <v>1198</v>
      </c>
      <c r="E132" s="31" t="s">
        <v>575</v>
      </c>
      <c r="F132" s="87">
        <v>4000000</v>
      </c>
      <c r="G132" s="32">
        <v>119.1</v>
      </c>
      <c r="H132" s="32" t="s">
        <v>867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</row>
    <row r="133" spans="1:28" ht="12.75" customHeight="1">
      <c r="A133" s="86">
        <v>45184</v>
      </c>
      <c r="B133" s="32" t="s">
        <v>872</v>
      </c>
      <c r="C133" s="31" t="s">
        <v>1205</v>
      </c>
      <c r="D133" s="31" t="s">
        <v>1188</v>
      </c>
      <c r="E133" s="31" t="s">
        <v>575</v>
      </c>
      <c r="F133" s="87">
        <v>1060866</v>
      </c>
      <c r="G133" s="32">
        <v>691.78</v>
      </c>
      <c r="H133" s="32" t="s">
        <v>867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</row>
    <row r="134" spans="1:28" ht="12.75" customHeight="1">
      <c r="A134" s="86">
        <v>45184</v>
      </c>
      <c r="B134" s="32" t="s">
        <v>872</v>
      </c>
      <c r="C134" s="31" t="s">
        <v>1205</v>
      </c>
      <c r="D134" s="31" t="s">
        <v>1189</v>
      </c>
      <c r="E134" s="31" t="s">
        <v>575</v>
      </c>
      <c r="F134" s="87">
        <v>1001635</v>
      </c>
      <c r="G134" s="32">
        <v>691.78</v>
      </c>
      <c r="H134" s="32" t="s">
        <v>867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</row>
    <row r="135" spans="1:28" ht="12.75" customHeight="1">
      <c r="A135" s="86">
        <v>45184</v>
      </c>
      <c r="B135" s="32" t="s">
        <v>962</v>
      </c>
      <c r="C135" s="31" t="s">
        <v>963</v>
      </c>
      <c r="D135" s="31" t="s">
        <v>879</v>
      </c>
      <c r="E135" s="31" t="s">
        <v>575</v>
      </c>
      <c r="F135" s="87">
        <v>19269758</v>
      </c>
      <c r="G135" s="32">
        <v>19.010000000000002</v>
      </c>
      <c r="H135" s="32" t="s">
        <v>867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</row>
    <row r="136" spans="1:28" ht="12.75" customHeight="1">
      <c r="A136" s="86">
        <v>45184</v>
      </c>
      <c r="B136" s="32" t="s">
        <v>1206</v>
      </c>
      <c r="C136" s="31" t="s">
        <v>1207</v>
      </c>
      <c r="D136" s="31" t="s">
        <v>1208</v>
      </c>
      <c r="E136" s="31" t="s">
        <v>575</v>
      </c>
      <c r="F136" s="87">
        <v>513714</v>
      </c>
      <c r="G136" s="32">
        <v>237.45</v>
      </c>
      <c r="H136" s="32" t="s">
        <v>867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</row>
    <row r="137" spans="1:28" ht="12.75" customHeight="1">
      <c r="A137" s="86">
        <v>45184</v>
      </c>
      <c r="B137" s="32" t="s">
        <v>1206</v>
      </c>
      <c r="C137" s="31" t="s">
        <v>1207</v>
      </c>
      <c r="D137" s="31" t="s">
        <v>577</v>
      </c>
      <c r="E137" s="31" t="s">
        <v>575</v>
      </c>
      <c r="F137" s="87">
        <v>550793</v>
      </c>
      <c r="G137" s="32">
        <v>235.42</v>
      </c>
      <c r="H137" s="32" t="s">
        <v>867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</row>
    <row r="138" spans="1:28" ht="12.75" customHeight="1">
      <c r="A138" s="86">
        <v>45184</v>
      </c>
      <c r="B138" s="32" t="s">
        <v>1209</v>
      </c>
      <c r="C138" s="31" t="s">
        <v>1210</v>
      </c>
      <c r="D138" s="31" t="s">
        <v>1151</v>
      </c>
      <c r="E138" s="31" t="s">
        <v>575</v>
      </c>
      <c r="F138" s="87">
        <v>27</v>
      </c>
      <c r="G138" s="32">
        <v>434.9</v>
      </c>
      <c r="H138" s="32" t="s">
        <v>867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</row>
    <row r="139" spans="1:28" ht="12.75" customHeight="1">
      <c r="A139" s="86">
        <v>45184</v>
      </c>
      <c r="B139" s="32" t="s">
        <v>1209</v>
      </c>
      <c r="C139" s="31" t="s">
        <v>1210</v>
      </c>
      <c r="D139" s="31" t="s">
        <v>577</v>
      </c>
      <c r="E139" s="31" t="s">
        <v>575</v>
      </c>
      <c r="F139" s="87">
        <v>621465</v>
      </c>
      <c r="G139" s="32">
        <v>456.64</v>
      </c>
      <c r="H139" s="32" t="s">
        <v>867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</row>
    <row r="140" spans="1:28" ht="12.75" customHeight="1">
      <c r="A140" s="86">
        <v>45184</v>
      </c>
      <c r="B140" s="32" t="s">
        <v>1211</v>
      </c>
      <c r="C140" s="31" t="s">
        <v>1212</v>
      </c>
      <c r="D140" s="31" t="s">
        <v>577</v>
      </c>
      <c r="E140" s="31" t="s">
        <v>575</v>
      </c>
      <c r="F140" s="87">
        <v>1669437</v>
      </c>
      <c r="G140" s="32">
        <v>93.52</v>
      </c>
      <c r="H140" s="32" t="s">
        <v>867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</row>
    <row r="141" spans="1:28" ht="12.75" customHeight="1">
      <c r="A141" s="86">
        <v>45184</v>
      </c>
      <c r="B141" s="32" t="s">
        <v>1213</v>
      </c>
      <c r="C141" s="31" t="s">
        <v>1214</v>
      </c>
      <c r="D141" s="31" t="s">
        <v>577</v>
      </c>
      <c r="E141" s="31" t="s">
        <v>575</v>
      </c>
      <c r="F141" s="87">
        <v>318640</v>
      </c>
      <c r="G141" s="32">
        <v>873.36</v>
      </c>
      <c r="H141" s="32" t="s">
        <v>867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</row>
    <row r="142" spans="1:28" ht="12.75" customHeight="1">
      <c r="A142" s="86">
        <v>45184</v>
      </c>
      <c r="B142" s="32" t="s">
        <v>1213</v>
      </c>
      <c r="C142" s="31" t="s">
        <v>1214</v>
      </c>
      <c r="D142" s="31" t="s">
        <v>1215</v>
      </c>
      <c r="E142" s="31" t="s">
        <v>575</v>
      </c>
      <c r="F142" s="87">
        <v>117263</v>
      </c>
      <c r="G142" s="32">
        <v>874.92</v>
      </c>
      <c r="H142" s="32" t="s">
        <v>867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</row>
    <row r="143" spans="1:28" ht="12.75" customHeight="1">
      <c r="A143" s="86">
        <v>45184</v>
      </c>
      <c r="B143" s="32" t="s">
        <v>1216</v>
      </c>
      <c r="C143" s="31" t="s">
        <v>1217</v>
      </c>
      <c r="D143" s="31" t="s">
        <v>879</v>
      </c>
      <c r="E143" s="31" t="s">
        <v>575</v>
      </c>
      <c r="F143" s="87">
        <v>11266893</v>
      </c>
      <c r="G143" s="32">
        <v>24.6</v>
      </c>
      <c r="H143" s="32" t="s">
        <v>867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</row>
    <row r="144" spans="1:28" ht="12.75" customHeight="1">
      <c r="A144" s="86">
        <v>45184</v>
      </c>
      <c r="B144" s="32" t="s">
        <v>1218</v>
      </c>
      <c r="C144" s="31" t="s">
        <v>1219</v>
      </c>
      <c r="D144" s="31" t="s">
        <v>577</v>
      </c>
      <c r="E144" s="31" t="s">
        <v>575</v>
      </c>
      <c r="F144" s="87">
        <v>875143</v>
      </c>
      <c r="G144" s="32">
        <v>506.98</v>
      </c>
      <c r="H144" s="32" t="s">
        <v>867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</row>
    <row r="145" spans="1:28" ht="12.75" customHeight="1">
      <c r="A145" s="86">
        <v>45184</v>
      </c>
      <c r="B145" s="32" t="s">
        <v>861</v>
      </c>
      <c r="C145" s="31" t="s">
        <v>1220</v>
      </c>
      <c r="D145" s="31" t="s">
        <v>1151</v>
      </c>
      <c r="E145" s="31" t="s">
        <v>575</v>
      </c>
      <c r="F145" s="87">
        <v>487</v>
      </c>
      <c r="G145" s="32">
        <v>534.4</v>
      </c>
      <c r="H145" s="32" t="s">
        <v>867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</row>
    <row r="146" spans="1:28" ht="12.75" customHeight="1">
      <c r="A146" s="86">
        <v>45184</v>
      </c>
      <c r="B146" s="32" t="s">
        <v>1076</v>
      </c>
      <c r="C146" s="31" t="s">
        <v>1077</v>
      </c>
      <c r="D146" s="31" t="s">
        <v>577</v>
      </c>
      <c r="E146" s="31" t="s">
        <v>575</v>
      </c>
      <c r="F146" s="87">
        <v>70764</v>
      </c>
      <c r="G146" s="32">
        <v>250.57</v>
      </c>
      <c r="H146" s="32" t="s">
        <v>867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</row>
    <row r="147" spans="1:28" ht="12.75" customHeight="1">
      <c r="A147" s="86">
        <v>45184</v>
      </c>
      <c r="B147" s="32" t="s">
        <v>1078</v>
      </c>
      <c r="C147" s="31" t="s">
        <v>1079</v>
      </c>
      <c r="D147" s="31" t="s">
        <v>1221</v>
      </c>
      <c r="E147" s="31" t="s">
        <v>575</v>
      </c>
      <c r="F147" s="87">
        <v>663174</v>
      </c>
      <c r="G147" s="32">
        <v>60.3</v>
      </c>
      <c r="H147" s="32" t="s">
        <v>867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</row>
    <row r="148" spans="1:28" ht="12.75" customHeight="1">
      <c r="A148" s="86">
        <v>45184</v>
      </c>
      <c r="B148" s="32" t="s">
        <v>1222</v>
      </c>
      <c r="C148" s="31" t="s">
        <v>1223</v>
      </c>
      <c r="D148" s="31" t="s">
        <v>1151</v>
      </c>
      <c r="E148" s="31" t="s">
        <v>575</v>
      </c>
      <c r="F148" s="87">
        <v>31721</v>
      </c>
      <c r="G148" s="32">
        <v>341.23</v>
      </c>
      <c r="H148" s="32" t="s">
        <v>867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</row>
    <row r="149" spans="1:28" ht="15" customHeight="1">
      <c r="A149" s="86">
        <v>45184</v>
      </c>
      <c r="B149" s="32" t="s">
        <v>943</v>
      </c>
      <c r="C149" s="31" t="s">
        <v>944</v>
      </c>
      <c r="D149" s="31" t="s">
        <v>945</v>
      </c>
      <c r="E149" s="31" t="s">
        <v>575</v>
      </c>
      <c r="F149" s="87">
        <v>14211000</v>
      </c>
      <c r="G149" s="32">
        <v>6.01</v>
      </c>
      <c r="H149" s="32" t="s">
        <v>867</v>
      </c>
    </row>
    <row r="150" spans="1:28" ht="15" customHeight="1">
      <c r="A150" s="86">
        <v>45184</v>
      </c>
      <c r="B150" s="32" t="s">
        <v>943</v>
      </c>
      <c r="C150" s="31" t="s">
        <v>944</v>
      </c>
      <c r="D150" s="31" t="s">
        <v>961</v>
      </c>
      <c r="E150" s="31" t="s">
        <v>575</v>
      </c>
      <c r="F150" s="87">
        <v>6101290</v>
      </c>
      <c r="G150" s="32">
        <v>6.01</v>
      </c>
      <c r="H150" s="32" t="s">
        <v>867</v>
      </c>
    </row>
    <row r="151" spans="1:28" ht="15" customHeight="1">
      <c r="A151" s="86">
        <v>45184</v>
      </c>
      <c r="B151" s="32" t="s">
        <v>1224</v>
      </c>
      <c r="C151" s="31" t="s">
        <v>1225</v>
      </c>
      <c r="D151" s="31" t="s">
        <v>577</v>
      </c>
      <c r="E151" s="31" t="s">
        <v>575</v>
      </c>
      <c r="F151" s="87">
        <v>1225753</v>
      </c>
      <c r="G151" s="32">
        <v>179.87</v>
      </c>
      <c r="H151" s="32" t="s">
        <v>867</v>
      </c>
    </row>
    <row r="152" spans="1:28" ht="15" customHeight="1">
      <c r="A152" s="86">
        <v>45184</v>
      </c>
      <c r="B152" s="32" t="s">
        <v>1224</v>
      </c>
      <c r="C152" s="31" t="s">
        <v>1225</v>
      </c>
      <c r="D152" s="31" t="s">
        <v>1070</v>
      </c>
      <c r="E152" s="31" t="s">
        <v>575</v>
      </c>
      <c r="F152" s="87">
        <v>1163777</v>
      </c>
      <c r="G152" s="32">
        <v>181.42</v>
      </c>
      <c r="H152" s="32" t="s">
        <v>867</v>
      </c>
    </row>
    <row r="153" spans="1:28" ht="15" customHeight="1">
      <c r="A153" s="86">
        <v>45184</v>
      </c>
      <c r="B153" s="32" t="s">
        <v>312</v>
      </c>
      <c r="C153" s="31" t="s">
        <v>1150</v>
      </c>
      <c r="D153" s="31" t="s">
        <v>1151</v>
      </c>
      <c r="E153" s="31" t="s">
        <v>576</v>
      </c>
      <c r="F153" s="87">
        <v>1990237</v>
      </c>
      <c r="G153" s="32">
        <v>526.78</v>
      </c>
      <c r="H153" s="32" t="s">
        <v>867</v>
      </c>
    </row>
    <row r="154" spans="1:28" ht="15" customHeight="1">
      <c r="A154" s="86">
        <v>45184</v>
      </c>
      <c r="B154" s="32" t="s">
        <v>1152</v>
      </c>
      <c r="C154" s="31" t="s">
        <v>1153</v>
      </c>
      <c r="D154" s="31" t="s">
        <v>1155</v>
      </c>
      <c r="E154" s="31" t="s">
        <v>576</v>
      </c>
      <c r="F154" s="87">
        <v>631896</v>
      </c>
      <c r="G154" s="32">
        <v>4.92</v>
      </c>
      <c r="H154" s="32" t="s">
        <v>867</v>
      </c>
    </row>
    <row r="155" spans="1:28" ht="15" customHeight="1">
      <c r="A155" s="86">
        <v>45184</v>
      </c>
      <c r="B155" s="32" t="s">
        <v>1152</v>
      </c>
      <c r="C155" s="31" t="s">
        <v>1153</v>
      </c>
      <c r="D155" s="31" t="s">
        <v>1156</v>
      </c>
      <c r="E155" s="31" t="s">
        <v>576</v>
      </c>
      <c r="F155" s="87">
        <v>551622</v>
      </c>
      <c r="G155" s="32">
        <v>5.0999999999999996</v>
      </c>
      <c r="H155" s="32" t="s">
        <v>867</v>
      </c>
    </row>
    <row r="156" spans="1:28" ht="15" customHeight="1">
      <c r="A156" s="86">
        <v>45184</v>
      </c>
      <c r="B156" s="32" t="s">
        <v>846</v>
      </c>
      <c r="C156" s="31" t="s">
        <v>1226</v>
      </c>
      <c r="D156" s="31" t="s">
        <v>1151</v>
      </c>
      <c r="E156" s="31" t="s">
        <v>576</v>
      </c>
      <c r="F156" s="87">
        <v>288194</v>
      </c>
      <c r="G156" s="32">
        <v>5191.26</v>
      </c>
      <c r="H156" s="32" t="s">
        <v>867</v>
      </c>
    </row>
    <row r="157" spans="1:28" ht="15" customHeight="1">
      <c r="A157" s="86">
        <v>45184</v>
      </c>
      <c r="B157" s="32" t="s">
        <v>1066</v>
      </c>
      <c r="C157" s="31" t="s">
        <v>1067</v>
      </c>
      <c r="D157" s="31" t="s">
        <v>577</v>
      </c>
      <c r="E157" s="31" t="s">
        <v>576</v>
      </c>
      <c r="F157" s="87">
        <v>1563082</v>
      </c>
      <c r="G157" s="32">
        <v>151.36000000000001</v>
      </c>
      <c r="H157" s="32" t="s">
        <v>867</v>
      </c>
    </row>
    <row r="158" spans="1:28" ht="15" customHeight="1">
      <c r="A158" s="86">
        <v>45184</v>
      </c>
      <c r="B158" s="32" t="s">
        <v>1157</v>
      </c>
      <c r="C158" s="31" t="s">
        <v>1158</v>
      </c>
      <c r="D158" s="31" t="s">
        <v>1065</v>
      </c>
      <c r="E158" s="31" t="s">
        <v>576</v>
      </c>
      <c r="F158" s="87">
        <v>214670</v>
      </c>
      <c r="G158" s="32">
        <v>87.18</v>
      </c>
      <c r="H158" s="32" t="s">
        <v>867</v>
      </c>
    </row>
    <row r="159" spans="1:28" ht="15" customHeight="1">
      <c r="A159" s="86">
        <v>45184</v>
      </c>
      <c r="B159" s="32" t="s">
        <v>1157</v>
      </c>
      <c r="C159" s="31" t="s">
        <v>1158</v>
      </c>
      <c r="D159" s="31" t="s">
        <v>1159</v>
      </c>
      <c r="E159" s="31" t="s">
        <v>576</v>
      </c>
      <c r="F159" s="87">
        <v>274978</v>
      </c>
      <c r="G159" s="32">
        <v>84.25</v>
      </c>
      <c r="H159" s="32" t="s">
        <v>867</v>
      </c>
    </row>
    <row r="160" spans="1:28" ht="15" customHeight="1">
      <c r="A160" s="86">
        <v>45184</v>
      </c>
      <c r="B160" s="32" t="s">
        <v>1157</v>
      </c>
      <c r="C160" s="31" t="s">
        <v>1158</v>
      </c>
      <c r="D160" s="31" t="s">
        <v>577</v>
      </c>
      <c r="E160" s="31" t="s">
        <v>576</v>
      </c>
      <c r="F160" s="87">
        <v>439621</v>
      </c>
      <c r="G160" s="32">
        <v>82.72</v>
      </c>
      <c r="H160" s="32" t="s">
        <v>867</v>
      </c>
    </row>
    <row r="161" spans="1:8" ht="15" customHeight="1">
      <c r="A161" s="86">
        <v>45184</v>
      </c>
      <c r="B161" s="32" t="s">
        <v>850</v>
      </c>
      <c r="C161" s="31" t="s">
        <v>1160</v>
      </c>
      <c r="D161" s="31" t="s">
        <v>1151</v>
      </c>
      <c r="E161" s="31" t="s">
        <v>576</v>
      </c>
      <c r="F161" s="87">
        <v>529481</v>
      </c>
      <c r="G161" s="32">
        <v>2071.2399999999998</v>
      </c>
      <c r="H161" s="32" t="s">
        <v>867</v>
      </c>
    </row>
    <row r="162" spans="1:8" ht="15" customHeight="1">
      <c r="A162" s="86">
        <v>45184</v>
      </c>
      <c r="B162" s="32" t="s">
        <v>1068</v>
      </c>
      <c r="C162" s="31" t="s">
        <v>1069</v>
      </c>
      <c r="D162" s="31" t="s">
        <v>577</v>
      </c>
      <c r="E162" s="31" t="s">
        <v>576</v>
      </c>
      <c r="F162" s="87">
        <v>2250184</v>
      </c>
      <c r="G162" s="32">
        <v>59.56</v>
      </c>
      <c r="H162" s="32" t="s">
        <v>867</v>
      </c>
    </row>
    <row r="163" spans="1:8" ht="15" customHeight="1">
      <c r="A163" s="86">
        <v>45184</v>
      </c>
      <c r="B163" s="32" t="s">
        <v>1163</v>
      </c>
      <c r="C163" s="31" t="s">
        <v>1164</v>
      </c>
      <c r="D163" s="31" t="s">
        <v>879</v>
      </c>
      <c r="E163" s="31" t="s">
        <v>576</v>
      </c>
      <c r="F163" s="87">
        <v>3453400</v>
      </c>
      <c r="G163" s="32">
        <v>26.68</v>
      </c>
      <c r="H163" s="32" t="s">
        <v>867</v>
      </c>
    </row>
    <row r="164" spans="1:8" ht="15" customHeight="1">
      <c r="A164" s="86">
        <v>45184</v>
      </c>
      <c r="B164" s="32" t="s">
        <v>1163</v>
      </c>
      <c r="C164" s="31" t="s">
        <v>1164</v>
      </c>
      <c r="D164" s="31" t="s">
        <v>1070</v>
      </c>
      <c r="E164" s="31" t="s">
        <v>576</v>
      </c>
      <c r="F164" s="87">
        <v>1384341</v>
      </c>
      <c r="G164" s="32">
        <v>27.26</v>
      </c>
      <c r="H164" s="32" t="s">
        <v>867</v>
      </c>
    </row>
    <row r="165" spans="1:8" ht="15" customHeight="1">
      <c r="A165" s="86">
        <v>45184</v>
      </c>
      <c r="B165" s="32" t="s">
        <v>1163</v>
      </c>
      <c r="C165" s="31" t="s">
        <v>1164</v>
      </c>
      <c r="D165" s="31" t="s">
        <v>1165</v>
      </c>
      <c r="E165" s="31" t="s">
        <v>576</v>
      </c>
      <c r="F165" s="87">
        <v>1402415</v>
      </c>
      <c r="G165" s="32">
        <v>27.55</v>
      </c>
      <c r="H165" s="32" t="s">
        <v>867</v>
      </c>
    </row>
    <row r="166" spans="1:8" ht="15" customHeight="1">
      <c r="A166" s="86">
        <v>45184</v>
      </c>
      <c r="B166" s="32" t="s">
        <v>1163</v>
      </c>
      <c r="C166" s="31" t="s">
        <v>1164</v>
      </c>
      <c r="D166" s="31" t="s">
        <v>577</v>
      </c>
      <c r="E166" s="31" t="s">
        <v>576</v>
      </c>
      <c r="F166" s="87">
        <v>3770615</v>
      </c>
      <c r="G166" s="32">
        <v>27.14</v>
      </c>
      <c r="H166" s="32" t="s">
        <v>867</v>
      </c>
    </row>
    <row r="167" spans="1:8" ht="15" customHeight="1">
      <c r="A167" s="86">
        <v>45184</v>
      </c>
      <c r="B167" s="32" t="s">
        <v>852</v>
      </c>
      <c r="C167" s="31" t="s">
        <v>1166</v>
      </c>
      <c r="D167" s="31" t="s">
        <v>1227</v>
      </c>
      <c r="E167" s="31" t="s">
        <v>576</v>
      </c>
      <c r="F167" s="87">
        <v>3018700</v>
      </c>
      <c r="G167" s="32">
        <v>700.15</v>
      </c>
      <c r="H167" s="32" t="s">
        <v>867</v>
      </c>
    </row>
    <row r="168" spans="1:8" ht="15" customHeight="1">
      <c r="A168" s="86">
        <v>45184</v>
      </c>
      <c r="B168" s="32" t="s">
        <v>1228</v>
      </c>
      <c r="C168" s="31" t="s">
        <v>1229</v>
      </c>
      <c r="D168" s="31" t="s">
        <v>1230</v>
      </c>
      <c r="E168" s="31" t="s">
        <v>576</v>
      </c>
      <c r="F168" s="87">
        <v>1531377</v>
      </c>
      <c r="G168" s="32">
        <v>12.21</v>
      </c>
      <c r="H168" s="32" t="s">
        <v>867</v>
      </c>
    </row>
    <row r="169" spans="1:8" ht="15" customHeight="1">
      <c r="A169" s="86">
        <v>45184</v>
      </c>
      <c r="B169" s="32" t="s">
        <v>1168</v>
      </c>
      <c r="C169" s="31" t="s">
        <v>1169</v>
      </c>
      <c r="D169" s="31" t="s">
        <v>1151</v>
      </c>
      <c r="E169" s="31" t="s">
        <v>576</v>
      </c>
      <c r="F169" s="87">
        <v>4195049</v>
      </c>
      <c r="G169" s="32">
        <v>241.14</v>
      </c>
      <c r="H169" s="32" t="s">
        <v>867</v>
      </c>
    </row>
    <row r="170" spans="1:8" ht="15" customHeight="1">
      <c r="A170" s="86">
        <v>45184</v>
      </c>
      <c r="B170" s="32" t="s">
        <v>1170</v>
      </c>
      <c r="C170" s="31" t="s">
        <v>1171</v>
      </c>
      <c r="D170" s="31" t="s">
        <v>1172</v>
      </c>
      <c r="E170" s="31" t="s">
        <v>576</v>
      </c>
      <c r="F170" s="87">
        <v>932868</v>
      </c>
      <c r="G170" s="32">
        <v>26.31</v>
      </c>
      <c r="H170" s="32" t="s">
        <v>867</v>
      </c>
    </row>
    <row r="171" spans="1:8" ht="15" customHeight="1">
      <c r="A171" s="86">
        <v>45184</v>
      </c>
      <c r="B171" s="32" t="s">
        <v>1120</v>
      </c>
      <c r="C171" s="31" t="s">
        <v>1173</v>
      </c>
      <c r="D171" s="31" t="s">
        <v>1070</v>
      </c>
      <c r="E171" s="31" t="s">
        <v>576</v>
      </c>
      <c r="F171" s="87">
        <v>84123</v>
      </c>
      <c r="G171" s="32">
        <v>39.6</v>
      </c>
      <c r="H171" s="32" t="s">
        <v>867</v>
      </c>
    </row>
    <row r="172" spans="1:8" ht="15" customHeight="1">
      <c r="A172" s="86">
        <v>45184</v>
      </c>
      <c r="B172" s="32" t="s">
        <v>1120</v>
      </c>
      <c r="C172" s="31" t="s">
        <v>1173</v>
      </c>
      <c r="D172" s="31" t="s">
        <v>1175</v>
      </c>
      <c r="E172" s="31" t="s">
        <v>576</v>
      </c>
      <c r="F172" s="87">
        <v>3924</v>
      </c>
      <c r="G172" s="32">
        <v>40.549999999999997</v>
      </c>
      <c r="H172" s="32" t="s">
        <v>867</v>
      </c>
    </row>
    <row r="173" spans="1:8" ht="15" customHeight="1">
      <c r="A173" s="86">
        <v>45184</v>
      </c>
      <c r="B173" s="32" t="s">
        <v>1120</v>
      </c>
      <c r="C173" s="31" t="s">
        <v>1173</v>
      </c>
      <c r="D173" s="31" t="s">
        <v>1174</v>
      </c>
      <c r="E173" s="31" t="s">
        <v>576</v>
      </c>
      <c r="F173" s="87">
        <v>266776</v>
      </c>
      <c r="G173" s="32">
        <v>40.46</v>
      </c>
      <c r="H173" s="32" t="s">
        <v>867</v>
      </c>
    </row>
    <row r="174" spans="1:8" ht="15" customHeight="1">
      <c r="A174" s="86">
        <v>45184</v>
      </c>
      <c r="B174" s="32" t="s">
        <v>1120</v>
      </c>
      <c r="C174" s="31" t="s">
        <v>1173</v>
      </c>
      <c r="D174" s="31" t="s">
        <v>1065</v>
      </c>
      <c r="E174" s="31" t="s">
        <v>576</v>
      </c>
      <c r="F174" s="87">
        <v>356415</v>
      </c>
      <c r="G174" s="32">
        <v>40.58</v>
      </c>
      <c r="H174" s="32" t="s">
        <v>867</v>
      </c>
    </row>
    <row r="175" spans="1:8" ht="15" customHeight="1">
      <c r="A175" s="86">
        <v>45184</v>
      </c>
      <c r="B175" s="32" t="s">
        <v>1120</v>
      </c>
      <c r="C175" s="31" t="s">
        <v>1173</v>
      </c>
      <c r="D175" s="31" t="s">
        <v>1177</v>
      </c>
      <c r="E175" s="31" t="s">
        <v>576</v>
      </c>
      <c r="F175" s="87">
        <v>521490</v>
      </c>
      <c r="G175" s="32">
        <v>40.65</v>
      </c>
      <c r="H175" s="32" t="s">
        <v>867</v>
      </c>
    </row>
    <row r="176" spans="1:8" ht="15" customHeight="1">
      <c r="A176" s="86">
        <v>45184</v>
      </c>
      <c r="B176" s="32" t="s">
        <v>1120</v>
      </c>
      <c r="C176" s="31" t="s">
        <v>1173</v>
      </c>
      <c r="D176" s="31" t="s">
        <v>1015</v>
      </c>
      <c r="E176" s="31" t="s">
        <v>576</v>
      </c>
      <c r="F176" s="87">
        <v>360029</v>
      </c>
      <c r="G176" s="32">
        <v>40.56</v>
      </c>
      <c r="H176" s="32" t="s">
        <v>867</v>
      </c>
    </row>
    <row r="177" spans="1:8" ht="15" customHeight="1">
      <c r="A177" s="86">
        <v>45184</v>
      </c>
      <c r="B177" s="32" t="s">
        <v>1120</v>
      </c>
      <c r="C177" s="31" t="s">
        <v>1173</v>
      </c>
      <c r="D177" s="31" t="s">
        <v>1176</v>
      </c>
      <c r="E177" s="31" t="s">
        <v>576</v>
      </c>
      <c r="F177" s="87">
        <v>631589</v>
      </c>
      <c r="G177" s="32">
        <v>40.65</v>
      </c>
      <c r="H177" s="32" t="s">
        <v>867</v>
      </c>
    </row>
    <row r="178" spans="1:8" ht="15" customHeight="1">
      <c r="A178" s="86">
        <v>45184</v>
      </c>
      <c r="B178" s="32" t="s">
        <v>1178</v>
      </c>
      <c r="C178" s="31" t="s">
        <v>1179</v>
      </c>
      <c r="D178" s="31" t="s">
        <v>1151</v>
      </c>
      <c r="E178" s="31" t="s">
        <v>576</v>
      </c>
      <c r="F178" s="87">
        <v>956811</v>
      </c>
      <c r="G178" s="32">
        <v>521.03</v>
      </c>
      <c r="H178" s="32" t="s">
        <v>867</v>
      </c>
    </row>
    <row r="179" spans="1:8" ht="15" customHeight="1">
      <c r="A179" s="86">
        <v>45184</v>
      </c>
      <c r="B179" s="32" t="s">
        <v>1231</v>
      </c>
      <c r="C179" s="31" t="s">
        <v>1232</v>
      </c>
      <c r="D179" s="31" t="s">
        <v>1233</v>
      </c>
      <c r="E179" s="31" t="s">
        <v>576</v>
      </c>
      <c r="F179" s="87">
        <v>102000</v>
      </c>
      <c r="G179" s="32">
        <v>5.68</v>
      </c>
      <c r="H179" s="32" t="s">
        <v>867</v>
      </c>
    </row>
    <row r="180" spans="1:8" ht="15" customHeight="1">
      <c r="A180" s="86">
        <v>45184</v>
      </c>
      <c r="B180" s="32" t="s">
        <v>1016</v>
      </c>
      <c r="C180" s="31" t="s">
        <v>1017</v>
      </c>
      <c r="D180" s="31" t="s">
        <v>1018</v>
      </c>
      <c r="E180" s="31" t="s">
        <v>576</v>
      </c>
      <c r="F180" s="87">
        <v>27790413</v>
      </c>
      <c r="G180" s="32">
        <v>10.14</v>
      </c>
      <c r="H180" s="32" t="s">
        <v>867</v>
      </c>
    </row>
    <row r="181" spans="1:8" ht="15" customHeight="1">
      <c r="A181" s="86">
        <v>45184</v>
      </c>
      <c r="B181" s="32" t="s">
        <v>1234</v>
      </c>
      <c r="C181" s="31" t="s">
        <v>1235</v>
      </c>
      <c r="D181" s="31" t="s">
        <v>1151</v>
      </c>
      <c r="E181" s="31" t="s">
        <v>576</v>
      </c>
      <c r="F181" s="87">
        <v>995643</v>
      </c>
      <c r="G181" s="32">
        <v>484.41</v>
      </c>
      <c r="H181" s="32" t="s">
        <v>867</v>
      </c>
    </row>
    <row r="182" spans="1:8" ht="15" customHeight="1">
      <c r="A182" s="86">
        <v>45184</v>
      </c>
      <c r="B182" s="32" t="s">
        <v>453</v>
      </c>
      <c r="C182" s="31" t="s">
        <v>1183</v>
      </c>
      <c r="D182" s="31" t="s">
        <v>1151</v>
      </c>
      <c r="E182" s="31" t="s">
        <v>576</v>
      </c>
      <c r="F182" s="87">
        <v>316837</v>
      </c>
      <c r="G182" s="32">
        <v>2601.65</v>
      </c>
      <c r="H182" s="32" t="s">
        <v>867</v>
      </c>
    </row>
    <row r="183" spans="1:8" ht="15" customHeight="1">
      <c r="A183" s="86">
        <v>45184</v>
      </c>
      <c r="B183" s="32" t="s">
        <v>1184</v>
      </c>
      <c r="C183" s="31" t="s">
        <v>1185</v>
      </c>
      <c r="D183" s="31" t="s">
        <v>577</v>
      </c>
      <c r="E183" s="31" t="s">
        <v>576</v>
      </c>
      <c r="F183" s="87">
        <v>3402195</v>
      </c>
      <c r="G183" s="32">
        <v>27.78</v>
      </c>
      <c r="H183" s="32" t="s">
        <v>867</v>
      </c>
    </row>
    <row r="184" spans="1:8" ht="15" customHeight="1">
      <c r="A184" s="86">
        <v>45184</v>
      </c>
      <c r="B184" s="32" t="s">
        <v>1184</v>
      </c>
      <c r="C184" s="31" t="s">
        <v>1185</v>
      </c>
      <c r="D184" s="31" t="s">
        <v>879</v>
      </c>
      <c r="E184" s="31" t="s">
        <v>576</v>
      </c>
      <c r="F184" s="87">
        <v>2402281</v>
      </c>
      <c r="G184" s="32">
        <v>27.49</v>
      </c>
      <c r="H184" s="32" t="s">
        <v>867</v>
      </c>
    </row>
    <row r="185" spans="1:8" ht="15" customHeight="1">
      <c r="A185" s="86">
        <v>45184</v>
      </c>
      <c r="B185" s="32" t="s">
        <v>1184</v>
      </c>
      <c r="C185" s="31" t="s">
        <v>1185</v>
      </c>
      <c r="D185" s="31" t="s">
        <v>1165</v>
      </c>
      <c r="E185" s="31" t="s">
        <v>576</v>
      </c>
      <c r="F185" s="87">
        <v>1959623</v>
      </c>
      <c r="G185" s="32">
        <v>27.71</v>
      </c>
      <c r="H185" s="32" t="s">
        <v>867</v>
      </c>
    </row>
    <row r="186" spans="1:8" ht="15" customHeight="1">
      <c r="A186" s="86">
        <v>45184</v>
      </c>
      <c r="B186" s="32" t="s">
        <v>471</v>
      </c>
      <c r="C186" s="31" t="s">
        <v>1186</v>
      </c>
      <c r="D186" s="31" t="s">
        <v>1151</v>
      </c>
      <c r="E186" s="31" t="s">
        <v>576</v>
      </c>
      <c r="F186" s="87">
        <v>557369</v>
      </c>
      <c r="G186" s="32">
        <v>835.56</v>
      </c>
      <c r="H186" s="32" t="s">
        <v>867</v>
      </c>
    </row>
    <row r="187" spans="1:8" ht="15" customHeight="1">
      <c r="A187" s="86">
        <v>45184</v>
      </c>
      <c r="B187" s="32" t="s">
        <v>1071</v>
      </c>
      <c r="C187" s="31" t="s">
        <v>1072</v>
      </c>
      <c r="D187" s="31" t="s">
        <v>1236</v>
      </c>
      <c r="E187" s="31" t="s">
        <v>576</v>
      </c>
      <c r="F187" s="87">
        <v>33200</v>
      </c>
      <c r="G187" s="32">
        <v>1325</v>
      </c>
      <c r="H187" s="32" t="s">
        <v>867</v>
      </c>
    </row>
    <row r="188" spans="1:8" ht="15" customHeight="1">
      <c r="A188" s="86">
        <v>45184</v>
      </c>
      <c r="B188" s="32" t="s">
        <v>859</v>
      </c>
      <c r="C188" s="31" t="s">
        <v>1237</v>
      </c>
      <c r="D188" s="31" t="s">
        <v>1151</v>
      </c>
      <c r="E188" s="31" t="s">
        <v>576</v>
      </c>
      <c r="F188" s="87">
        <v>20720413</v>
      </c>
      <c r="G188" s="32">
        <v>54.07</v>
      </c>
      <c r="H188" s="32" t="s">
        <v>867</v>
      </c>
    </row>
    <row r="189" spans="1:8" ht="15" customHeight="1">
      <c r="A189" s="86">
        <v>45184</v>
      </c>
      <c r="B189" s="32" t="s">
        <v>474</v>
      </c>
      <c r="C189" s="31" t="s">
        <v>1187</v>
      </c>
      <c r="D189" s="31" t="s">
        <v>1151</v>
      </c>
      <c r="E189" s="31" t="s">
        <v>576</v>
      </c>
      <c r="F189" s="87">
        <v>500199</v>
      </c>
      <c r="G189" s="32">
        <v>1249.81</v>
      </c>
      <c r="H189" s="32" t="s">
        <v>867</v>
      </c>
    </row>
    <row r="190" spans="1:8" ht="15" customHeight="1">
      <c r="A190" s="86">
        <v>45184</v>
      </c>
      <c r="B190" s="32" t="s">
        <v>1073</v>
      </c>
      <c r="C190" s="31" t="s">
        <v>1074</v>
      </c>
      <c r="D190" s="31" t="s">
        <v>577</v>
      </c>
      <c r="E190" s="31" t="s">
        <v>576</v>
      </c>
      <c r="F190" s="87">
        <v>505263</v>
      </c>
      <c r="G190" s="32">
        <v>143.55000000000001</v>
      </c>
      <c r="H190" s="32" t="s">
        <v>867</v>
      </c>
    </row>
    <row r="191" spans="1:8" ht="15" customHeight="1">
      <c r="A191" s="86">
        <v>45184</v>
      </c>
      <c r="B191" s="32" t="s">
        <v>1073</v>
      </c>
      <c r="C191" s="31" t="s">
        <v>1074</v>
      </c>
      <c r="D191" s="31" t="s">
        <v>1238</v>
      </c>
      <c r="E191" s="31" t="s">
        <v>576</v>
      </c>
      <c r="F191" s="87">
        <v>400000</v>
      </c>
      <c r="G191" s="32">
        <v>140.65</v>
      </c>
      <c r="H191" s="32" t="s">
        <v>867</v>
      </c>
    </row>
    <row r="192" spans="1:8" ht="15" customHeight="1">
      <c r="A192" s="86">
        <v>45184</v>
      </c>
      <c r="B192" s="32" t="s">
        <v>1073</v>
      </c>
      <c r="C192" s="31" t="s">
        <v>1074</v>
      </c>
      <c r="D192" s="31" t="s">
        <v>1075</v>
      </c>
      <c r="E192" s="31" t="s">
        <v>576</v>
      </c>
      <c r="F192" s="87">
        <v>729254</v>
      </c>
      <c r="G192" s="32">
        <v>143.28</v>
      </c>
      <c r="H192" s="32" t="s">
        <v>867</v>
      </c>
    </row>
    <row r="193" spans="1:8" ht="15" customHeight="1">
      <c r="A193" s="86">
        <v>45184</v>
      </c>
      <c r="B193" s="32" t="s">
        <v>1190</v>
      </c>
      <c r="C193" s="31" t="s">
        <v>1191</v>
      </c>
      <c r="D193" s="31" t="s">
        <v>577</v>
      </c>
      <c r="E193" s="31" t="s">
        <v>576</v>
      </c>
      <c r="F193" s="87">
        <v>77654</v>
      </c>
      <c r="G193" s="32">
        <v>275.97000000000003</v>
      </c>
      <c r="H193" s="32" t="s">
        <v>867</v>
      </c>
    </row>
    <row r="194" spans="1:8" ht="15" customHeight="1">
      <c r="A194" s="86">
        <v>45184</v>
      </c>
      <c r="B194" s="32" t="s">
        <v>1038</v>
      </c>
      <c r="C194" s="31" t="s">
        <v>1039</v>
      </c>
      <c r="D194" s="31" t="s">
        <v>871</v>
      </c>
      <c r="E194" s="31" t="s">
        <v>576</v>
      </c>
      <c r="F194" s="87">
        <v>60000</v>
      </c>
      <c r="G194" s="32">
        <v>116.3</v>
      </c>
      <c r="H194" s="32" t="s">
        <v>867</v>
      </c>
    </row>
    <row r="195" spans="1:8" ht="15" customHeight="1">
      <c r="A195" s="86">
        <v>45184</v>
      </c>
      <c r="B195" s="32" t="s">
        <v>1192</v>
      </c>
      <c r="C195" s="31" t="s">
        <v>1193</v>
      </c>
      <c r="D195" s="31" t="s">
        <v>1194</v>
      </c>
      <c r="E195" s="31" t="s">
        <v>576</v>
      </c>
      <c r="F195" s="87">
        <v>84000</v>
      </c>
      <c r="G195" s="32">
        <v>47.8</v>
      </c>
      <c r="H195" s="32" t="s">
        <v>867</v>
      </c>
    </row>
    <row r="196" spans="1:8" ht="15" customHeight="1">
      <c r="A196" s="86">
        <v>45184</v>
      </c>
      <c r="B196" s="32" t="s">
        <v>492</v>
      </c>
      <c r="C196" s="31" t="s">
        <v>1195</v>
      </c>
      <c r="D196" s="31" t="s">
        <v>1151</v>
      </c>
      <c r="E196" s="31" t="s">
        <v>576</v>
      </c>
      <c r="F196" s="87">
        <v>655246</v>
      </c>
      <c r="G196" s="32">
        <v>1023.22</v>
      </c>
      <c r="H196" s="32" t="s">
        <v>867</v>
      </c>
    </row>
    <row r="197" spans="1:8" ht="15" customHeight="1">
      <c r="A197" s="86">
        <v>45184</v>
      </c>
      <c r="B197" s="32" t="s">
        <v>501</v>
      </c>
      <c r="C197" s="31" t="s">
        <v>1196</v>
      </c>
      <c r="D197" s="31" t="s">
        <v>577</v>
      </c>
      <c r="E197" s="31" t="s">
        <v>576</v>
      </c>
      <c r="F197" s="87">
        <v>5353181</v>
      </c>
      <c r="G197" s="32">
        <v>132.41</v>
      </c>
      <c r="H197" s="32" t="s">
        <v>867</v>
      </c>
    </row>
    <row r="198" spans="1:8" ht="15" customHeight="1">
      <c r="A198" s="86">
        <v>45184</v>
      </c>
      <c r="B198" s="32" t="s">
        <v>501</v>
      </c>
      <c r="C198" s="31" t="s">
        <v>1196</v>
      </c>
      <c r="D198" s="31" t="s">
        <v>1239</v>
      </c>
      <c r="E198" s="31" t="s">
        <v>576</v>
      </c>
      <c r="F198" s="87">
        <v>125441820</v>
      </c>
      <c r="G198" s="32">
        <v>119.1</v>
      </c>
      <c r="H198" s="32" t="s">
        <v>867</v>
      </c>
    </row>
    <row r="199" spans="1:8" ht="15" customHeight="1">
      <c r="A199" s="86">
        <v>45184</v>
      </c>
      <c r="B199" s="32" t="s">
        <v>872</v>
      </c>
      <c r="C199" s="31" t="s">
        <v>1205</v>
      </c>
      <c r="D199" s="31" t="s">
        <v>1151</v>
      </c>
      <c r="E199" s="31" t="s">
        <v>576</v>
      </c>
      <c r="F199" s="87">
        <v>1584659</v>
      </c>
      <c r="G199" s="32">
        <v>686.37</v>
      </c>
      <c r="H199" s="32" t="s">
        <v>867</v>
      </c>
    </row>
    <row r="200" spans="1:8" ht="15" customHeight="1">
      <c r="A200" s="86">
        <v>45184</v>
      </c>
      <c r="B200" s="32" t="s">
        <v>962</v>
      </c>
      <c r="C200" s="31" t="s">
        <v>963</v>
      </c>
      <c r="D200" s="31" t="s">
        <v>879</v>
      </c>
      <c r="E200" s="31" t="s">
        <v>576</v>
      </c>
      <c r="F200" s="87">
        <v>19350705</v>
      </c>
      <c r="G200" s="32">
        <v>19.02</v>
      </c>
      <c r="H200" s="32" t="s">
        <v>867</v>
      </c>
    </row>
    <row r="201" spans="1:8" ht="15" customHeight="1">
      <c r="A201" s="86">
        <v>45184</v>
      </c>
      <c r="B201" s="32" t="s">
        <v>1240</v>
      </c>
      <c r="C201" s="31" t="s">
        <v>1241</v>
      </c>
      <c r="D201" s="31" t="s">
        <v>1151</v>
      </c>
      <c r="E201" s="31" t="s">
        <v>576</v>
      </c>
      <c r="F201" s="87">
        <v>144186</v>
      </c>
      <c r="G201" s="32">
        <v>3510.25</v>
      </c>
      <c r="H201" s="32" t="s">
        <v>867</v>
      </c>
    </row>
    <row r="202" spans="1:8" ht="15" customHeight="1">
      <c r="A202" s="86">
        <v>45184</v>
      </c>
      <c r="B202" s="32" t="s">
        <v>1206</v>
      </c>
      <c r="C202" s="31" t="s">
        <v>1207</v>
      </c>
      <c r="D202" s="31" t="s">
        <v>577</v>
      </c>
      <c r="E202" s="31" t="s">
        <v>576</v>
      </c>
      <c r="F202" s="87">
        <v>550793</v>
      </c>
      <c r="G202" s="32">
        <v>235.49</v>
      </c>
      <c r="H202" s="32" t="s">
        <v>867</v>
      </c>
    </row>
    <row r="203" spans="1:8" ht="15" customHeight="1">
      <c r="A203" s="86">
        <v>45184</v>
      </c>
      <c r="B203" s="32" t="s">
        <v>1209</v>
      </c>
      <c r="C203" s="31" t="s">
        <v>1210</v>
      </c>
      <c r="D203" s="31" t="s">
        <v>1151</v>
      </c>
      <c r="E203" s="31" t="s">
        <v>576</v>
      </c>
      <c r="F203" s="87">
        <v>419468</v>
      </c>
      <c r="G203" s="32">
        <v>456.76</v>
      </c>
      <c r="H203" s="32" t="s">
        <v>867</v>
      </c>
    </row>
    <row r="204" spans="1:8" ht="15" customHeight="1">
      <c r="A204" s="86">
        <v>45184</v>
      </c>
      <c r="B204" s="32" t="s">
        <v>1209</v>
      </c>
      <c r="C204" s="31" t="s">
        <v>1210</v>
      </c>
      <c r="D204" s="31" t="s">
        <v>577</v>
      </c>
      <c r="E204" s="31" t="s">
        <v>576</v>
      </c>
      <c r="F204" s="87">
        <v>621465</v>
      </c>
      <c r="G204" s="32">
        <v>456.85</v>
      </c>
      <c r="H204" s="32" t="s">
        <v>867</v>
      </c>
    </row>
    <row r="205" spans="1:8" ht="15" customHeight="1">
      <c r="A205" s="86">
        <v>45184</v>
      </c>
      <c r="B205" s="32" t="s">
        <v>1211</v>
      </c>
      <c r="C205" s="31" t="s">
        <v>1212</v>
      </c>
      <c r="D205" s="31" t="s">
        <v>577</v>
      </c>
      <c r="E205" s="31" t="s">
        <v>576</v>
      </c>
      <c r="F205" s="87">
        <v>1669437</v>
      </c>
      <c r="G205" s="32">
        <v>93.6</v>
      </c>
      <c r="H205" s="32" t="s">
        <v>867</v>
      </c>
    </row>
    <row r="206" spans="1:8" ht="15" customHeight="1">
      <c r="A206" s="86">
        <v>45184</v>
      </c>
      <c r="B206" s="32" t="s">
        <v>1213</v>
      </c>
      <c r="C206" s="31" t="s">
        <v>1214</v>
      </c>
      <c r="D206" s="31" t="s">
        <v>1215</v>
      </c>
      <c r="E206" s="31" t="s">
        <v>576</v>
      </c>
      <c r="F206" s="87">
        <v>117263</v>
      </c>
      <c r="G206" s="32">
        <v>875.45</v>
      </c>
      <c r="H206" s="32" t="s">
        <v>867</v>
      </c>
    </row>
    <row r="207" spans="1:8" ht="15" customHeight="1">
      <c r="A207" s="86">
        <v>45184</v>
      </c>
      <c r="B207" s="32" t="s">
        <v>1213</v>
      </c>
      <c r="C207" s="31" t="s">
        <v>1214</v>
      </c>
      <c r="D207" s="31" t="s">
        <v>577</v>
      </c>
      <c r="E207" s="31" t="s">
        <v>576</v>
      </c>
      <c r="F207" s="87">
        <v>318640</v>
      </c>
      <c r="G207" s="32">
        <v>873.52</v>
      </c>
      <c r="H207" s="32" t="s">
        <v>867</v>
      </c>
    </row>
    <row r="208" spans="1:8" ht="15" customHeight="1">
      <c r="A208" s="86">
        <v>45184</v>
      </c>
      <c r="B208" s="32" t="s">
        <v>1216</v>
      </c>
      <c r="C208" s="31" t="s">
        <v>1217</v>
      </c>
      <c r="D208" s="31" t="s">
        <v>879</v>
      </c>
      <c r="E208" s="31" t="s">
        <v>576</v>
      </c>
      <c r="F208" s="87">
        <v>11184229</v>
      </c>
      <c r="G208" s="32">
        <v>24.6</v>
      </c>
      <c r="H208" s="32" t="s">
        <v>867</v>
      </c>
    </row>
    <row r="209" spans="1:8" ht="15" customHeight="1">
      <c r="A209" s="86">
        <v>45184</v>
      </c>
      <c r="B209" s="32" t="s">
        <v>1218</v>
      </c>
      <c r="C209" s="31" t="s">
        <v>1219</v>
      </c>
      <c r="D209" s="31" t="s">
        <v>577</v>
      </c>
      <c r="E209" s="31" t="s">
        <v>576</v>
      </c>
      <c r="F209" s="87">
        <v>875143</v>
      </c>
      <c r="G209" s="32">
        <v>506.8</v>
      </c>
      <c r="H209" s="32" t="s">
        <v>867</v>
      </c>
    </row>
    <row r="210" spans="1:8" ht="15" customHeight="1">
      <c r="A210" s="86">
        <v>45184</v>
      </c>
      <c r="B210" s="32" t="s">
        <v>1242</v>
      </c>
      <c r="C210" s="31" t="s">
        <v>1243</v>
      </c>
      <c r="D210" s="31" t="s">
        <v>1151</v>
      </c>
      <c r="E210" s="31" t="s">
        <v>576</v>
      </c>
      <c r="F210" s="87">
        <v>821841</v>
      </c>
      <c r="G210" s="32">
        <v>778.07</v>
      </c>
      <c r="H210" s="32" t="s">
        <v>867</v>
      </c>
    </row>
    <row r="211" spans="1:8" ht="15" customHeight="1">
      <c r="A211" s="86">
        <v>45184</v>
      </c>
      <c r="B211" s="32" t="s">
        <v>861</v>
      </c>
      <c r="C211" s="31" t="s">
        <v>1220</v>
      </c>
      <c r="D211" s="31" t="s">
        <v>1151</v>
      </c>
      <c r="E211" s="31" t="s">
        <v>576</v>
      </c>
      <c r="F211" s="87">
        <v>1071919</v>
      </c>
      <c r="G211" s="32">
        <v>543.46</v>
      </c>
      <c r="H211" s="32" t="s">
        <v>867</v>
      </c>
    </row>
    <row r="212" spans="1:8" ht="15" customHeight="1">
      <c r="A212" s="86">
        <v>45184</v>
      </c>
      <c r="B212" s="32" t="s">
        <v>1076</v>
      </c>
      <c r="C212" s="31" t="s">
        <v>1077</v>
      </c>
      <c r="D212" s="31" t="s">
        <v>577</v>
      </c>
      <c r="E212" s="31" t="s">
        <v>576</v>
      </c>
      <c r="F212" s="87">
        <v>70764</v>
      </c>
      <c r="G212" s="32">
        <v>250.77</v>
      </c>
      <c r="H212" s="32" t="s">
        <v>867</v>
      </c>
    </row>
    <row r="213" spans="1:8" ht="15" customHeight="1">
      <c r="A213" s="86">
        <v>45184</v>
      </c>
      <c r="B213" s="32" t="s">
        <v>1078</v>
      </c>
      <c r="C213" s="31" t="s">
        <v>1079</v>
      </c>
      <c r="D213" s="31" t="s">
        <v>1221</v>
      </c>
      <c r="E213" s="31" t="s">
        <v>576</v>
      </c>
      <c r="F213" s="87">
        <v>683177</v>
      </c>
      <c r="G213" s="32">
        <v>60.17</v>
      </c>
      <c r="H213" s="32" t="s">
        <v>867</v>
      </c>
    </row>
    <row r="214" spans="1:8" ht="15" customHeight="1">
      <c r="A214" s="86">
        <v>45184</v>
      </c>
      <c r="B214" s="32" t="s">
        <v>1222</v>
      </c>
      <c r="C214" s="31" t="s">
        <v>1223</v>
      </c>
      <c r="D214" s="31" t="s">
        <v>1151</v>
      </c>
      <c r="E214" s="31" t="s">
        <v>576</v>
      </c>
      <c r="F214" s="87">
        <v>2135751</v>
      </c>
      <c r="G214" s="32">
        <v>345.33</v>
      </c>
      <c r="H214" s="32" t="s">
        <v>867</v>
      </c>
    </row>
    <row r="215" spans="1:8" ht="15" customHeight="1">
      <c r="A215" s="86">
        <v>45184</v>
      </c>
      <c r="B215" s="32" t="s">
        <v>943</v>
      </c>
      <c r="C215" s="31" t="s">
        <v>944</v>
      </c>
      <c r="D215" s="31" t="s">
        <v>961</v>
      </c>
      <c r="E215" s="31" t="s">
        <v>576</v>
      </c>
      <c r="F215" s="87">
        <v>7585932</v>
      </c>
      <c r="G215" s="32">
        <v>6.02</v>
      </c>
      <c r="H215" s="32" t="s">
        <v>867</v>
      </c>
    </row>
    <row r="216" spans="1:8" ht="15" customHeight="1">
      <c r="A216" s="86">
        <v>45184</v>
      </c>
      <c r="B216" s="32" t="s">
        <v>943</v>
      </c>
      <c r="C216" s="31" t="s">
        <v>944</v>
      </c>
      <c r="D216" s="31" t="s">
        <v>945</v>
      </c>
      <c r="E216" s="31" t="s">
        <v>576</v>
      </c>
      <c r="F216" s="87">
        <v>15151071</v>
      </c>
      <c r="G216" s="32">
        <v>6.02</v>
      </c>
      <c r="H216" s="32" t="s">
        <v>867</v>
      </c>
    </row>
    <row r="217" spans="1:8" ht="15" customHeight="1">
      <c r="A217" s="86">
        <v>45184</v>
      </c>
      <c r="B217" s="32" t="s">
        <v>1224</v>
      </c>
      <c r="C217" s="31" t="s">
        <v>1225</v>
      </c>
      <c r="D217" s="31" t="s">
        <v>577</v>
      </c>
      <c r="E217" s="31" t="s">
        <v>576</v>
      </c>
      <c r="F217" s="87">
        <v>1225753</v>
      </c>
      <c r="G217" s="32">
        <v>180.05</v>
      </c>
      <c r="H217" s="32" t="s">
        <v>867</v>
      </c>
    </row>
    <row r="218" spans="1:8" ht="15" customHeight="1">
      <c r="A218" s="86">
        <v>45184</v>
      </c>
      <c r="B218" s="32" t="s">
        <v>1224</v>
      </c>
      <c r="C218" s="31" t="s">
        <v>1225</v>
      </c>
      <c r="D218" s="31" t="s">
        <v>1070</v>
      </c>
      <c r="E218" s="31" t="s">
        <v>576</v>
      </c>
      <c r="F218" s="87">
        <v>454972</v>
      </c>
      <c r="G218" s="32">
        <v>177.03</v>
      </c>
      <c r="H218" s="32" t="s">
        <v>867</v>
      </c>
    </row>
    <row r="219" spans="1:8" ht="15" customHeight="1">
      <c r="A219" s="86"/>
      <c r="B219" s="32"/>
      <c r="C219" s="31"/>
      <c r="D219" s="31"/>
      <c r="E219" s="31"/>
      <c r="F219" s="87"/>
      <c r="G219" s="32"/>
      <c r="H219" s="32"/>
    </row>
    <row r="220" spans="1:8" ht="15" customHeight="1">
      <c r="A220" s="86"/>
      <c r="B220" s="32"/>
      <c r="C220" s="31"/>
      <c r="D220" s="31"/>
      <c r="E220" s="31"/>
      <c r="F220" s="87"/>
      <c r="G220" s="32"/>
      <c r="H220" s="32"/>
    </row>
    <row r="221" spans="1:8" ht="15" customHeight="1">
      <c r="A221" s="86"/>
      <c r="B221" s="32"/>
      <c r="C221" s="31"/>
      <c r="D221" s="31"/>
      <c r="E221" s="31"/>
      <c r="F221" s="87"/>
      <c r="G221" s="32"/>
      <c r="H221" s="32"/>
    </row>
    <row r="222" spans="1:8" ht="15" customHeight="1">
      <c r="A222" s="86"/>
      <c r="B222" s="32"/>
      <c r="C222" s="31"/>
      <c r="D222" s="31"/>
      <c r="E222" s="31"/>
      <c r="F222" s="87"/>
      <c r="G222" s="32"/>
      <c r="H222" s="32"/>
    </row>
    <row r="223" spans="1:8" ht="15" customHeight="1">
      <c r="A223" s="86"/>
      <c r="B223" s="32"/>
      <c r="C223" s="31"/>
      <c r="D223" s="31"/>
      <c r="E223" s="31"/>
      <c r="F223" s="87"/>
      <c r="G223" s="32"/>
      <c r="H223" s="32"/>
    </row>
    <row r="224" spans="1:8" ht="15" customHeight="1">
      <c r="A224" s="86"/>
      <c r="B224" s="32"/>
      <c r="C224" s="31"/>
      <c r="D224" s="31"/>
      <c r="E224" s="31"/>
      <c r="F224" s="87"/>
      <c r="G224" s="32"/>
      <c r="H224" s="32"/>
    </row>
    <row r="225" spans="1:8" ht="15" customHeight="1">
      <c r="A225" s="86"/>
      <c r="B225" s="32"/>
      <c r="C225" s="31"/>
      <c r="D225" s="31"/>
      <c r="E225" s="31"/>
      <c r="F225" s="87"/>
      <c r="G225" s="32"/>
      <c r="H225" s="32"/>
    </row>
    <row r="226" spans="1:8" ht="15" customHeight="1">
      <c r="A226" s="86"/>
      <c r="B226" s="32"/>
      <c r="C226" s="31"/>
      <c r="D226" s="31"/>
      <c r="E226" s="31"/>
      <c r="F226" s="87"/>
      <c r="G226" s="32"/>
      <c r="H226" s="32"/>
    </row>
    <row r="227" spans="1:8" ht="15" customHeight="1">
      <c r="A227" s="86"/>
      <c r="B227" s="32"/>
      <c r="C227" s="31"/>
      <c r="D227" s="31"/>
      <c r="E227" s="31"/>
      <c r="F227" s="87"/>
      <c r="G227" s="32"/>
      <c r="H227" s="32"/>
    </row>
    <row r="228" spans="1:8" ht="15" customHeight="1">
      <c r="A228" s="86"/>
      <c r="B228" s="32"/>
      <c r="C228" s="31"/>
      <c r="D228" s="31"/>
      <c r="E228" s="31"/>
      <c r="F228" s="87"/>
      <c r="G228" s="32"/>
      <c r="H228" s="32"/>
    </row>
    <row r="229" spans="1:8" ht="15" customHeight="1">
      <c r="A229" s="86"/>
      <c r="B229" s="32"/>
      <c r="C229" s="31"/>
      <c r="D229" s="31"/>
      <c r="E229" s="31"/>
      <c r="F229" s="87"/>
      <c r="G229" s="32"/>
      <c r="H229" s="32"/>
    </row>
    <row r="230" spans="1:8" ht="15" customHeight="1">
      <c r="A230" s="86"/>
      <c r="B230" s="32"/>
      <c r="C230" s="31"/>
      <c r="D230" s="31"/>
      <c r="E230" s="31"/>
      <c r="F230" s="87"/>
      <c r="G230" s="32"/>
      <c r="H230" s="32"/>
    </row>
    <row r="231" spans="1:8" ht="15" customHeight="1">
      <c r="A231" s="86"/>
      <c r="B231" s="32"/>
      <c r="C231" s="31"/>
      <c r="D231" s="31"/>
      <c r="E231" s="31"/>
      <c r="F231" s="87"/>
      <c r="G231" s="32"/>
      <c r="H231" s="32"/>
    </row>
    <row r="232" spans="1:8" ht="15" customHeight="1">
      <c r="A232" s="86"/>
      <c r="B232" s="32"/>
      <c r="C232" s="31"/>
      <c r="D232" s="31"/>
      <c r="E232" s="31"/>
      <c r="F232" s="87"/>
      <c r="G232" s="32"/>
      <c r="H232" s="32"/>
    </row>
    <row r="233" spans="1:8" ht="15" customHeight="1">
      <c r="A233" s="86"/>
      <c r="B233" s="32"/>
      <c r="C233" s="31"/>
      <c r="D233" s="31"/>
      <c r="E233" s="31"/>
      <c r="F233" s="87"/>
      <c r="G233" s="32"/>
      <c r="H233" s="32"/>
    </row>
    <row r="234" spans="1:8" ht="15" customHeight="1">
      <c r="A234" s="86"/>
      <c r="B234" s="32"/>
      <c r="C234" s="31"/>
      <c r="D234" s="31"/>
      <c r="E234" s="31"/>
      <c r="F234" s="87"/>
      <c r="G234" s="32"/>
      <c r="H234" s="32"/>
    </row>
    <row r="235" spans="1:8" ht="15" customHeight="1">
      <c r="A235" s="86"/>
      <c r="B235" s="32"/>
      <c r="C235" s="31"/>
      <c r="D235" s="31"/>
      <c r="E235" s="31"/>
      <c r="F235" s="87"/>
      <c r="G235" s="32"/>
      <c r="H235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7"/>
  <sheetViews>
    <sheetView zoomScale="70" zoomScaleNormal="70" workbookViewId="0">
      <selection activeCell="P16" sqref="P16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hidden="1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89"/>
      <c r="G2" s="89"/>
      <c r="H2" s="89"/>
      <c r="I2" s="89"/>
      <c r="J2" s="22"/>
      <c r="K2" s="89"/>
      <c r="L2" s="89"/>
      <c r="M2" s="89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92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3" t="s">
        <v>920</v>
      </c>
      <c r="D6" s="1"/>
      <c r="E6" s="1"/>
      <c r="F6" s="6"/>
      <c r="G6" s="6"/>
      <c r="H6" s="6"/>
      <c r="I6" s="6"/>
      <c r="J6" s="1"/>
      <c r="K6" s="6"/>
      <c r="L6" s="6"/>
      <c r="M6" s="94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4">
        <f>Main!B10</f>
        <v>45187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5" t="s">
        <v>578</v>
      </c>
      <c r="C8" s="95"/>
      <c r="D8" s="95"/>
      <c r="E8" s="95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6" t="s">
        <v>16</v>
      </c>
      <c r="B9" s="97" t="s">
        <v>567</v>
      </c>
      <c r="C9" s="97"/>
      <c r="D9" s="98" t="s">
        <v>579</v>
      </c>
      <c r="E9" s="97" t="s">
        <v>580</v>
      </c>
      <c r="F9" s="97" t="s">
        <v>581</v>
      </c>
      <c r="G9" s="97" t="s">
        <v>582</v>
      </c>
      <c r="H9" s="97" t="s">
        <v>583</v>
      </c>
      <c r="I9" s="97" t="s">
        <v>584</v>
      </c>
      <c r="J9" s="96" t="s">
        <v>585</v>
      </c>
      <c r="K9" s="97" t="s">
        <v>586</v>
      </c>
      <c r="L9" s="99" t="s">
        <v>587</v>
      </c>
      <c r="M9" s="99" t="s">
        <v>588</v>
      </c>
      <c r="N9" s="97" t="s">
        <v>589</v>
      </c>
      <c r="O9" s="98" t="s">
        <v>590</v>
      </c>
      <c r="P9" s="97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39">
        <v>1</v>
      </c>
      <c r="B10" s="230">
        <v>45119</v>
      </c>
      <c r="C10" s="240"/>
      <c r="D10" s="241" t="s">
        <v>129</v>
      </c>
      <c r="E10" s="242" t="s">
        <v>592</v>
      </c>
      <c r="F10" s="229" t="s">
        <v>864</v>
      </c>
      <c r="G10" s="231">
        <v>1540</v>
      </c>
      <c r="H10" s="229"/>
      <c r="I10" s="229" t="s">
        <v>863</v>
      </c>
      <c r="J10" s="231" t="s">
        <v>593</v>
      </c>
      <c r="K10" s="231"/>
      <c r="L10" s="235"/>
      <c r="M10" s="243"/>
      <c r="N10" s="231"/>
      <c r="O10" s="244"/>
      <c r="P10" s="231">
        <f>VLOOKUP(D10,'MidCap Intra'!$B$11:$C$568,2,0)</f>
        <v>1661.75</v>
      </c>
      <c r="Q10" s="38"/>
      <c r="R10" s="38" t="s">
        <v>594</v>
      </c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</row>
    <row r="11" spans="1:38" ht="14.25" customHeight="1">
      <c r="A11" s="265">
        <v>2</v>
      </c>
      <c r="B11" s="264">
        <v>45133</v>
      </c>
      <c r="C11" s="266"/>
      <c r="D11" s="268" t="s">
        <v>74</v>
      </c>
      <c r="E11" s="249" t="s">
        <v>592</v>
      </c>
      <c r="F11" s="226">
        <v>194</v>
      </c>
      <c r="G11" s="227">
        <v>185</v>
      </c>
      <c r="H11" s="226">
        <v>206.5</v>
      </c>
      <c r="I11" s="226" t="s">
        <v>868</v>
      </c>
      <c r="J11" s="105" t="s">
        <v>1032</v>
      </c>
      <c r="K11" s="105">
        <f t="shared" ref="K11" si="0">H11-F11</f>
        <v>12.5</v>
      </c>
      <c r="L11" s="106">
        <f t="shared" ref="L11" si="1">(F11*-0.3)/100</f>
        <v>-0.58199999999999996</v>
      </c>
      <c r="M11" s="107">
        <f t="shared" ref="M11" si="2">(K11+L11)/F11</f>
        <v>6.1432989690721647E-2</v>
      </c>
      <c r="N11" s="236" t="s">
        <v>595</v>
      </c>
      <c r="O11" s="238">
        <v>45182</v>
      </c>
      <c r="P11" s="237" t="s">
        <v>311</v>
      </c>
      <c r="Q11" s="38"/>
      <c r="R11" s="38" t="s">
        <v>594</v>
      </c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</row>
    <row r="12" spans="1:38" ht="14.25" customHeight="1">
      <c r="A12" s="265">
        <v>3</v>
      </c>
      <c r="B12" s="264">
        <v>45133</v>
      </c>
      <c r="C12" s="266"/>
      <c r="D12" s="268" t="s">
        <v>491</v>
      </c>
      <c r="E12" s="249" t="s">
        <v>592</v>
      </c>
      <c r="F12" s="226">
        <v>127.5</v>
      </c>
      <c r="G12" s="227">
        <v>118</v>
      </c>
      <c r="H12" s="226">
        <v>134.75</v>
      </c>
      <c r="I12" s="226" t="s">
        <v>869</v>
      </c>
      <c r="J12" s="105" t="s">
        <v>903</v>
      </c>
      <c r="K12" s="105">
        <f t="shared" ref="K12:K18" si="3">H12-F12</f>
        <v>7.25</v>
      </c>
      <c r="L12" s="106">
        <f t="shared" ref="L12:L18" si="4">(F12*-0.3)/100</f>
        <v>-0.38250000000000001</v>
      </c>
      <c r="M12" s="107">
        <f t="shared" ref="M12:M18" si="5">(K12+L12)/F12</f>
        <v>5.3862745098039212E-2</v>
      </c>
      <c r="N12" s="236" t="s">
        <v>595</v>
      </c>
      <c r="O12" s="238">
        <v>45170</v>
      </c>
      <c r="P12" s="237" t="s">
        <v>311</v>
      </c>
      <c r="Q12" s="38"/>
      <c r="R12" s="38" t="s">
        <v>594</v>
      </c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</row>
    <row r="13" spans="1:38" ht="15" customHeight="1">
      <c r="A13" s="265">
        <v>4</v>
      </c>
      <c r="B13" s="264">
        <v>45142</v>
      </c>
      <c r="C13" s="266"/>
      <c r="D13" s="268" t="s">
        <v>556</v>
      </c>
      <c r="E13" s="249" t="s">
        <v>922</v>
      </c>
      <c r="F13" s="226">
        <v>1823</v>
      </c>
      <c r="G13" s="227">
        <v>1738</v>
      </c>
      <c r="H13" s="226">
        <v>1925</v>
      </c>
      <c r="I13" s="226" t="s">
        <v>921</v>
      </c>
      <c r="J13" s="105" t="s">
        <v>932</v>
      </c>
      <c r="K13" s="105">
        <f t="shared" si="3"/>
        <v>102</v>
      </c>
      <c r="L13" s="106">
        <f t="shared" si="4"/>
        <v>-5.4689999999999994</v>
      </c>
      <c r="M13" s="107">
        <f t="shared" si="5"/>
        <v>5.2951727921009328E-2</v>
      </c>
      <c r="N13" s="236" t="s">
        <v>595</v>
      </c>
      <c r="O13" s="238">
        <v>45174</v>
      </c>
      <c r="P13" s="237" t="s">
        <v>311</v>
      </c>
      <c r="R13" s="38" t="s">
        <v>594</v>
      </c>
    </row>
    <row r="14" spans="1:38" ht="15" customHeight="1">
      <c r="A14" s="265">
        <v>5</v>
      </c>
      <c r="B14" s="264">
        <v>45145</v>
      </c>
      <c r="C14" s="266"/>
      <c r="D14" s="268" t="s">
        <v>535</v>
      </c>
      <c r="E14" s="249" t="s">
        <v>592</v>
      </c>
      <c r="F14" s="226">
        <v>399</v>
      </c>
      <c r="G14" s="227">
        <v>365</v>
      </c>
      <c r="H14" s="226">
        <v>433</v>
      </c>
      <c r="I14" s="226" t="s">
        <v>873</v>
      </c>
      <c r="J14" s="105" t="s">
        <v>755</v>
      </c>
      <c r="K14" s="105">
        <f t="shared" si="3"/>
        <v>34</v>
      </c>
      <c r="L14" s="106">
        <f t="shared" si="4"/>
        <v>-1.1969999999999998</v>
      </c>
      <c r="M14" s="107">
        <f t="shared" si="5"/>
        <v>8.2213032581453627E-2</v>
      </c>
      <c r="N14" s="236" t="s">
        <v>595</v>
      </c>
      <c r="O14" s="238">
        <v>45181</v>
      </c>
      <c r="P14" s="237" t="s">
        <v>311</v>
      </c>
      <c r="R14" s="38" t="s">
        <v>594</v>
      </c>
    </row>
    <row r="15" spans="1:38" ht="15" customHeight="1">
      <c r="A15" s="265">
        <v>6</v>
      </c>
      <c r="B15" s="234">
        <v>45167</v>
      </c>
      <c r="C15" s="248"/>
      <c r="D15" s="267" t="s">
        <v>402</v>
      </c>
      <c r="E15" s="249" t="s">
        <v>592</v>
      </c>
      <c r="F15" s="233">
        <v>2935</v>
      </c>
      <c r="G15" s="225">
        <v>2700</v>
      </c>
      <c r="H15" s="233">
        <v>3125</v>
      </c>
      <c r="I15" s="233" t="s">
        <v>881</v>
      </c>
      <c r="J15" s="105" t="s">
        <v>918</v>
      </c>
      <c r="K15" s="105">
        <f t="shared" si="3"/>
        <v>190</v>
      </c>
      <c r="L15" s="106">
        <f t="shared" si="4"/>
        <v>-8.8049999999999997</v>
      </c>
      <c r="M15" s="107">
        <f t="shared" si="5"/>
        <v>6.173594548551959E-2</v>
      </c>
      <c r="N15" s="236" t="s">
        <v>595</v>
      </c>
      <c r="O15" s="238">
        <v>45173</v>
      </c>
      <c r="P15" s="237" t="s">
        <v>311</v>
      </c>
      <c r="R15" s="38" t="s">
        <v>594</v>
      </c>
    </row>
    <row r="16" spans="1:38" ht="15" customHeight="1">
      <c r="A16" s="265">
        <v>7</v>
      </c>
      <c r="B16" s="234">
        <v>45167</v>
      </c>
      <c r="C16" s="248"/>
      <c r="D16" s="267" t="s">
        <v>430</v>
      </c>
      <c r="E16" s="249" t="s">
        <v>592</v>
      </c>
      <c r="F16" s="233">
        <v>114.5</v>
      </c>
      <c r="G16" s="225">
        <v>105</v>
      </c>
      <c r="H16" s="233">
        <v>122.25</v>
      </c>
      <c r="I16" s="233" t="s">
        <v>884</v>
      </c>
      <c r="J16" s="105" t="s">
        <v>904</v>
      </c>
      <c r="K16" s="105">
        <f t="shared" si="3"/>
        <v>7.75</v>
      </c>
      <c r="L16" s="106">
        <f t="shared" si="4"/>
        <v>-0.34350000000000003</v>
      </c>
      <c r="M16" s="107">
        <f t="shared" si="5"/>
        <v>6.4685589519650658E-2</v>
      </c>
      <c r="N16" s="236" t="s">
        <v>595</v>
      </c>
      <c r="O16" s="238">
        <v>45171</v>
      </c>
      <c r="P16" s="237" t="s">
        <v>311</v>
      </c>
      <c r="R16" s="38" t="s">
        <v>594</v>
      </c>
    </row>
    <row r="17" spans="1:18" ht="15" customHeight="1">
      <c r="A17" s="265">
        <v>8</v>
      </c>
      <c r="B17" s="234">
        <v>45168</v>
      </c>
      <c r="C17" s="248"/>
      <c r="D17" s="267" t="s">
        <v>324</v>
      </c>
      <c r="E17" s="249" t="s">
        <v>592</v>
      </c>
      <c r="F17" s="233">
        <v>627</v>
      </c>
      <c r="G17" s="225">
        <v>577</v>
      </c>
      <c r="H17" s="233">
        <v>671</v>
      </c>
      <c r="I17" s="233" t="s">
        <v>893</v>
      </c>
      <c r="J17" s="105" t="s">
        <v>968</v>
      </c>
      <c r="K17" s="105">
        <f t="shared" si="3"/>
        <v>44</v>
      </c>
      <c r="L17" s="106">
        <f t="shared" si="4"/>
        <v>-1.881</v>
      </c>
      <c r="M17" s="107">
        <f t="shared" si="5"/>
        <v>6.7175438596491222E-2</v>
      </c>
      <c r="N17" s="236" t="s">
        <v>595</v>
      </c>
      <c r="O17" s="238">
        <v>45177</v>
      </c>
      <c r="P17" s="237" t="s">
        <v>311</v>
      </c>
      <c r="R17" s="38" t="s">
        <v>594</v>
      </c>
    </row>
    <row r="18" spans="1:18" ht="15" customHeight="1">
      <c r="A18" s="265">
        <v>9</v>
      </c>
      <c r="B18" s="234">
        <v>45169</v>
      </c>
      <c r="C18" s="248"/>
      <c r="D18" s="267" t="s">
        <v>387</v>
      </c>
      <c r="E18" s="249" t="s">
        <v>592</v>
      </c>
      <c r="F18" s="233">
        <v>1530</v>
      </c>
      <c r="G18" s="225">
        <v>1415</v>
      </c>
      <c r="H18" s="233">
        <v>1612.5</v>
      </c>
      <c r="I18" s="233" t="s">
        <v>896</v>
      </c>
      <c r="J18" s="105" t="s">
        <v>819</v>
      </c>
      <c r="K18" s="105">
        <f t="shared" si="3"/>
        <v>82.5</v>
      </c>
      <c r="L18" s="106">
        <f t="shared" si="4"/>
        <v>-4.59</v>
      </c>
      <c r="M18" s="107">
        <f t="shared" si="5"/>
        <v>5.092156862745098E-2</v>
      </c>
      <c r="N18" s="236" t="s">
        <v>595</v>
      </c>
      <c r="O18" s="238">
        <v>45170</v>
      </c>
      <c r="P18" s="237" t="s">
        <v>311</v>
      </c>
      <c r="R18" s="38" t="s">
        <v>594</v>
      </c>
    </row>
    <row r="19" spans="1:18" ht="15" customHeight="1">
      <c r="A19" s="265">
        <v>10</v>
      </c>
      <c r="B19" s="234">
        <v>45170</v>
      </c>
      <c r="C19" s="248"/>
      <c r="D19" s="267" t="s">
        <v>228</v>
      </c>
      <c r="E19" s="249" t="s">
        <v>592</v>
      </c>
      <c r="F19" s="233">
        <v>126.5</v>
      </c>
      <c r="G19" s="225">
        <v>119</v>
      </c>
      <c r="H19" s="233">
        <v>134.1</v>
      </c>
      <c r="I19" s="233" t="s">
        <v>898</v>
      </c>
      <c r="J19" s="105" t="s">
        <v>1058</v>
      </c>
      <c r="K19" s="105">
        <f t="shared" ref="K19" si="6">H19-F19</f>
        <v>7.5999999999999943</v>
      </c>
      <c r="L19" s="106">
        <f t="shared" ref="L19" si="7">(F19*-0.3)/100</f>
        <v>-0.37949999999999995</v>
      </c>
      <c r="M19" s="107">
        <f t="shared" ref="M19" si="8">(K19+L19)/F19</f>
        <v>5.7079051383399165E-2</v>
      </c>
      <c r="N19" s="236" t="s">
        <v>595</v>
      </c>
      <c r="O19" s="238">
        <v>45183</v>
      </c>
      <c r="P19" s="237" t="s">
        <v>311</v>
      </c>
      <c r="R19" s="38" t="s">
        <v>594</v>
      </c>
    </row>
    <row r="20" spans="1:18" ht="15" customHeight="1">
      <c r="A20" s="275">
        <v>11</v>
      </c>
      <c r="B20" s="234">
        <v>45170</v>
      </c>
      <c r="C20" s="248"/>
      <c r="D20" s="267" t="s">
        <v>114</v>
      </c>
      <c r="E20" s="249" t="s">
        <v>592</v>
      </c>
      <c r="F20" s="233">
        <v>141.5</v>
      </c>
      <c r="G20" s="225">
        <v>133</v>
      </c>
      <c r="H20" s="233">
        <v>149</v>
      </c>
      <c r="I20" s="233" t="s">
        <v>880</v>
      </c>
      <c r="J20" s="105" t="s">
        <v>975</v>
      </c>
      <c r="K20" s="105">
        <f>H20-F20</f>
        <v>7.5</v>
      </c>
      <c r="L20" s="106">
        <f>(F20*-0.02)/100</f>
        <v>-2.8300000000000002E-2</v>
      </c>
      <c r="M20" s="107">
        <f>(K20+L20)/F20</f>
        <v>5.2803533568904597E-2</v>
      </c>
      <c r="N20" s="236" t="s">
        <v>595</v>
      </c>
      <c r="O20" s="238">
        <v>45180</v>
      </c>
      <c r="P20" s="237" t="s">
        <v>311</v>
      </c>
      <c r="R20" s="38" t="s">
        <v>594</v>
      </c>
    </row>
    <row r="21" spans="1:18" ht="15" customHeight="1">
      <c r="A21" s="275">
        <v>12</v>
      </c>
      <c r="B21" s="234">
        <v>45173</v>
      </c>
      <c r="C21" s="248"/>
      <c r="D21" s="267" t="s">
        <v>486</v>
      </c>
      <c r="E21" s="249" t="s">
        <v>592</v>
      </c>
      <c r="F21" s="233">
        <v>133.5</v>
      </c>
      <c r="G21" s="225">
        <v>124</v>
      </c>
      <c r="H21" s="233">
        <v>142</v>
      </c>
      <c r="I21" s="233" t="s">
        <v>907</v>
      </c>
      <c r="J21" s="105" t="s">
        <v>919</v>
      </c>
      <c r="K21" s="105">
        <f>H21-F21</f>
        <v>8.5</v>
      </c>
      <c r="L21" s="106">
        <f>(F21*-0.02)/100</f>
        <v>-2.6699999999999998E-2</v>
      </c>
      <c r="M21" s="107">
        <f>(K21+L21)/F21</f>
        <v>6.3470411985018724E-2</v>
      </c>
      <c r="N21" s="236" t="s">
        <v>595</v>
      </c>
      <c r="O21" s="238">
        <v>45173</v>
      </c>
      <c r="P21" s="237" t="s">
        <v>311</v>
      </c>
      <c r="R21" s="38" t="s">
        <v>594</v>
      </c>
    </row>
    <row r="22" spans="1:18" ht="15" customHeight="1">
      <c r="A22" s="239">
        <v>13</v>
      </c>
      <c r="B22" s="230">
        <v>45173</v>
      </c>
      <c r="C22" s="240"/>
      <c r="D22" s="245" t="s">
        <v>229</v>
      </c>
      <c r="E22" s="242" t="s">
        <v>592</v>
      </c>
      <c r="F22" s="229" t="s">
        <v>916</v>
      </c>
      <c r="G22" s="231">
        <v>3195</v>
      </c>
      <c r="H22" s="229"/>
      <c r="I22" s="229" t="s">
        <v>917</v>
      </c>
      <c r="J22" s="231" t="s">
        <v>593</v>
      </c>
      <c r="K22" s="231"/>
      <c r="L22" s="235"/>
      <c r="M22" s="243"/>
      <c r="N22" s="231"/>
      <c r="O22" s="244"/>
      <c r="P22" s="108">
        <f>VLOOKUP(D22,'MidCap Intra'!$B$11:$C$568,2,0)</f>
        <v>3598.3</v>
      </c>
      <c r="R22" s="38" t="s">
        <v>594</v>
      </c>
    </row>
    <row r="23" spans="1:18" ht="15" customHeight="1">
      <c r="A23" s="239">
        <v>14</v>
      </c>
      <c r="B23" s="230">
        <v>45174</v>
      </c>
      <c r="C23" s="240"/>
      <c r="D23" s="245" t="s">
        <v>486</v>
      </c>
      <c r="E23" s="242" t="s">
        <v>592</v>
      </c>
      <c r="F23" s="229" t="s">
        <v>923</v>
      </c>
      <c r="G23" s="231">
        <v>129</v>
      </c>
      <c r="H23" s="229"/>
      <c r="I23" s="229" t="s">
        <v>924</v>
      </c>
      <c r="J23" s="231" t="s">
        <v>593</v>
      </c>
      <c r="K23" s="231"/>
      <c r="L23" s="235"/>
      <c r="M23" s="243"/>
      <c r="N23" s="231"/>
      <c r="O23" s="244"/>
      <c r="P23" s="108">
        <f>VLOOKUP(D23,'MidCap Intra'!$B$11:$C$568,2,0)</f>
        <v>133.30000000000001</v>
      </c>
      <c r="R23" s="38" t="s">
        <v>594</v>
      </c>
    </row>
    <row r="24" spans="1:18" ht="15" customHeight="1">
      <c r="A24" s="239">
        <v>15</v>
      </c>
      <c r="B24" s="230">
        <v>45174</v>
      </c>
      <c r="C24" s="240"/>
      <c r="D24" s="245" t="s">
        <v>402</v>
      </c>
      <c r="E24" s="242" t="s">
        <v>592</v>
      </c>
      <c r="F24" s="229" t="s">
        <v>926</v>
      </c>
      <c r="G24" s="231">
        <v>2785</v>
      </c>
      <c r="H24" s="229"/>
      <c r="I24" s="229" t="s">
        <v>927</v>
      </c>
      <c r="J24" s="231" t="s">
        <v>593</v>
      </c>
      <c r="K24" s="231"/>
      <c r="L24" s="235"/>
      <c r="M24" s="243"/>
      <c r="N24" s="231"/>
      <c r="O24" s="244"/>
      <c r="P24" s="108">
        <f>VLOOKUP(D24,'MidCap Intra'!$B$11:$C$568,2,0)</f>
        <v>3125.4</v>
      </c>
      <c r="R24" s="38" t="s">
        <v>594</v>
      </c>
    </row>
    <row r="25" spans="1:18" ht="15" customHeight="1">
      <c r="A25" s="275">
        <v>16</v>
      </c>
      <c r="B25" s="234">
        <v>45175</v>
      </c>
      <c r="C25" s="248"/>
      <c r="D25" s="267" t="s">
        <v>372</v>
      </c>
      <c r="E25" s="249" t="s">
        <v>592</v>
      </c>
      <c r="F25" s="233">
        <v>512</v>
      </c>
      <c r="G25" s="225">
        <v>485</v>
      </c>
      <c r="H25" s="233">
        <v>560</v>
      </c>
      <c r="I25" s="233" t="s">
        <v>942</v>
      </c>
      <c r="J25" s="105" t="s">
        <v>1059</v>
      </c>
      <c r="K25" s="105">
        <f>H25-F25</f>
        <v>48</v>
      </c>
      <c r="L25" s="106">
        <f>(F25*-0.02)/100</f>
        <v>-0.1024</v>
      </c>
      <c r="M25" s="107">
        <f>(K25+L25)/F25</f>
        <v>9.3549999999999994E-2</v>
      </c>
      <c r="N25" s="236" t="s">
        <v>595</v>
      </c>
      <c r="O25" s="238">
        <v>45183</v>
      </c>
      <c r="P25" s="237" t="s">
        <v>311</v>
      </c>
      <c r="R25" s="38" t="s">
        <v>594</v>
      </c>
    </row>
    <row r="26" spans="1:18" ht="15" customHeight="1">
      <c r="A26" s="239">
        <v>17</v>
      </c>
      <c r="B26" s="230">
        <v>45180</v>
      </c>
      <c r="C26" s="240"/>
      <c r="D26" s="245" t="s">
        <v>490</v>
      </c>
      <c r="E26" s="242" t="s">
        <v>592</v>
      </c>
      <c r="F26" s="229" t="s">
        <v>976</v>
      </c>
      <c r="G26" s="231">
        <v>1170</v>
      </c>
      <c r="H26" s="229"/>
      <c r="I26" s="229" t="s">
        <v>977</v>
      </c>
      <c r="J26" s="231" t="s">
        <v>593</v>
      </c>
      <c r="K26" s="231"/>
      <c r="L26" s="235"/>
      <c r="M26" s="243"/>
      <c r="N26" s="231"/>
      <c r="O26" s="244"/>
      <c r="P26" s="108">
        <f>VLOOKUP(D26,'MidCap Intra'!$B$11:$C$568,2,0)</f>
        <v>1226.9000000000001</v>
      </c>
      <c r="R26" s="38" t="s">
        <v>594</v>
      </c>
    </row>
    <row r="27" spans="1:18" ht="15" customHeight="1">
      <c r="A27" s="239">
        <v>18</v>
      </c>
      <c r="B27" s="230">
        <v>45181</v>
      </c>
      <c r="C27" s="240"/>
      <c r="D27" s="245" t="s">
        <v>324</v>
      </c>
      <c r="E27" s="242" t="s">
        <v>592</v>
      </c>
      <c r="F27" s="229" t="s">
        <v>999</v>
      </c>
      <c r="G27" s="231">
        <v>608</v>
      </c>
      <c r="H27" s="229"/>
      <c r="I27" s="229" t="s">
        <v>1000</v>
      </c>
      <c r="J27" s="231" t="s">
        <v>593</v>
      </c>
      <c r="K27" s="231"/>
      <c r="L27" s="235"/>
      <c r="M27" s="243"/>
      <c r="N27" s="231"/>
      <c r="O27" s="244"/>
      <c r="P27" s="108">
        <f>VLOOKUP(D27,'MidCap Intra'!$B$11:$C$568,2,0)</f>
        <v>649</v>
      </c>
      <c r="R27" s="38" t="s">
        <v>594</v>
      </c>
    </row>
    <row r="28" spans="1:18" ht="15" customHeight="1">
      <c r="A28" s="239">
        <v>19</v>
      </c>
      <c r="B28" s="230">
        <v>45181</v>
      </c>
      <c r="C28" s="240"/>
      <c r="D28" s="245" t="s">
        <v>226</v>
      </c>
      <c r="E28" s="242" t="s">
        <v>592</v>
      </c>
      <c r="F28" s="229" t="s">
        <v>1019</v>
      </c>
      <c r="G28" s="231">
        <v>584</v>
      </c>
      <c r="H28" s="229"/>
      <c r="I28" s="229" t="s">
        <v>1001</v>
      </c>
      <c r="J28" s="231" t="s">
        <v>593</v>
      </c>
      <c r="K28" s="231"/>
      <c r="L28" s="235"/>
      <c r="M28" s="243"/>
      <c r="N28" s="231"/>
      <c r="O28" s="244"/>
      <c r="P28" s="108">
        <f>VLOOKUP(D28,'MidCap Intra'!$B$11:$C$568,2,0)</f>
        <v>634.25</v>
      </c>
      <c r="R28" s="38" t="s">
        <v>594</v>
      </c>
    </row>
    <row r="29" spans="1:18" ht="15" customHeight="1">
      <c r="A29" s="275">
        <v>20</v>
      </c>
      <c r="B29" s="234">
        <v>45181</v>
      </c>
      <c r="C29" s="248"/>
      <c r="D29" s="267" t="s">
        <v>430</v>
      </c>
      <c r="E29" s="249" t="s">
        <v>592</v>
      </c>
      <c r="F29" s="233">
        <v>116.5</v>
      </c>
      <c r="G29" s="225">
        <v>108</v>
      </c>
      <c r="H29" s="233">
        <v>124</v>
      </c>
      <c r="I29" s="233" t="s">
        <v>884</v>
      </c>
      <c r="J29" s="105" t="s">
        <v>975</v>
      </c>
      <c r="K29" s="105">
        <f>H29-F29</f>
        <v>7.5</v>
      </c>
      <c r="L29" s="106">
        <f>(F29*-0.02)/100</f>
        <v>-2.3300000000000001E-2</v>
      </c>
      <c r="M29" s="107">
        <f>(K29+L29)/F29</f>
        <v>6.4177682403433481E-2</v>
      </c>
      <c r="N29" s="236" t="s">
        <v>595</v>
      </c>
      <c r="O29" s="238">
        <v>45184</v>
      </c>
      <c r="P29" s="237" t="s">
        <v>311</v>
      </c>
      <c r="R29" s="38" t="s">
        <v>594</v>
      </c>
    </row>
    <row r="30" spans="1:18" ht="15" customHeight="1">
      <c r="A30" s="239"/>
      <c r="B30" s="230"/>
      <c r="C30" s="240"/>
      <c r="D30" s="245"/>
      <c r="E30" s="242"/>
      <c r="F30" s="229"/>
      <c r="G30" s="231"/>
      <c r="H30" s="229"/>
      <c r="I30" s="229"/>
      <c r="J30" s="231"/>
      <c r="K30" s="231"/>
      <c r="L30" s="235"/>
      <c r="M30" s="243"/>
      <c r="N30" s="231"/>
      <c r="O30" s="244"/>
      <c r="P30" s="235"/>
    </row>
    <row r="31" spans="1:18" ht="15" customHeight="1">
      <c r="A31" s="239"/>
      <c r="B31" s="230"/>
      <c r="C31" s="240"/>
      <c r="D31" s="241"/>
      <c r="E31" s="242"/>
      <c r="F31" s="229"/>
      <c r="G31" s="231"/>
      <c r="H31" s="229"/>
      <c r="I31" s="229"/>
      <c r="J31" s="231"/>
      <c r="K31" s="231"/>
      <c r="L31" s="235"/>
      <c r="M31" s="243"/>
      <c r="N31" s="231"/>
      <c r="O31" s="244"/>
      <c r="P31" s="235"/>
    </row>
    <row r="36" spans="1:38" ht="14.25" customHeight="1">
      <c r="A36" s="109"/>
      <c r="B36" s="110"/>
      <c r="C36" s="111"/>
      <c r="D36" s="112"/>
      <c r="E36" s="113"/>
      <c r="F36" s="113"/>
      <c r="G36" s="109"/>
      <c r="H36" s="113"/>
      <c r="I36" s="114"/>
      <c r="J36" s="115"/>
      <c r="K36" s="115"/>
      <c r="L36" s="116"/>
      <c r="M36" s="117"/>
      <c r="N36" s="118"/>
      <c r="O36" s="119"/>
      <c r="P36" s="120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</row>
    <row r="37" spans="1:38" ht="12" customHeight="1">
      <c r="A37" s="121" t="s">
        <v>596</v>
      </c>
      <c r="B37" s="122"/>
      <c r="C37" s="123"/>
      <c r="E37" s="124"/>
      <c r="F37" s="124"/>
      <c r="G37" s="124"/>
      <c r="H37" s="124"/>
      <c r="I37" s="124"/>
      <c r="J37" s="125"/>
      <c r="K37" s="124"/>
      <c r="L37" s="126"/>
      <c r="M37" s="56"/>
      <c r="N37" s="125"/>
      <c r="O37" s="123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</row>
    <row r="38" spans="1:38" ht="12" customHeight="1">
      <c r="A38" s="127" t="s">
        <v>597</v>
      </c>
      <c r="B38" s="121"/>
      <c r="C38" s="121"/>
      <c r="D38" s="121"/>
      <c r="E38" s="38"/>
      <c r="F38" s="128" t="s">
        <v>598</v>
      </c>
      <c r="G38" s="6"/>
      <c r="H38" s="6"/>
      <c r="I38" s="6"/>
      <c r="J38" s="129"/>
      <c r="K38" s="130"/>
      <c r="L38" s="130"/>
      <c r="M38" s="131"/>
      <c r="N38" s="1"/>
      <c r="O38" s="132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</row>
    <row r="39" spans="1:38" ht="12" customHeight="1">
      <c r="A39" s="121" t="s">
        <v>599</v>
      </c>
      <c r="B39" s="121"/>
      <c r="C39" s="121"/>
      <c r="D39" s="121" t="s">
        <v>600</v>
      </c>
      <c r="E39" s="6"/>
      <c r="F39" s="128" t="s">
        <v>601</v>
      </c>
      <c r="G39" s="6"/>
      <c r="H39" s="6"/>
      <c r="I39" s="6"/>
      <c r="J39" s="129"/>
      <c r="K39" s="130"/>
      <c r="L39" s="130"/>
      <c r="M39" s="131"/>
      <c r="N39" s="1"/>
      <c r="O39" s="132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</row>
    <row r="40" spans="1:38" ht="12" customHeight="1">
      <c r="A40" s="121"/>
      <c r="B40" s="121"/>
      <c r="C40" s="121"/>
      <c r="D40" s="121"/>
      <c r="E40" s="6"/>
      <c r="F40" s="6"/>
      <c r="G40" s="6"/>
      <c r="H40" s="6"/>
      <c r="I40" s="6"/>
      <c r="J40" s="133"/>
      <c r="K40" s="130"/>
      <c r="L40" s="130"/>
      <c r="M40" s="6"/>
      <c r="N40" s="134"/>
      <c r="O40" s="1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</row>
    <row r="41" spans="1:38" ht="12" customHeight="1">
      <c r="A41" s="279"/>
      <c r="B41" s="279"/>
      <c r="C41" s="279"/>
      <c r="D41" s="279"/>
      <c r="E41" s="280"/>
      <c r="F41" s="280"/>
      <c r="G41" s="280"/>
      <c r="H41" s="280"/>
      <c r="I41" s="280"/>
      <c r="J41" s="281"/>
      <c r="K41" s="282"/>
      <c r="L41" s="282"/>
      <c r="M41" s="280"/>
      <c r="N41" s="283"/>
      <c r="O41" s="284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</row>
    <row r="42" spans="1:38" ht="14.25" customHeight="1">
      <c r="A42" s="121"/>
      <c r="B42" s="121"/>
      <c r="C42" s="121"/>
      <c r="D42" s="121"/>
      <c r="E42" s="6"/>
      <c r="F42" s="6"/>
      <c r="G42" s="6"/>
      <c r="H42" s="6"/>
      <c r="I42" s="6"/>
      <c r="J42" s="133"/>
      <c r="K42" s="130"/>
      <c r="L42" s="131"/>
      <c r="M42" s="6"/>
      <c r="N42" s="134"/>
      <c r="O42" s="1"/>
      <c r="P42" s="38"/>
      <c r="Q42" s="38"/>
      <c r="R42" s="6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</row>
    <row r="43" spans="1:38" ht="12.75" customHeight="1">
      <c r="A43" s="144" t="s">
        <v>607</v>
      </c>
      <c r="B43" s="144"/>
      <c r="C43" s="144"/>
      <c r="D43" s="144"/>
      <c r="E43" s="6"/>
      <c r="F43" s="6"/>
      <c r="G43" s="6"/>
      <c r="H43" s="6"/>
      <c r="I43" s="6"/>
      <c r="J43" s="6"/>
      <c r="K43" s="6"/>
      <c r="L43" s="6"/>
      <c r="M43" s="6"/>
      <c r="N43" s="6"/>
      <c r="O43" s="24"/>
      <c r="Q43" s="38"/>
      <c r="R43" s="6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</row>
    <row r="44" spans="1:38" ht="38.25" customHeight="1">
      <c r="A44" s="97" t="s">
        <v>16</v>
      </c>
      <c r="B44" s="97" t="s">
        <v>567</v>
      </c>
      <c r="C44" s="97"/>
      <c r="D44" s="98" t="s">
        <v>579</v>
      </c>
      <c r="E44" s="97" t="s">
        <v>580</v>
      </c>
      <c r="F44" s="97" t="s">
        <v>581</v>
      </c>
      <c r="G44" s="97" t="s">
        <v>602</v>
      </c>
      <c r="H44" s="97" t="s">
        <v>583</v>
      </c>
      <c r="I44" s="250" t="s">
        <v>584</v>
      </c>
      <c r="J44" s="252" t="s">
        <v>585</v>
      </c>
      <c r="K44" s="251" t="s">
        <v>608</v>
      </c>
      <c r="L44" s="99" t="s">
        <v>587</v>
      </c>
      <c r="M44" s="145" t="s">
        <v>609</v>
      </c>
      <c r="N44" s="97" t="s">
        <v>610</v>
      </c>
      <c r="O44" s="96" t="s">
        <v>589</v>
      </c>
      <c r="P44" s="98" t="s">
        <v>590</v>
      </c>
      <c r="Q44" s="38"/>
      <c r="R44" s="6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</row>
    <row r="45" spans="1:38" ht="12.75" customHeight="1">
      <c r="A45" s="226">
        <v>1</v>
      </c>
      <c r="B45" s="273">
        <v>45169</v>
      </c>
      <c r="C45" s="274"/>
      <c r="D45" s="274" t="s">
        <v>891</v>
      </c>
      <c r="E45" s="226" t="s">
        <v>604</v>
      </c>
      <c r="F45" s="226">
        <v>4380</v>
      </c>
      <c r="G45" s="226">
        <v>4300</v>
      </c>
      <c r="H45" s="227">
        <v>4435</v>
      </c>
      <c r="I45" s="227" t="s">
        <v>892</v>
      </c>
      <c r="J45" s="269" t="s">
        <v>731</v>
      </c>
      <c r="K45" s="270">
        <f t="shared" ref="K45" si="9">H45-F45</f>
        <v>55</v>
      </c>
      <c r="L45" s="106">
        <f t="shared" ref="L45" si="10">(H45*N45)*0.03%</f>
        <v>199.57499999999999</v>
      </c>
      <c r="M45" s="271">
        <f t="shared" ref="M45" si="11">(K45*N45)-L45</f>
        <v>8050.4250000000002</v>
      </c>
      <c r="N45" s="270">
        <v>150</v>
      </c>
      <c r="O45" s="105" t="s">
        <v>595</v>
      </c>
      <c r="P45" s="272">
        <v>45173</v>
      </c>
      <c r="Q45" s="146"/>
      <c r="R45" s="56" t="s">
        <v>606</v>
      </c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147"/>
      <c r="AG45" s="148"/>
      <c r="AH45" s="146"/>
      <c r="AI45" s="146"/>
      <c r="AJ45" s="147"/>
      <c r="AK45" s="147"/>
      <c r="AL45" s="147"/>
    </row>
    <row r="46" spans="1:38" ht="12.75" customHeight="1">
      <c r="A46" s="226">
        <v>2</v>
      </c>
      <c r="B46" s="273">
        <v>45169</v>
      </c>
      <c r="C46" s="274"/>
      <c r="D46" s="274" t="s">
        <v>894</v>
      </c>
      <c r="E46" s="226" t="s">
        <v>604</v>
      </c>
      <c r="F46" s="226">
        <v>2430</v>
      </c>
      <c r="G46" s="226">
        <v>2385</v>
      </c>
      <c r="H46" s="227">
        <v>2473</v>
      </c>
      <c r="I46" s="227" t="s">
        <v>895</v>
      </c>
      <c r="J46" s="269" t="s">
        <v>973</v>
      </c>
      <c r="K46" s="270">
        <f t="shared" ref="K46" si="12">H46-F46</f>
        <v>43</v>
      </c>
      <c r="L46" s="106">
        <f t="shared" ref="L46" si="13">(H46*N46)*0.03%</f>
        <v>185.47499999999999</v>
      </c>
      <c r="M46" s="271">
        <f t="shared" ref="M46" si="14">(K46*N46)-L46</f>
        <v>10564.525</v>
      </c>
      <c r="N46" s="270">
        <v>250</v>
      </c>
      <c r="O46" s="105" t="s">
        <v>595</v>
      </c>
      <c r="P46" s="272">
        <v>45180</v>
      </c>
      <c r="Q46" s="146"/>
      <c r="R46" s="56" t="s">
        <v>594</v>
      </c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147"/>
      <c r="AG46" s="148"/>
      <c r="AH46" s="146"/>
      <c r="AI46" s="146"/>
      <c r="AJ46" s="147"/>
      <c r="AK46" s="147"/>
      <c r="AL46" s="147"/>
    </row>
    <row r="47" spans="1:38" ht="12.75" customHeight="1">
      <c r="A47" s="226">
        <v>3</v>
      </c>
      <c r="B47" s="273">
        <v>45170</v>
      </c>
      <c r="C47" s="274"/>
      <c r="D47" s="274" t="s">
        <v>899</v>
      </c>
      <c r="E47" s="226" t="s">
        <v>604</v>
      </c>
      <c r="F47" s="226">
        <v>1096.5</v>
      </c>
      <c r="G47" s="226">
        <v>1082</v>
      </c>
      <c r="H47" s="227">
        <v>1106.5</v>
      </c>
      <c r="I47" s="227" t="s">
        <v>900</v>
      </c>
      <c r="J47" s="269" t="s">
        <v>906</v>
      </c>
      <c r="K47" s="270">
        <f t="shared" ref="K47" si="15">H47-F47</f>
        <v>10</v>
      </c>
      <c r="L47" s="106">
        <f t="shared" ref="L47" si="16">(H47*N47)*0.03%</f>
        <v>282.15749999999997</v>
      </c>
      <c r="M47" s="271">
        <f t="shared" ref="M47" si="17">(K47*N47)-L47</f>
        <v>8217.8425000000007</v>
      </c>
      <c r="N47" s="270">
        <v>850</v>
      </c>
      <c r="O47" s="105" t="s">
        <v>595</v>
      </c>
      <c r="P47" s="272">
        <v>45173</v>
      </c>
      <c r="Q47" s="146"/>
      <c r="R47" s="56" t="s">
        <v>606</v>
      </c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147"/>
      <c r="AG47" s="148"/>
      <c r="AH47" s="146"/>
      <c r="AI47" s="146"/>
      <c r="AJ47" s="147"/>
      <c r="AK47" s="147"/>
      <c r="AL47" s="147"/>
    </row>
    <row r="48" spans="1:38" ht="12.75" customHeight="1">
      <c r="A48" s="226">
        <v>4</v>
      </c>
      <c r="B48" s="273">
        <v>45170</v>
      </c>
      <c r="C48" s="274"/>
      <c r="D48" s="274" t="s">
        <v>885</v>
      </c>
      <c r="E48" s="226" t="s">
        <v>604</v>
      </c>
      <c r="F48" s="226">
        <v>7345</v>
      </c>
      <c r="G48" s="226">
        <v>7170</v>
      </c>
      <c r="H48" s="227">
        <v>7445</v>
      </c>
      <c r="I48" s="227" t="s">
        <v>905</v>
      </c>
      <c r="J48" s="269" t="s">
        <v>616</v>
      </c>
      <c r="K48" s="270">
        <f t="shared" ref="K48" si="18">H48-F48</f>
        <v>100</v>
      </c>
      <c r="L48" s="106">
        <f t="shared" ref="L48" si="19">(H48*N48)*0.03%</f>
        <v>167.51249999999999</v>
      </c>
      <c r="M48" s="271">
        <f t="shared" ref="M48" si="20">(K48*N48)-L48</f>
        <v>7332.4875000000002</v>
      </c>
      <c r="N48" s="270">
        <v>75</v>
      </c>
      <c r="O48" s="105" t="s">
        <v>595</v>
      </c>
      <c r="P48" s="272">
        <v>45174</v>
      </c>
      <c r="Q48" s="146"/>
      <c r="R48" s="56" t="s">
        <v>606</v>
      </c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147"/>
      <c r="AG48" s="148"/>
      <c r="AH48" s="146"/>
      <c r="AI48" s="146"/>
      <c r="AJ48" s="147"/>
      <c r="AK48" s="147"/>
      <c r="AL48" s="147"/>
    </row>
    <row r="49" spans="1:38" ht="12.75" customHeight="1">
      <c r="A49" s="226">
        <v>5</v>
      </c>
      <c r="B49" s="273">
        <v>45173</v>
      </c>
      <c r="C49" s="274"/>
      <c r="D49" s="274" t="s">
        <v>912</v>
      </c>
      <c r="E49" s="226" t="s">
        <v>604</v>
      </c>
      <c r="F49" s="226">
        <v>1363.5</v>
      </c>
      <c r="G49" s="226">
        <v>1325</v>
      </c>
      <c r="H49" s="227">
        <v>1373.5</v>
      </c>
      <c r="I49" s="227" t="s">
        <v>913</v>
      </c>
      <c r="J49" s="269" t="s">
        <v>906</v>
      </c>
      <c r="K49" s="270">
        <f t="shared" ref="K49" si="21">H49-F49</f>
        <v>10</v>
      </c>
      <c r="L49" s="106">
        <f t="shared" ref="L49" si="22">(H49*N49)*0.03%</f>
        <v>206.02499999999998</v>
      </c>
      <c r="M49" s="271">
        <f t="shared" ref="M49" si="23">(K49*N49)-L49</f>
        <v>4793.9750000000004</v>
      </c>
      <c r="N49" s="270">
        <v>500</v>
      </c>
      <c r="O49" s="105" t="s">
        <v>595</v>
      </c>
      <c r="P49" s="272">
        <v>45181</v>
      </c>
      <c r="Q49" s="146"/>
      <c r="R49" s="56" t="s">
        <v>606</v>
      </c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147"/>
      <c r="AG49" s="148"/>
      <c r="AH49" s="146"/>
      <c r="AI49" s="146"/>
      <c r="AJ49" s="147"/>
      <c r="AK49" s="147"/>
      <c r="AL49" s="147"/>
    </row>
    <row r="50" spans="1:38" ht="12.75" customHeight="1">
      <c r="A50" s="226">
        <v>6</v>
      </c>
      <c r="B50" s="273">
        <v>45173</v>
      </c>
      <c r="C50" s="274"/>
      <c r="D50" s="274" t="s">
        <v>914</v>
      </c>
      <c r="E50" s="226" t="s">
        <v>604</v>
      </c>
      <c r="F50" s="226">
        <v>4145</v>
      </c>
      <c r="G50" s="226">
        <v>4090</v>
      </c>
      <c r="H50" s="227">
        <v>4185</v>
      </c>
      <c r="I50" s="227" t="s">
        <v>915</v>
      </c>
      <c r="J50" s="269" t="s">
        <v>636</v>
      </c>
      <c r="K50" s="270">
        <f t="shared" ref="K50" si="24">H50-F50</f>
        <v>40</v>
      </c>
      <c r="L50" s="106">
        <f t="shared" ref="L50" si="25">(H50*N50)*0.03%</f>
        <v>251.09999999999997</v>
      </c>
      <c r="M50" s="271">
        <f t="shared" ref="M50" si="26">(K50*N50)-L50</f>
        <v>7748.9</v>
      </c>
      <c r="N50" s="270">
        <v>200</v>
      </c>
      <c r="O50" s="105" t="s">
        <v>595</v>
      </c>
      <c r="P50" s="272">
        <v>45174</v>
      </c>
      <c r="Q50" s="146"/>
      <c r="R50" s="56" t="s">
        <v>606</v>
      </c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147"/>
      <c r="AG50" s="148"/>
      <c r="AH50" s="146"/>
      <c r="AI50" s="146"/>
      <c r="AJ50" s="147"/>
      <c r="AK50" s="147"/>
      <c r="AL50" s="147"/>
    </row>
    <row r="51" spans="1:38" ht="12.75" customHeight="1">
      <c r="A51" s="226">
        <v>7</v>
      </c>
      <c r="B51" s="273">
        <v>45174</v>
      </c>
      <c r="C51" s="274"/>
      <c r="D51" s="274" t="s">
        <v>928</v>
      </c>
      <c r="E51" s="226" t="s">
        <v>604</v>
      </c>
      <c r="F51" s="226">
        <v>1676.5</v>
      </c>
      <c r="G51" s="226">
        <v>1646</v>
      </c>
      <c r="H51" s="227">
        <v>1696.5</v>
      </c>
      <c r="I51" s="227" t="s">
        <v>929</v>
      </c>
      <c r="J51" s="269" t="s">
        <v>934</v>
      </c>
      <c r="K51" s="270">
        <f t="shared" ref="K51" si="27">H51-F51</f>
        <v>20</v>
      </c>
      <c r="L51" s="106">
        <f t="shared" ref="L51" si="28">(H51*N51)*0.03%</f>
        <v>190.85624999999999</v>
      </c>
      <c r="M51" s="271">
        <f t="shared" ref="M51" si="29">(K51*N51)-L51</f>
        <v>7309.1437500000002</v>
      </c>
      <c r="N51" s="270">
        <v>375</v>
      </c>
      <c r="O51" s="105" t="s">
        <v>595</v>
      </c>
      <c r="P51" s="272">
        <v>45175</v>
      </c>
      <c r="Q51" s="146"/>
      <c r="R51" s="56" t="s">
        <v>606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147"/>
      <c r="AG51" s="148"/>
      <c r="AH51" s="146"/>
      <c r="AI51" s="146"/>
      <c r="AJ51" s="147"/>
      <c r="AK51" s="147"/>
      <c r="AL51" s="147"/>
    </row>
    <row r="52" spans="1:38" ht="12.75" customHeight="1">
      <c r="A52" s="226">
        <v>8</v>
      </c>
      <c r="B52" s="273">
        <v>45174</v>
      </c>
      <c r="C52" s="274"/>
      <c r="D52" s="274" t="s">
        <v>930</v>
      </c>
      <c r="E52" s="226" t="s">
        <v>604</v>
      </c>
      <c r="F52" s="226">
        <v>890</v>
      </c>
      <c r="G52" s="226">
        <v>870</v>
      </c>
      <c r="H52" s="227">
        <v>906.5</v>
      </c>
      <c r="I52" s="227" t="s">
        <v>931</v>
      </c>
      <c r="J52" s="269" t="s">
        <v>935</v>
      </c>
      <c r="K52" s="270">
        <f t="shared" ref="K52" si="30">H52-F52</f>
        <v>16.5</v>
      </c>
      <c r="L52" s="106">
        <f t="shared" ref="L52" si="31">(H52*N52)*0.03%</f>
        <v>176.76749999999998</v>
      </c>
      <c r="M52" s="271">
        <f t="shared" ref="M52" si="32">(K52*N52)-L52</f>
        <v>10548.2325</v>
      </c>
      <c r="N52" s="270">
        <v>650</v>
      </c>
      <c r="O52" s="105" t="s">
        <v>595</v>
      </c>
      <c r="P52" s="272">
        <v>45175</v>
      </c>
      <c r="Q52" s="146"/>
      <c r="R52" s="56" t="s">
        <v>606</v>
      </c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147"/>
      <c r="AG52" s="148"/>
      <c r="AH52" s="146"/>
      <c r="AI52" s="146"/>
      <c r="AJ52" s="147"/>
      <c r="AK52" s="147"/>
      <c r="AL52" s="147"/>
    </row>
    <row r="53" spans="1:38" ht="12.75" customHeight="1">
      <c r="A53" s="226">
        <v>9</v>
      </c>
      <c r="B53" s="273">
        <v>45175</v>
      </c>
      <c r="C53" s="274"/>
      <c r="D53" s="274" t="s">
        <v>939</v>
      </c>
      <c r="E53" s="226" t="s">
        <v>604</v>
      </c>
      <c r="F53" s="226">
        <v>782</v>
      </c>
      <c r="G53" s="226">
        <v>775</v>
      </c>
      <c r="H53" s="227">
        <v>790</v>
      </c>
      <c r="I53" s="227" t="s">
        <v>940</v>
      </c>
      <c r="J53" s="269" t="s">
        <v>941</v>
      </c>
      <c r="K53" s="270">
        <f t="shared" ref="K53" si="33">H53-F53</f>
        <v>8</v>
      </c>
      <c r="L53" s="106">
        <f t="shared" ref="L53" si="34">(H53*N53)*0.03%</f>
        <v>343.65</v>
      </c>
      <c r="M53" s="271">
        <f t="shared" ref="M53" si="35">(K53*N53)-L53</f>
        <v>11256.35</v>
      </c>
      <c r="N53" s="270">
        <v>1450</v>
      </c>
      <c r="O53" s="105" t="s">
        <v>595</v>
      </c>
      <c r="P53" s="272">
        <v>45175</v>
      </c>
      <c r="Q53" s="146"/>
      <c r="R53" s="56" t="s">
        <v>594</v>
      </c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147"/>
      <c r="AG53" s="148"/>
      <c r="AH53" s="146"/>
      <c r="AI53" s="146"/>
      <c r="AJ53" s="147"/>
      <c r="AK53" s="147"/>
      <c r="AL53" s="147"/>
    </row>
    <row r="54" spans="1:38" ht="12.75" customHeight="1">
      <c r="A54" s="294">
        <v>10</v>
      </c>
      <c r="B54" s="297">
        <v>45176</v>
      </c>
      <c r="C54" s="298"/>
      <c r="D54" s="298" t="s">
        <v>946</v>
      </c>
      <c r="E54" s="294" t="s">
        <v>604</v>
      </c>
      <c r="F54" s="294">
        <v>1431</v>
      </c>
      <c r="G54" s="294">
        <v>1405</v>
      </c>
      <c r="H54" s="299">
        <v>1435</v>
      </c>
      <c r="I54" s="299" t="s">
        <v>947</v>
      </c>
      <c r="J54" s="300" t="s">
        <v>974</v>
      </c>
      <c r="K54" s="301">
        <f t="shared" ref="K54" si="36">H54-F54</f>
        <v>4</v>
      </c>
      <c r="L54" s="302">
        <f t="shared" ref="L54" si="37">(H54*N54)*0.03%</f>
        <v>172.2</v>
      </c>
      <c r="M54" s="303">
        <f t="shared" ref="M54" si="38">(K54*N54)-L54</f>
        <v>1427.8</v>
      </c>
      <c r="N54" s="301">
        <v>400</v>
      </c>
      <c r="O54" s="304" t="s">
        <v>613</v>
      </c>
      <c r="P54" s="305">
        <v>45180</v>
      </c>
      <c r="Q54" s="146"/>
      <c r="R54" s="56" t="s">
        <v>606</v>
      </c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147"/>
      <c r="AG54" s="148"/>
      <c r="AH54" s="146"/>
      <c r="AI54" s="146"/>
      <c r="AJ54" s="147"/>
      <c r="AK54" s="147"/>
      <c r="AL54" s="147"/>
    </row>
    <row r="55" spans="1:38" ht="12.75" customHeight="1">
      <c r="A55" s="226">
        <v>11</v>
      </c>
      <c r="B55" s="273">
        <v>45176</v>
      </c>
      <c r="C55" s="274"/>
      <c r="D55" s="274" t="s">
        <v>948</v>
      </c>
      <c r="E55" s="226" t="s">
        <v>604</v>
      </c>
      <c r="F55" s="226">
        <v>2737.5</v>
      </c>
      <c r="G55" s="226">
        <v>2698</v>
      </c>
      <c r="H55" s="227">
        <v>2781</v>
      </c>
      <c r="I55" s="227" t="s">
        <v>949</v>
      </c>
      <c r="J55" s="269" t="s">
        <v>950</v>
      </c>
      <c r="K55" s="270">
        <f t="shared" ref="K55" si="39">H55-F55</f>
        <v>43.5</v>
      </c>
      <c r="L55" s="106">
        <f t="shared" ref="L55" si="40">(H55*N55)*0.03%</f>
        <v>250.29</v>
      </c>
      <c r="M55" s="271">
        <f t="shared" ref="M55" si="41">(K55*N55)-L55</f>
        <v>12799.71</v>
      </c>
      <c r="N55" s="270">
        <v>300</v>
      </c>
      <c r="O55" s="105" t="s">
        <v>595</v>
      </c>
      <c r="P55" s="272">
        <v>45176</v>
      </c>
      <c r="Q55" s="146"/>
      <c r="R55" s="56" t="s">
        <v>594</v>
      </c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147"/>
      <c r="AG55" s="148"/>
      <c r="AH55" s="146"/>
      <c r="AI55" s="146"/>
      <c r="AJ55" s="147"/>
      <c r="AK55" s="147"/>
      <c r="AL55" s="147"/>
    </row>
    <row r="56" spans="1:38" ht="12.75" customHeight="1">
      <c r="A56" s="226">
        <v>12</v>
      </c>
      <c r="B56" s="273">
        <v>45177</v>
      </c>
      <c r="C56" s="274"/>
      <c r="D56" s="274" t="s">
        <v>969</v>
      </c>
      <c r="E56" s="226" t="s">
        <v>604</v>
      </c>
      <c r="F56" s="226">
        <v>260.5</v>
      </c>
      <c r="G56" s="226">
        <v>256.5</v>
      </c>
      <c r="H56" s="227">
        <v>263.5</v>
      </c>
      <c r="I56" s="227" t="s">
        <v>970</v>
      </c>
      <c r="J56" s="269" t="s">
        <v>982</v>
      </c>
      <c r="K56" s="270">
        <f t="shared" ref="K56" si="42">H56-F56</f>
        <v>3</v>
      </c>
      <c r="L56" s="106">
        <f t="shared" ref="L56" si="43">(H56*N56)*0.03%</f>
        <v>213.43499999999997</v>
      </c>
      <c r="M56" s="271">
        <f t="shared" ref="M56" si="44">(K56*N56)-L56</f>
        <v>7886.5649999999996</v>
      </c>
      <c r="N56" s="270">
        <v>2700</v>
      </c>
      <c r="O56" s="105" t="s">
        <v>595</v>
      </c>
      <c r="P56" s="272">
        <v>45180</v>
      </c>
      <c r="Q56" s="146"/>
      <c r="R56" s="56" t="s">
        <v>606</v>
      </c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147"/>
      <c r="AG56" s="148"/>
      <c r="AH56" s="146"/>
      <c r="AI56" s="146"/>
      <c r="AJ56" s="147"/>
      <c r="AK56" s="147"/>
      <c r="AL56" s="147"/>
    </row>
    <row r="57" spans="1:38" ht="12.75" customHeight="1">
      <c r="A57" s="253">
        <v>13</v>
      </c>
      <c r="B57" s="254">
        <v>45180</v>
      </c>
      <c r="C57" s="255"/>
      <c r="D57" s="256" t="s">
        <v>980</v>
      </c>
      <c r="E57" s="255" t="s">
        <v>604</v>
      </c>
      <c r="F57" s="257">
        <v>3982.5</v>
      </c>
      <c r="G57" s="255">
        <v>3940</v>
      </c>
      <c r="H57" s="255">
        <v>3940</v>
      </c>
      <c r="I57" s="257" t="s">
        <v>981</v>
      </c>
      <c r="J57" s="306" t="s">
        <v>998</v>
      </c>
      <c r="K57" s="259">
        <f t="shared" ref="K57:K58" si="45">H57-F57</f>
        <v>-42.5</v>
      </c>
      <c r="L57" s="260">
        <f t="shared" ref="L57:L58" si="46">(H57*N57)*0.03%</f>
        <v>325.04999999999995</v>
      </c>
      <c r="M57" s="261">
        <f t="shared" ref="M57:M58" si="47">(K57*N57)-L57</f>
        <v>-12012.55</v>
      </c>
      <c r="N57" s="259">
        <v>275</v>
      </c>
      <c r="O57" s="262" t="s">
        <v>605</v>
      </c>
      <c r="P57" s="263">
        <v>45181</v>
      </c>
      <c r="Q57" s="146"/>
      <c r="R57" s="56" t="s">
        <v>606</v>
      </c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147"/>
      <c r="AG57" s="148"/>
      <c r="AH57" s="146"/>
      <c r="AI57" s="146"/>
      <c r="AJ57" s="147"/>
      <c r="AK57" s="147"/>
      <c r="AL57" s="147"/>
    </row>
    <row r="58" spans="1:38" ht="12.75" customHeight="1">
      <c r="A58" s="226">
        <v>14</v>
      </c>
      <c r="B58" s="273">
        <v>45180</v>
      </c>
      <c r="C58" s="274"/>
      <c r="D58" s="274" t="s">
        <v>985</v>
      </c>
      <c r="E58" s="226" t="s">
        <v>604</v>
      </c>
      <c r="F58" s="226">
        <v>1000</v>
      </c>
      <c r="G58" s="226">
        <v>980</v>
      </c>
      <c r="H58" s="227">
        <v>1014</v>
      </c>
      <c r="I58" s="227" t="s">
        <v>986</v>
      </c>
      <c r="J58" s="269" t="s">
        <v>1012</v>
      </c>
      <c r="K58" s="270">
        <f t="shared" si="45"/>
        <v>14</v>
      </c>
      <c r="L58" s="106">
        <f t="shared" si="46"/>
        <v>190.12499999999997</v>
      </c>
      <c r="M58" s="271">
        <f t="shared" si="47"/>
        <v>8559.875</v>
      </c>
      <c r="N58" s="270">
        <v>625</v>
      </c>
      <c r="O58" s="105" t="s">
        <v>595</v>
      </c>
      <c r="P58" s="272">
        <v>45181</v>
      </c>
      <c r="Q58" s="146"/>
      <c r="R58" s="56" t="s">
        <v>606</v>
      </c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147"/>
      <c r="AG58" s="148"/>
      <c r="AH58" s="146"/>
      <c r="AI58" s="146"/>
      <c r="AJ58" s="147"/>
      <c r="AK58" s="147"/>
      <c r="AL58" s="147"/>
    </row>
    <row r="59" spans="1:38" ht="12.75" customHeight="1">
      <c r="A59" s="253">
        <v>15</v>
      </c>
      <c r="B59" s="254">
        <v>45181</v>
      </c>
      <c r="C59" s="255"/>
      <c r="D59" s="256" t="s">
        <v>891</v>
      </c>
      <c r="E59" s="255" t="s">
        <v>604</v>
      </c>
      <c r="F59" s="257">
        <v>4485</v>
      </c>
      <c r="G59" s="255">
        <v>4395</v>
      </c>
      <c r="H59" s="255">
        <v>4395</v>
      </c>
      <c r="I59" s="257" t="s">
        <v>1004</v>
      </c>
      <c r="J59" s="338" t="s">
        <v>1035</v>
      </c>
      <c r="K59" s="259">
        <f t="shared" ref="K59" si="48">H59-F59</f>
        <v>-90</v>
      </c>
      <c r="L59" s="260">
        <f t="shared" ref="L59" si="49">(H59*N59)*0.03%</f>
        <v>197.77499999999998</v>
      </c>
      <c r="M59" s="261">
        <f t="shared" ref="M59" si="50">(K59*N59)-L59</f>
        <v>-13697.775</v>
      </c>
      <c r="N59" s="259">
        <v>150</v>
      </c>
      <c r="O59" s="262" t="s">
        <v>605</v>
      </c>
      <c r="P59" s="263">
        <v>45182</v>
      </c>
      <c r="Q59" s="146"/>
      <c r="R59" s="56" t="s">
        <v>1033</v>
      </c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147"/>
      <c r="AG59" s="148"/>
      <c r="AH59" s="146"/>
      <c r="AI59" s="146"/>
      <c r="AJ59" s="147"/>
      <c r="AK59" s="147"/>
      <c r="AL59" s="147"/>
    </row>
    <row r="60" spans="1:38" ht="12.75" customHeight="1">
      <c r="A60" s="226">
        <v>16</v>
      </c>
      <c r="B60" s="273">
        <v>45181</v>
      </c>
      <c r="C60" s="274"/>
      <c r="D60" s="274" t="s">
        <v>885</v>
      </c>
      <c r="E60" s="226" t="s">
        <v>604</v>
      </c>
      <c r="F60" s="226">
        <v>7295</v>
      </c>
      <c r="G60" s="226">
        <v>7140</v>
      </c>
      <c r="H60" s="227">
        <v>7390</v>
      </c>
      <c r="I60" s="335" t="s">
        <v>1005</v>
      </c>
      <c r="J60" s="339" t="s">
        <v>1023</v>
      </c>
      <c r="K60" s="337">
        <f t="shared" ref="K60" si="51">H60-F60</f>
        <v>95</v>
      </c>
      <c r="L60" s="106">
        <f t="shared" ref="L60" si="52">(H60*N60)*0.03%</f>
        <v>166.27499999999998</v>
      </c>
      <c r="M60" s="271">
        <f t="shared" ref="M60" si="53">(K60*N60)-L60</f>
        <v>6958.7250000000004</v>
      </c>
      <c r="N60" s="270">
        <v>75</v>
      </c>
      <c r="O60" s="105" t="s">
        <v>595</v>
      </c>
      <c r="P60" s="272">
        <v>45182</v>
      </c>
      <c r="Q60" s="146"/>
      <c r="R60" s="56" t="s">
        <v>606</v>
      </c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147"/>
      <c r="AG60" s="148"/>
      <c r="AH60" s="146"/>
      <c r="AI60" s="146"/>
      <c r="AJ60" s="147"/>
      <c r="AK60" s="147"/>
      <c r="AL60" s="147"/>
    </row>
    <row r="61" spans="1:38" ht="12.75" customHeight="1">
      <c r="A61" s="226">
        <v>17</v>
      </c>
      <c r="B61" s="273">
        <v>45182</v>
      </c>
      <c r="C61" s="274"/>
      <c r="D61" s="274" t="s">
        <v>1024</v>
      </c>
      <c r="E61" s="226" t="s">
        <v>604</v>
      </c>
      <c r="F61" s="226">
        <v>5445</v>
      </c>
      <c r="G61" s="226">
        <v>5375</v>
      </c>
      <c r="H61" s="227">
        <v>5510</v>
      </c>
      <c r="I61" s="335" t="s">
        <v>1025</v>
      </c>
      <c r="J61" s="339" t="s">
        <v>1043</v>
      </c>
      <c r="K61" s="337">
        <f t="shared" ref="K61:K62" si="54">H61-F61</f>
        <v>65</v>
      </c>
      <c r="L61" s="106">
        <f t="shared" ref="L61:L62" si="55">(H61*N61)*0.03%</f>
        <v>247.95</v>
      </c>
      <c r="M61" s="271">
        <f t="shared" ref="M61:M62" si="56">(K61*N61)-L61</f>
        <v>9502.0499999999993</v>
      </c>
      <c r="N61" s="270">
        <v>150</v>
      </c>
      <c r="O61" s="105" t="s">
        <v>595</v>
      </c>
      <c r="P61" s="272">
        <v>45183</v>
      </c>
      <c r="Q61" s="146"/>
      <c r="R61" s="56" t="s">
        <v>594</v>
      </c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147"/>
      <c r="AG61" s="148"/>
      <c r="AH61" s="146"/>
      <c r="AI61" s="146"/>
      <c r="AJ61" s="147"/>
      <c r="AK61" s="147"/>
      <c r="AL61" s="147"/>
    </row>
    <row r="62" spans="1:38" ht="12.75" customHeight="1">
      <c r="A62" s="253">
        <v>18</v>
      </c>
      <c r="B62" s="254">
        <v>45182</v>
      </c>
      <c r="C62" s="255"/>
      <c r="D62" s="256" t="s">
        <v>1030</v>
      </c>
      <c r="E62" s="255" t="s">
        <v>604</v>
      </c>
      <c r="F62" s="257">
        <v>3747.5</v>
      </c>
      <c r="G62" s="255">
        <v>3690</v>
      </c>
      <c r="H62" s="255">
        <v>3690</v>
      </c>
      <c r="I62" s="336" t="s">
        <v>1031</v>
      </c>
      <c r="J62" s="255" t="s">
        <v>1056</v>
      </c>
      <c r="K62" s="278">
        <f t="shared" si="54"/>
        <v>-57.5</v>
      </c>
      <c r="L62" s="260">
        <f t="shared" si="55"/>
        <v>221.39999999999998</v>
      </c>
      <c r="M62" s="261">
        <f t="shared" si="56"/>
        <v>-11721.4</v>
      </c>
      <c r="N62" s="259">
        <v>200</v>
      </c>
      <c r="O62" s="262" t="s">
        <v>605</v>
      </c>
      <c r="P62" s="263">
        <v>45183</v>
      </c>
      <c r="Q62" s="146"/>
      <c r="R62" s="56" t="s">
        <v>594</v>
      </c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147"/>
      <c r="AG62" s="148"/>
      <c r="AH62" s="146"/>
      <c r="AI62" s="146"/>
      <c r="AJ62" s="147"/>
      <c r="AK62" s="147"/>
      <c r="AL62" s="147"/>
    </row>
    <row r="63" spans="1:38" ht="12.75" customHeight="1">
      <c r="A63" s="307">
        <v>19</v>
      </c>
      <c r="B63" s="308">
        <v>45183</v>
      </c>
      <c r="C63" s="309"/>
      <c r="D63" s="309" t="s">
        <v>885</v>
      </c>
      <c r="E63" s="307" t="s">
        <v>604</v>
      </c>
      <c r="F63" s="307" t="s">
        <v>1055</v>
      </c>
      <c r="G63" s="307">
        <v>7165</v>
      </c>
      <c r="H63" s="310"/>
      <c r="I63" s="323" t="s">
        <v>1005</v>
      </c>
      <c r="J63" s="231" t="s">
        <v>593</v>
      </c>
      <c r="K63" s="324"/>
      <c r="L63" s="311"/>
      <c r="M63" s="312"/>
      <c r="N63" s="307"/>
      <c r="O63" s="310"/>
      <c r="P63" s="313"/>
      <c r="Q63" s="146"/>
      <c r="R63" s="56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147"/>
      <c r="AG63" s="148"/>
      <c r="AH63" s="146"/>
      <c r="AI63" s="146"/>
      <c r="AJ63" s="147"/>
      <c r="AK63" s="147"/>
      <c r="AL63" s="147"/>
    </row>
    <row r="64" spans="1:38" ht="12.75" customHeight="1">
      <c r="A64" s="307"/>
      <c r="B64" s="308"/>
      <c r="C64" s="309"/>
      <c r="D64" s="309"/>
      <c r="E64" s="307"/>
      <c r="F64" s="307"/>
      <c r="G64" s="307"/>
      <c r="H64" s="310"/>
      <c r="I64" s="323"/>
      <c r="J64" s="231"/>
      <c r="K64" s="324"/>
      <c r="L64" s="311"/>
      <c r="M64" s="312"/>
      <c r="N64" s="307"/>
      <c r="O64" s="310"/>
      <c r="P64" s="313"/>
      <c r="Q64" s="146"/>
      <c r="R64" s="56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147"/>
      <c r="AG64" s="148"/>
      <c r="AH64" s="146"/>
      <c r="AI64" s="146"/>
      <c r="AJ64" s="147"/>
      <c r="AK64" s="147"/>
      <c r="AL64" s="147"/>
    </row>
    <row r="65" spans="1:38" ht="15" customHeight="1">
      <c r="A65" s="307"/>
      <c r="B65" s="308"/>
      <c r="C65" s="309"/>
      <c r="D65" s="309"/>
      <c r="E65" s="307"/>
      <c r="F65" s="307"/>
      <c r="G65" s="307"/>
      <c r="H65" s="310"/>
      <c r="I65" s="323"/>
      <c r="J65" s="326"/>
      <c r="K65" s="324"/>
      <c r="L65" s="311"/>
      <c r="M65" s="312"/>
      <c r="N65" s="307"/>
      <c r="O65" s="310"/>
      <c r="P65" s="313"/>
    </row>
    <row r="66" spans="1:38" ht="12.75" customHeight="1">
      <c r="A66" s="229"/>
      <c r="B66" s="314"/>
      <c r="C66" s="315"/>
      <c r="D66" s="315"/>
      <c r="E66" s="229"/>
      <c r="F66" s="229"/>
      <c r="G66" s="229"/>
      <c r="H66" s="231"/>
      <c r="I66" s="231"/>
      <c r="J66" s="231"/>
      <c r="K66" s="229"/>
      <c r="L66" s="235"/>
      <c r="M66" s="247"/>
      <c r="N66" s="229"/>
      <c r="O66" s="231"/>
      <c r="P66" s="230"/>
      <c r="Q66" s="146"/>
      <c r="R66" s="56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147"/>
      <c r="AG66" s="148"/>
      <c r="AH66" s="146"/>
      <c r="AI66" s="146"/>
      <c r="AJ66" s="147"/>
      <c r="AK66" s="147"/>
      <c r="AL66" s="147"/>
    </row>
    <row r="68" spans="1:38" ht="12.75" customHeight="1">
      <c r="A68" s="147"/>
      <c r="B68" s="150"/>
      <c r="C68" s="146"/>
      <c r="D68" s="146"/>
      <c r="E68" s="147"/>
      <c r="F68" s="147"/>
      <c r="G68" s="147"/>
      <c r="H68" s="151"/>
      <c r="I68" s="151"/>
      <c r="J68" s="151"/>
      <c r="K68" s="146"/>
      <c r="L68" s="147"/>
      <c r="M68" s="147"/>
      <c r="N68" s="147"/>
      <c r="O68" s="151"/>
      <c r="P68" s="151"/>
      <c r="Q68" s="146"/>
      <c r="R68" s="56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147"/>
      <c r="AG68" s="148"/>
      <c r="AH68" s="146"/>
      <c r="AI68" s="146"/>
      <c r="AJ68" s="147"/>
      <c r="AK68" s="147"/>
      <c r="AL68" s="147"/>
    </row>
    <row r="69" spans="1:38">
      <c r="A69" s="152" t="s">
        <v>611</v>
      </c>
      <c r="B69" s="152"/>
      <c r="C69" s="152"/>
      <c r="D69" s="152"/>
      <c r="E69" s="153"/>
      <c r="F69" s="114"/>
      <c r="G69" s="114"/>
      <c r="H69" s="114"/>
      <c r="I69" s="114"/>
      <c r="J69" s="1"/>
      <c r="K69" s="6"/>
      <c r="L69" s="6"/>
      <c r="M69" s="6"/>
      <c r="N69" s="1"/>
      <c r="O69" s="1"/>
      <c r="P69" s="38"/>
      <c r="Q69" s="38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8"/>
      <c r="AG69" s="38"/>
      <c r="AH69" s="38"/>
      <c r="AI69" s="38"/>
      <c r="AJ69" s="38"/>
      <c r="AK69" s="38"/>
      <c r="AL69" s="38"/>
    </row>
    <row r="70" spans="1:38" ht="38.25">
      <c r="A70" s="97" t="s">
        <v>16</v>
      </c>
      <c r="B70" s="97" t="s">
        <v>567</v>
      </c>
      <c r="C70" s="97"/>
      <c r="D70" s="98" t="s">
        <v>579</v>
      </c>
      <c r="E70" s="97" t="s">
        <v>580</v>
      </c>
      <c r="F70" s="97" t="s">
        <v>581</v>
      </c>
      <c r="G70" s="97" t="s">
        <v>602</v>
      </c>
      <c r="H70" s="97" t="s">
        <v>583</v>
      </c>
      <c r="I70" s="97" t="s">
        <v>584</v>
      </c>
      <c r="J70" s="96" t="s">
        <v>585</v>
      </c>
      <c r="K70" s="96" t="s">
        <v>612</v>
      </c>
      <c r="L70" s="99" t="s">
        <v>587</v>
      </c>
      <c r="M70" s="145" t="s">
        <v>609</v>
      </c>
      <c r="N70" s="97" t="s">
        <v>610</v>
      </c>
      <c r="O70" s="97" t="s">
        <v>589</v>
      </c>
      <c r="P70" s="98" t="s">
        <v>590</v>
      </c>
      <c r="Q70" s="38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8"/>
      <c r="AG70" s="38"/>
      <c r="AH70" s="38"/>
      <c r="AI70" s="38"/>
      <c r="AJ70" s="38"/>
      <c r="AK70" s="38"/>
      <c r="AL70" s="38"/>
    </row>
    <row r="71" spans="1:38" ht="15" customHeight="1">
      <c r="A71" s="253">
        <v>1</v>
      </c>
      <c r="B71" s="254">
        <v>45168</v>
      </c>
      <c r="C71" s="255"/>
      <c r="D71" s="256" t="s">
        <v>886</v>
      </c>
      <c r="E71" s="255" t="s">
        <v>604</v>
      </c>
      <c r="F71" s="257" t="s">
        <v>901</v>
      </c>
      <c r="G71" s="255">
        <v>20</v>
      </c>
      <c r="H71" s="255">
        <v>23</v>
      </c>
      <c r="I71" s="257" t="s">
        <v>887</v>
      </c>
      <c r="J71" s="258" t="s">
        <v>902</v>
      </c>
      <c r="K71" s="259">
        <f t="shared" ref="K71:K72" si="57">H71-F71</f>
        <v>-13.5</v>
      </c>
      <c r="L71" s="260">
        <v>50</v>
      </c>
      <c r="M71" s="261">
        <f t="shared" ref="M71:M72" si="58">(K71*N71)-50</f>
        <v>-4100</v>
      </c>
      <c r="N71" s="259">
        <v>300</v>
      </c>
      <c r="O71" s="262" t="s">
        <v>605</v>
      </c>
      <c r="P71" s="263">
        <v>45170</v>
      </c>
      <c r="Q71" s="147"/>
      <c r="R71" s="56" t="s">
        <v>606</v>
      </c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</row>
    <row r="72" spans="1:38" ht="15" customHeight="1">
      <c r="A72" s="286">
        <v>2</v>
      </c>
      <c r="B72" s="287">
        <v>45168</v>
      </c>
      <c r="C72" s="288"/>
      <c r="D72" s="289" t="s">
        <v>888</v>
      </c>
      <c r="E72" s="288" t="s">
        <v>604</v>
      </c>
      <c r="F72" s="290" t="s">
        <v>971</v>
      </c>
      <c r="G72" s="288">
        <v>25</v>
      </c>
      <c r="H72" s="288">
        <v>41</v>
      </c>
      <c r="I72" s="290" t="s">
        <v>875</v>
      </c>
      <c r="J72" s="288" t="s">
        <v>972</v>
      </c>
      <c r="K72" s="291">
        <f t="shared" si="57"/>
        <v>-1</v>
      </c>
      <c r="L72" s="292">
        <v>50</v>
      </c>
      <c r="M72" s="293">
        <f t="shared" si="58"/>
        <v>-300</v>
      </c>
      <c r="N72" s="294">
        <v>250</v>
      </c>
      <c r="O72" s="295" t="s">
        <v>605</v>
      </c>
      <c r="P72" s="296">
        <v>45177</v>
      </c>
      <c r="Q72" s="147"/>
      <c r="R72" s="56" t="s">
        <v>606</v>
      </c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</row>
    <row r="73" spans="1:38" ht="15" customHeight="1">
      <c r="A73" s="253">
        <v>3</v>
      </c>
      <c r="B73" s="254">
        <v>45173</v>
      </c>
      <c r="C73" s="255"/>
      <c r="D73" s="256" t="s">
        <v>910</v>
      </c>
      <c r="E73" s="255" t="s">
        <v>604</v>
      </c>
      <c r="F73" s="257" t="s">
        <v>925</v>
      </c>
      <c r="G73" s="255">
        <v>10</v>
      </c>
      <c r="H73" s="255">
        <v>13</v>
      </c>
      <c r="I73" s="257" t="s">
        <v>911</v>
      </c>
      <c r="J73" s="255" t="s">
        <v>933</v>
      </c>
      <c r="K73" s="278">
        <f t="shared" ref="K73:K75" si="59">H73-F73</f>
        <v>-23</v>
      </c>
      <c r="L73" s="260">
        <v>50</v>
      </c>
      <c r="M73" s="261">
        <f t="shared" ref="M73" si="60">(K73*N73)-50</f>
        <v>-970</v>
      </c>
      <c r="N73" s="259">
        <v>40</v>
      </c>
      <c r="O73" s="262" t="s">
        <v>605</v>
      </c>
      <c r="P73" s="263">
        <v>45174</v>
      </c>
      <c r="Q73" s="147"/>
      <c r="R73" s="56" t="s">
        <v>606</v>
      </c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</row>
    <row r="74" spans="1:38" ht="15" customHeight="1">
      <c r="A74" s="233">
        <v>4</v>
      </c>
      <c r="B74" s="234">
        <v>45175</v>
      </c>
      <c r="C74" s="225"/>
      <c r="D74" s="276" t="s">
        <v>936</v>
      </c>
      <c r="E74" s="225" t="s">
        <v>604</v>
      </c>
      <c r="F74" s="277" t="s">
        <v>937</v>
      </c>
      <c r="G74" s="225">
        <v>35</v>
      </c>
      <c r="H74" s="225">
        <v>78</v>
      </c>
      <c r="I74" s="277" t="s">
        <v>938</v>
      </c>
      <c r="J74" s="269" t="s">
        <v>934</v>
      </c>
      <c r="K74" s="270">
        <f t="shared" si="59"/>
        <v>20</v>
      </c>
      <c r="L74" s="285">
        <v>50</v>
      </c>
      <c r="M74" s="271">
        <f t="shared" ref="M74:M75" si="61">(K74*N74)-L74</f>
        <v>950</v>
      </c>
      <c r="N74" s="270">
        <v>50</v>
      </c>
      <c r="O74" s="105" t="s">
        <v>595</v>
      </c>
      <c r="P74" s="272">
        <v>45175</v>
      </c>
      <c r="Q74" s="147"/>
      <c r="R74" s="56" t="s">
        <v>594</v>
      </c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</row>
    <row r="75" spans="1:38" ht="15" customHeight="1">
      <c r="A75" s="233">
        <v>5</v>
      </c>
      <c r="B75" s="234">
        <v>45176</v>
      </c>
      <c r="C75" s="225"/>
      <c r="D75" s="276" t="s">
        <v>951</v>
      </c>
      <c r="E75" s="225" t="s">
        <v>604</v>
      </c>
      <c r="F75" s="277" t="s">
        <v>990</v>
      </c>
      <c r="G75" s="225">
        <v>9.5</v>
      </c>
      <c r="H75" s="225">
        <v>17.75</v>
      </c>
      <c r="I75" s="277" t="s">
        <v>952</v>
      </c>
      <c r="J75" s="269" t="s">
        <v>991</v>
      </c>
      <c r="K75" s="270">
        <f t="shared" si="59"/>
        <v>2.25</v>
      </c>
      <c r="L75" s="285">
        <v>50</v>
      </c>
      <c r="M75" s="271">
        <f t="shared" si="61"/>
        <v>1525</v>
      </c>
      <c r="N75" s="270">
        <v>700</v>
      </c>
      <c r="O75" s="105" t="s">
        <v>595</v>
      </c>
      <c r="P75" s="272">
        <v>45181</v>
      </c>
      <c r="Q75" s="147"/>
      <c r="R75" s="56" t="s">
        <v>594</v>
      </c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</row>
    <row r="76" spans="1:38" ht="15" customHeight="1">
      <c r="A76" s="233">
        <v>6</v>
      </c>
      <c r="B76" s="234">
        <v>45176</v>
      </c>
      <c r="C76" s="225"/>
      <c r="D76" s="276" t="s">
        <v>953</v>
      </c>
      <c r="E76" s="225" t="s">
        <v>604</v>
      </c>
      <c r="F76" s="277" t="s">
        <v>964</v>
      </c>
      <c r="G76" s="225">
        <v>88</v>
      </c>
      <c r="H76" s="225">
        <v>130</v>
      </c>
      <c r="I76" s="277" t="s">
        <v>954</v>
      </c>
      <c r="J76" s="269" t="s">
        <v>965</v>
      </c>
      <c r="K76" s="270">
        <f t="shared" ref="K76" si="62">H76-F76</f>
        <v>17</v>
      </c>
      <c r="L76" s="285">
        <v>50</v>
      </c>
      <c r="M76" s="271">
        <f t="shared" ref="M76" si="63">(K76*N76)-L76</f>
        <v>2500</v>
      </c>
      <c r="N76" s="270">
        <v>150</v>
      </c>
      <c r="O76" s="105" t="s">
        <v>595</v>
      </c>
      <c r="P76" s="272">
        <v>45177</v>
      </c>
      <c r="Q76" s="147"/>
      <c r="R76" s="56" t="s">
        <v>606</v>
      </c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</row>
    <row r="77" spans="1:38" ht="15" customHeight="1">
      <c r="A77" s="233">
        <v>7</v>
      </c>
      <c r="B77" s="234">
        <v>45176</v>
      </c>
      <c r="C77" s="225"/>
      <c r="D77" s="276" t="s">
        <v>955</v>
      </c>
      <c r="E77" s="225" t="s">
        <v>604</v>
      </c>
      <c r="F77" s="277" t="s">
        <v>956</v>
      </c>
      <c r="G77" s="225">
        <v>142</v>
      </c>
      <c r="H77" s="225">
        <v>212.5</v>
      </c>
      <c r="I77" s="277" t="s">
        <v>957</v>
      </c>
      <c r="J77" s="269" t="s">
        <v>958</v>
      </c>
      <c r="K77" s="270">
        <f t="shared" ref="K77" si="64">H77-F77</f>
        <v>29</v>
      </c>
      <c r="L77" s="285">
        <v>50</v>
      </c>
      <c r="M77" s="271">
        <f t="shared" ref="M77" si="65">(K77*N77)-L77</f>
        <v>2850</v>
      </c>
      <c r="N77" s="270">
        <v>100</v>
      </c>
      <c r="O77" s="105" t="s">
        <v>595</v>
      </c>
      <c r="P77" s="272">
        <v>45176</v>
      </c>
      <c r="Q77" s="147"/>
      <c r="R77" s="56" t="s">
        <v>606</v>
      </c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</row>
    <row r="78" spans="1:38" ht="15" customHeight="1">
      <c r="A78" s="233">
        <v>8</v>
      </c>
      <c r="B78" s="234">
        <v>45177</v>
      </c>
      <c r="C78" s="225"/>
      <c r="D78" s="276" t="s">
        <v>966</v>
      </c>
      <c r="E78" s="225" t="s">
        <v>604</v>
      </c>
      <c r="F78" s="277" t="s">
        <v>996</v>
      </c>
      <c r="G78" s="225">
        <v>44</v>
      </c>
      <c r="H78" s="225">
        <v>59.5</v>
      </c>
      <c r="I78" s="277" t="s">
        <v>967</v>
      </c>
      <c r="J78" s="269" t="s">
        <v>997</v>
      </c>
      <c r="K78" s="270">
        <f t="shared" ref="K78:K79" si="66">H78-F78</f>
        <v>5.5</v>
      </c>
      <c r="L78" s="285">
        <v>50</v>
      </c>
      <c r="M78" s="271">
        <f t="shared" ref="M78" si="67">(K78*N78)-L78</f>
        <v>2150</v>
      </c>
      <c r="N78" s="270">
        <v>400</v>
      </c>
      <c r="O78" s="105" t="s">
        <v>595</v>
      </c>
      <c r="P78" s="272">
        <v>45181</v>
      </c>
      <c r="Q78" s="147"/>
      <c r="R78" s="56" t="s">
        <v>606</v>
      </c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</row>
    <row r="79" spans="1:38" ht="15" customHeight="1">
      <c r="A79" s="253">
        <v>9</v>
      </c>
      <c r="B79" s="254">
        <v>45180</v>
      </c>
      <c r="C79" s="255"/>
      <c r="D79" s="256" t="s">
        <v>978</v>
      </c>
      <c r="E79" s="255" t="s">
        <v>604</v>
      </c>
      <c r="F79" s="257" t="s">
        <v>1002</v>
      </c>
      <c r="G79" s="255">
        <v>18</v>
      </c>
      <c r="H79" s="255">
        <v>18</v>
      </c>
      <c r="I79" s="257" t="s">
        <v>979</v>
      </c>
      <c r="J79" s="255" t="s">
        <v>1003</v>
      </c>
      <c r="K79" s="278">
        <f t="shared" si="66"/>
        <v>-13</v>
      </c>
      <c r="L79" s="260">
        <v>50</v>
      </c>
      <c r="M79" s="261">
        <f t="shared" ref="M79" si="68">(K79*N79)-50</f>
        <v>-4600</v>
      </c>
      <c r="N79" s="259">
        <v>350</v>
      </c>
      <c r="O79" s="262" t="s">
        <v>605</v>
      </c>
      <c r="P79" s="263">
        <v>45181</v>
      </c>
      <c r="Q79" s="147"/>
      <c r="R79" s="56" t="s">
        <v>606</v>
      </c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</row>
    <row r="80" spans="1:38" ht="15" customHeight="1">
      <c r="A80" s="233">
        <v>10</v>
      </c>
      <c r="B80" s="234">
        <v>45180</v>
      </c>
      <c r="C80" s="225"/>
      <c r="D80" s="276" t="s">
        <v>983</v>
      </c>
      <c r="E80" s="225" t="s">
        <v>604</v>
      </c>
      <c r="F80" s="277" t="s">
        <v>994</v>
      </c>
      <c r="G80" s="225">
        <v>9</v>
      </c>
      <c r="H80" s="225">
        <v>22.5</v>
      </c>
      <c r="I80" s="277" t="s">
        <v>984</v>
      </c>
      <c r="J80" s="269" t="s">
        <v>995</v>
      </c>
      <c r="K80" s="270">
        <f t="shared" ref="K80" si="69">H80-F80</f>
        <v>9.5</v>
      </c>
      <c r="L80" s="285">
        <v>50</v>
      </c>
      <c r="M80" s="271">
        <f t="shared" ref="M80" si="70">(K80*N80)-L80</f>
        <v>6600</v>
      </c>
      <c r="N80" s="270">
        <v>700</v>
      </c>
      <c r="O80" s="105" t="s">
        <v>595</v>
      </c>
      <c r="P80" s="272">
        <v>45181</v>
      </c>
      <c r="Q80" s="147"/>
      <c r="R80" s="56" t="s">
        <v>594</v>
      </c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</row>
    <row r="81" spans="1:38" ht="15" customHeight="1">
      <c r="A81" s="233">
        <v>11</v>
      </c>
      <c r="B81" s="234">
        <v>45180</v>
      </c>
      <c r="C81" s="225"/>
      <c r="D81" s="276" t="s">
        <v>987</v>
      </c>
      <c r="E81" s="225" t="s">
        <v>604</v>
      </c>
      <c r="F81" s="277" t="s">
        <v>992</v>
      </c>
      <c r="G81" s="225">
        <v>35</v>
      </c>
      <c r="H81" s="225">
        <v>122.5</v>
      </c>
      <c r="I81" s="277" t="s">
        <v>988</v>
      </c>
      <c r="J81" s="269" t="s">
        <v>993</v>
      </c>
      <c r="K81" s="270">
        <f t="shared" ref="K81:K82" si="71">H81-F81</f>
        <v>53.5</v>
      </c>
      <c r="L81" s="285">
        <v>50</v>
      </c>
      <c r="M81" s="271">
        <f t="shared" ref="M81" si="72">(K81*N81)-L81</f>
        <v>2625</v>
      </c>
      <c r="N81" s="270">
        <v>50</v>
      </c>
      <c r="O81" s="105" t="s">
        <v>595</v>
      </c>
      <c r="P81" s="272">
        <v>45181</v>
      </c>
      <c r="Q81" s="147"/>
      <c r="R81" s="56" t="s">
        <v>594</v>
      </c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</row>
    <row r="82" spans="1:38" ht="15" customHeight="1">
      <c r="A82" s="253">
        <v>12</v>
      </c>
      <c r="B82" s="254">
        <v>45181</v>
      </c>
      <c r="C82" s="255"/>
      <c r="D82" s="256" t="s">
        <v>1008</v>
      </c>
      <c r="E82" s="255" t="s">
        <v>604</v>
      </c>
      <c r="F82" s="257" t="s">
        <v>1009</v>
      </c>
      <c r="G82" s="255">
        <v>0</v>
      </c>
      <c r="H82" s="255">
        <v>3.5</v>
      </c>
      <c r="I82" s="257" t="s">
        <v>1010</v>
      </c>
      <c r="J82" s="255" t="s">
        <v>1011</v>
      </c>
      <c r="K82" s="278">
        <f t="shared" si="71"/>
        <v>-18</v>
      </c>
      <c r="L82" s="260">
        <v>50</v>
      </c>
      <c r="M82" s="261">
        <f t="shared" ref="M82" si="73">(K82*N82)-50</f>
        <v>-770</v>
      </c>
      <c r="N82" s="259">
        <v>40</v>
      </c>
      <c r="O82" s="262" t="s">
        <v>605</v>
      </c>
      <c r="P82" s="263">
        <v>45181</v>
      </c>
      <c r="Q82" s="147"/>
      <c r="R82" s="56" t="s">
        <v>606</v>
      </c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</row>
    <row r="83" spans="1:38" ht="15" customHeight="1">
      <c r="A83" s="233">
        <v>13</v>
      </c>
      <c r="B83" s="234">
        <v>45181</v>
      </c>
      <c r="C83" s="225"/>
      <c r="D83" s="276" t="s">
        <v>1006</v>
      </c>
      <c r="E83" s="225" t="s">
        <v>604</v>
      </c>
      <c r="F83" s="277" t="s">
        <v>1020</v>
      </c>
      <c r="G83" s="225">
        <v>2.5</v>
      </c>
      <c r="H83" s="225">
        <v>4.55</v>
      </c>
      <c r="I83" s="277" t="s">
        <v>1007</v>
      </c>
      <c r="J83" s="269" t="s">
        <v>1021</v>
      </c>
      <c r="K83" s="270">
        <f t="shared" ref="K83" si="74">H83-F83</f>
        <v>0.89999999999999991</v>
      </c>
      <c r="L83" s="285">
        <v>50</v>
      </c>
      <c r="M83" s="271">
        <f t="shared" ref="M83" si="75">(K83*N83)-L83</f>
        <v>2379.9999999999995</v>
      </c>
      <c r="N83" s="270">
        <v>2700</v>
      </c>
      <c r="O83" s="105" t="s">
        <v>595</v>
      </c>
      <c r="P83" s="272">
        <v>45182</v>
      </c>
      <c r="Q83" s="147"/>
      <c r="R83" s="56" t="s">
        <v>594</v>
      </c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</row>
    <row r="84" spans="1:38" ht="15" customHeight="1">
      <c r="A84" s="233">
        <v>14</v>
      </c>
      <c r="B84" s="234">
        <v>45182</v>
      </c>
      <c r="C84" s="225"/>
      <c r="D84" s="276" t="s">
        <v>1034</v>
      </c>
      <c r="E84" s="225" t="s">
        <v>604</v>
      </c>
      <c r="F84" s="277" t="s">
        <v>1041</v>
      </c>
      <c r="G84" s="225">
        <v>50</v>
      </c>
      <c r="H84" s="225">
        <v>114.5</v>
      </c>
      <c r="I84" s="277" t="s">
        <v>1022</v>
      </c>
      <c r="J84" s="325" t="s">
        <v>1042</v>
      </c>
      <c r="K84" s="270">
        <f t="shared" ref="K84:K85" si="76">H84-F84</f>
        <v>22</v>
      </c>
      <c r="L84" s="285">
        <v>50</v>
      </c>
      <c r="M84" s="271">
        <f t="shared" ref="M84" si="77">(K84*N84)-L84</f>
        <v>2700</v>
      </c>
      <c r="N84" s="270">
        <v>125</v>
      </c>
      <c r="O84" s="105" t="s">
        <v>595</v>
      </c>
      <c r="P84" s="272">
        <v>45183</v>
      </c>
      <c r="Q84" s="147"/>
      <c r="R84" s="56" t="s">
        <v>606</v>
      </c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</row>
    <row r="85" spans="1:38" ht="15" customHeight="1">
      <c r="A85" s="253">
        <v>18</v>
      </c>
      <c r="B85" s="254">
        <v>45182</v>
      </c>
      <c r="C85" s="255"/>
      <c r="D85" s="256" t="s">
        <v>1026</v>
      </c>
      <c r="E85" s="255" t="s">
        <v>604</v>
      </c>
      <c r="F85" s="257">
        <v>30.5</v>
      </c>
      <c r="G85" s="255">
        <v>18</v>
      </c>
      <c r="H85" s="255">
        <v>21</v>
      </c>
      <c r="I85" s="257" t="s">
        <v>979</v>
      </c>
      <c r="J85" s="255" t="s">
        <v>1084</v>
      </c>
      <c r="K85" s="278">
        <f t="shared" si="76"/>
        <v>-9.5</v>
      </c>
      <c r="L85" s="260">
        <v>50</v>
      </c>
      <c r="M85" s="261">
        <f t="shared" ref="M85" si="78">(K85*N85)-50</f>
        <v>-2900</v>
      </c>
      <c r="N85" s="259">
        <v>300</v>
      </c>
      <c r="O85" s="262" t="s">
        <v>605</v>
      </c>
      <c r="P85" s="263">
        <v>45184</v>
      </c>
      <c r="Q85" s="147"/>
      <c r="R85" s="56" t="s">
        <v>606</v>
      </c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</row>
    <row r="86" spans="1:38" ht="15" customHeight="1">
      <c r="A86" s="316">
        <v>19</v>
      </c>
      <c r="B86" s="317">
        <v>45182</v>
      </c>
      <c r="C86" s="318"/>
      <c r="D86" s="318" t="s">
        <v>1027</v>
      </c>
      <c r="E86" s="316" t="s">
        <v>604</v>
      </c>
      <c r="F86" s="316">
        <v>17.5</v>
      </c>
      <c r="G86" s="316">
        <v>12.9</v>
      </c>
      <c r="H86" s="319">
        <v>20.25</v>
      </c>
      <c r="I86" s="331" t="s">
        <v>1028</v>
      </c>
      <c r="J86" s="225" t="s">
        <v>1029</v>
      </c>
      <c r="K86" s="334">
        <f t="shared" ref="K86" si="79">H86-F86</f>
        <v>2.75</v>
      </c>
      <c r="L86" s="320">
        <v>50</v>
      </c>
      <c r="M86" s="321">
        <f t="shared" ref="M86" si="80">(K86*N86)-L86</f>
        <v>1600</v>
      </c>
      <c r="N86" s="316">
        <v>600</v>
      </c>
      <c r="O86" s="319" t="s">
        <v>595</v>
      </c>
      <c r="P86" s="322">
        <v>45182</v>
      </c>
      <c r="Q86" s="147"/>
      <c r="R86" s="56" t="s">
        <v>606</v>
      </c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</row>
    <row r="87" spans="1:38" ht="15" customHeight="1">
      <c r="A87" s="316">
        <v>20</v>
      </c>
      <c r="B87" s="317">
        <v>45183</v>
      </c>
      <c r="C87" s="318"/>
      <c r="D87" s="318" t="s">
        <v>1044</v>
      </c>
      <c r="E87" s="316" t="s">
        <v>604</v>
      </c>
      <c r="F87" s="316">
        <v>250</v>
      </c>
      <c r="G87" s="316">
        <v>150</v>
      </c>
      <c r="H87" s="319">
        <v>360</v>
      </c>
      <c r="I87" s="331" t="s">
        <v>1045</v>
      </c>
      <c r="J87" s="225" t="s">
        <v>1052</v>
      </c>
      <c r="K87" s="334">
        <f t="shared" ref="K87" si="81">H87-F87</f>
        <v>110</v>
      </c>
      <c r="L87" s="320">
        <v>50</v>
      </c>
      <c r="M87" s="321">
        <f t="shared" ref="M87" si="82">(K87*N87)-L87</f>
        <v>1600</v>
      </c>
      <c r="N87" s="316">
        <v>15</v>
      </c>
      <c r="O87" s="319" t="s">
        <v>595</v>
      </c>
      <c r="P87" s="322">
        <v>45183</v>
      </c>
      <c r="Q87" s="147"/>
      <c r="R87" s="56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</row>
    <row r="88" spans="1:38" ht="15" customHeight="1">
      <c r="A88" s="229">
        <v>21</v>
      </c>
      <c r="B88" s="314">
        <v>45183</v>
      </c>
      <c r="C88" s="315"/>
      <c r="D88" s="315" t="s">
        <v>1046</v>
      </c>
      <c r="E88" s="229" t="s">
        <v>604</v>
      </c>
      <c r="F88" s="229" t="s">
        <v>1047</v>
      </c>
      <c r="G88" s="229">
        <v>10</v>
      </c>
      <c r="H88" s="231"/>
      <c r="I88" s="332" t="s">
        <v>1048</v>
      </c>
      <c r="J88" s="231" t="s">
        <v>593</v>
      </c>
      <c r="K88" s="333"/>
      <c r="L88" s="246"/>
      <c r="M88" s="247"/>
      <c r="N88" s="229"/>
      <c r="O88" s="231"/>
      <c r="P88" s="230"/>
      <c r="Q88" s="147"/>
      <c r="R88" s="56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</row>
    <row r="89" spans="1:38" ht="15" customHeight="1">
      <c r="A89" s="316">
        <v>22</v>
      </c>
      <c r="B89" s="317">
        <v>45183</v>
      </c>
      <c r="C89" s="318"/>
      <c r="D89" s="318" t="s">
        <v>1049</v>
      </c>
      <c r="E89" s="316" t="s">
        <v>604</v>
      </c>
      <c r="F89" s="316">
        <v>70</v>
      </c>
      <c r="G89" s="316">
        <v>30</v>
      </c>
      <c r="H89" s="319">
        <v>105</v>
      </c>
      <c r="I89" s="331" t="s">
        <v>1050</v>
      </c>
      <c r="J89" s="225" t="s">
        <v>1051</v>
      </c>
      <c r="K89" s="334">
        <f t="shared" ref="K89" si="83">H89-F89</f>
        <v>35</v>
      </c>
      <c r="L89" s="320">
        <v>50</v>
      </c>
      <c r="M89" s="321">
        <f t="shared" ref="M89" si="84">(K89*N89)-L89</f>
        <v>1350</v>
      </c>
      <c r="N89" s="316">
        <v>40</v>
      </c>
      <c r="O89" s="319" t="s">
        <v>595</v>
      </c>
      <c r="P89" s="322">
        <v>45183</v>
      </c>
      <c r="Q89" s="147"/>
      <c r="R89" s="56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</row>
    <row r="90" spans="1:38" ht="15" customHeight="1">
      <c r="A90" s="316">
        <v>23</v>
      </c>
      <c r="B90" s="317">
        <v>45183</v>
      </c>
      <c r="C90" s="318"/>
      <c r="D90" s="318" t="s">
        <v>1053</v>
      </c>
      <c r="E90" s="316" t="s">
        <v>604</v>
      </c>
      <c r="F90" s="316">
        <v>415</v>
      </c>
      <c r="G90" s="316">
        <v>310</v>
      </c>
      <c r="H90" s="319">
        <v>460</v>
      </c>
      <c r="I90" s="331" t="s">
        <v>1054</v>
      </c>
      <c r="J90" s="225" t="s">
        <v>1057</v>
      </c>
      <c r="K90" s="334">
        <f t="shared" ref="K90" si="85">H90-F90</f>
        <v>45</v>
      </c>
      <c r="L90" s="320">
        <v>50</v>
      </c>
      <c r="M90" s="321">
        <f t="shared" ref="M90" si="86">(K90*N90)-L90</f>
        <v>625</v>
      </c>
      <c r="N90" s="316">
        <v>15</v>
      </c>
      <c r="O90" s="319" t="s">
        <v>595</v>
      </c>
      <c r="P90" s="322">
        <v>45183</v>
      </c>
      <c r="Q90" s="147"/>
      <c r="R90" s="56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</row>
    <row r="91" spans="1:38" ht="15" customHeight="1">
      <c r="A91" s="229">
        <v>24</v>
      </c>
      <c r="B91" s="314">
        <v>45184</v>
      </c>
      <c r="C91" s="315"/>
      <c r="D91" s="315" t="s">
        <v>1053</v>
      </c>
      <c r="E91" s="229" t="s">
        <v>604</v>
      </c>
      <c r="F91" s="229" t="s">
        <v>1080</v>
      </c>
      <c r="G91" s="229">
        <v>180</v>
      </c>
      <c r="H91" s="231"/>
      <c r="I91" s="231" t="s">
        <v>1081</v>
      </c>
      <c r="J91" s="231" t="s">
        <v>593</v>
      </c>
      <c r="K91" s="229"/>
      <c r="L91" s="246"/>
      <c r="M91" s="247"/>
      <c r="N91" s="229"/>
      <c r="O91" s="231"/>
      <c r="P91" s="230"/>
      <c r="Q91" s="147"/>
      <c r="R91" s="56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</row>
    <row r="92" spans="1:38" ht="15" customHeight="1">
      <c r="A92" s="253">
        <v>25</v>
      </c>
      <c r="B92" s="254">
        <v>45184</v>
      </c>
      <c r="C92" s="255"/>
      <c r="D92" s="256" t="s">
        <v>1082</v>
      </c>
      <c r="E92" s="255" t="s">
        <v>604</v>
      </c>
      <c r="F92" s="257">
        <v>58</v>
      </c>
      <c r="G92" s="255">
        <v>20</v>
      </c>
      <c r="H92" s="255">
        <v>20</v>
      </c>
      <c r="I92" s="257" t="s">
        <v>988</v>
      </c>
      <c r="J92" s="255" t="s">
        <v>1087</v>
      </c>
      <c r="K92" s="278">
        <f t="shared" ref="K92:K93" si="87">H92-F92</f>
        <v>-38</v>
      </c>
      <c r="L92" s="260">
        <v>50</v>
      </c>
      <c r="M92" s="261">
        <f t="shared" ref="M92" si="88">(K92*N92)-50</f>
        <v>-1570</v>
      </c>
      <c r="N92" s="259">
        <v>40</v>
      </c>
      <c r="O92" s="262" t="s">
        <v>605</v>
      </c>
      <c r="P92" s="263">
        <v>45184</v>
      </c>
      <c r="Q92" s="147"/>
      <c r="R92" s="56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</row>
    <row r="93" spans="1:38" ht="15" customHeight="1">
      <c r="A93" s="316">
        <v>26</v>
      </c>
      <c r="B93" s="317">
        <v>45184</v>
      </c>
      <c r="C93" s="318"/>
      <c r="D93" s="318" t="s">
        <v>1034</v>
      </c>
      <c r="E93" s="316" t="s">
        <v>604</v>
      </c>
      <c r="F93" s="316">
        <v>93.5</v>
      </c>
      <c r="G93" s="316">
        <v>65</v>
      </c>
      <c r="H93" s="319">
        <v>109.5</v>
      </c>
      <c r="I93" s="331" t="s">
        <v>1022</v>
      </c>
      <c r="J93" s="225" t="s">
        <v>1057</v>
      </c>
      <c r="K93" s="334">
        <f t="shared" si="87"/>
        <v>16</v>
      </c>
      <c r="L93" s="320">
        <v>50</v>
      </c>
      <c r="M93" s="321">
        <f t="shared" ref="M93" si="89">(K93*N93)-L93</f>
        <v>1950</v>
      </c>
      <c r="N93" s="316">
        <v>125</v>
      </c>
      <c r="O93" s="319" t="s">
        <v>595</v>
      </c>
      <c r="P93" s="322">
        <v>45184</v>
      </c>
      <c r="Q93" s="147"/>
      <c r="R93" s="56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</row>
    <row r="94" spans="1:38" ht="15" customHeight="1">
      <c r="A94" s="229">
        <v>27</v>
      </c>
      <c r="B94" s="314">
        <v>45184</v>
      </c>
      <c r="C94" s="315"/>
      <c r="D94" s="315" t="s">
        <v>1244</v>
      </c>
      <c r="E94" s="229" t="s">
        <v>604</v>
      </c>
      <c r="F94" s="229" t="s">
        <v>1085</v>
      </c>
      <c r="G94" s="229">
        <v>80</v>
      </c>
      <c r="H94" s="231"/>
      <c r="I94" s="231" t="s">
        <v>1086</v>
      </c>
      <c r="J94" s="231" t="s">
        <v>593</v>
      </c>
      <c r="K94" s="229"/>
      <c r="L94" s="246"/>
      <c r="M94" s="247"/>
      <c r="N94" s="229"/>
      <c r="O94" s="231"/>
      <c r="P94" s="230"/>
      <c r="Q94" s="147"/>
      <c r="R94" s="56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</row>
    <row r="95" spans="1:38" ht="15" customHeight="1">
      <c r="A95" s="229"/>
      <c r="B95" s="314"/>
      <c r="C95" s="315"/>
      <c r="D95" s="315"/>
      <c r="E95" s="229"/>
      <c r="F95" s="229"/>
      <c r="G95" s="229"/>
      <c r="H95" s="231"/>
      <c r="I95" s="231"/>
      <c r="J95" s="231"/>
      <c r="K95" s="229"/>
      <c r="L95" s="246"/>
      <c r="M95" s="247"/>
      <c r="N95" s="229"/>
      <c r="O95" s="231"/>
      <c r="P95" s="230"/>
      <c r="Q95" s="147"/>
      <c r="R95" s="56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</row>
    <row r="96" spans="1:38" ht="15" customHeight="1">
      <c r="A96" s="229"/>
      <c r="B96" s="314"/>
      <c r="C96" s="315"/>
      <c r="D96" s="315"/>
      <c r="E96" s="229"/>
      <c r="F96" s="229"/>
      <c r="G96" s="229"/>
      <c r="H96" s="231"/>
      <c r="I96" s="231"/>
      <c r="J96" s="231"/>
      <c r="K96" s="229"/>
      <c r="L96" s="246"/>
      <c r="M96" s="247"/>
      <c r="N96" s="229"/>
      <c r="O96" s="231"/>
      <c r="P96" s="230"/>
      <c r="Q96" s="147"/>
      <c r="R96" s="56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</row>
    <row r="97" spans="1:38" ht="38.25" customHeight="1">
      <c r="A97" s="95" t="s">
        <v>617</v>
      </c>
      <c r="B97" s="154"/>
      <c r="C97" s="154"/>
      <c r="D97" s="155"/>
      <c r="E97" s="135"/>
      <c r="F97" s="6"/>
      <c r="G97" s="6"/>
      <c r="H97" s="136"/>
      <c r="I97" s="156"/>
      <c r="J97" s="1"/>
      <c r="K97" s="6"/>
      <c r="L97" s="6"/>
      <c r="M97" s="6"/>
      <c r="N97" s="1"/>
      <c r="O97" s="1"/>
      <c r="Q97" s="1"/>
      <c r="R97" s="6"/>
      <c r="S97" s="1"/>
      <c r="T97" s="1"/>
      <c r="U97" s="1"/>
      <c r="V97" s="1"/>
      <c r="W97" s="1"/>
      <c r="X97" s="6"/>
      <c r="Y97" s="1"/>
      <c r="Z97" s="1"/>
      <c r="AA97" s="1"/>
      <c r="AB97" s="1"/>
      <c r="AC97" s="1"/>
      <c r="AD97" s="6"/>
      <c r="AE97" s="1"/>
      <c r="AF97" s="1"/>
      <c r="AG97" s="1"/>
      <c r="AH97" s="1"/>
      <c r="AI97" s="1"/>
      <c r="AJ97" s="6"/>
      <c r="AK97" s="1"/>
    </row>
    <row r="98" spans="1:38" ht="38.25">
      <c r="A98" s="96" t="s">
        <v>16</v>
      </c>
      <c r="B98" s="97" t="s">
        <v>567</v>
      </c>
      <c r="C98" s="97"/>
      <c r="D98" s="98" t="s">
        <v>579</v>
      </c>
      <c r="E98" s="97" t="s">
        <v>580</v>
      </c>
      <c r="F98" s="97" t="s">
        <v>581</v>
      </c>
      <c r="G98" s="97" t="s">
        <v>582</v>
      </c>
      <c r="H98" s="97" t="s">
        <v>583</v>
      </c>
      <c r="I98" s="97" t="s">
        <v>584</v>
      </c>
      <c r="J98" s="96" t="s">
        <v>585</v>
      </c>
      <c r="K98" s="139" t="s">
        <v>603</v>
      </c>
      <c r="L98" s="140" t="s">
        <v>587</v>
      </c>
      <c r="M98" s="99" t="s">
        <v>588</v>
      </c>
      <c r="N98" s="97" t="s">
        <v>589</v>
      </c>
      <c r="O98" s="98" t="s">
        <v>590</v>
      </c>
      <c r="P98" s="97" t="s">
        <v>591</v>
      </c>
      <c r="Q98" s="38"/>
      <c r="R98" s="6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</row>
    <row r="99" spans="1:38" ht="14.25" customHeight="1">
      <c r="A99" s="100">
        <v>1</v>
      </c>
      <c r="B99" s="101">
        <v>45169</v>
      </c>
      <c r="C99" s="149"/>
      <c r="D99" s="149" t="s">
        <v>889</v>
      </c>
      <c r="E99" s="100" t="s">
        <v>604</v>
      </c>
      <c r="F99" s="100" t="s">
        <v>897</v>
      </c>
      <c r="G99" s="100">
        <v>350</v>
      </c>
      <c r="H99" s="100"/>
      <c r="I99" s="100" t="s">
        <v>890</v>
      </c>
      <c r="J99" s="102" t="s">
        <v>593</v>
      </c>
      <c r="K99" s="102"/>
      <c r="L99" s="103"/>
      <c r="M99" s="104"/>
      <c r="N99" s="228"/>
      <c r="O99" s="232"/>
      <c r="P99" s="101"/>
      <c r="Q99" s="38"/>
      <c r="R99" s="38" t="s">
        <v>594</v>
      </c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</row>
    <row r="100" spans="1:38" ht="14.25" customHeight="1">
      <c r="A100" s="100">
        <v>2</v>
      </c>
      <c r="B100" s="101">
        <v>45173</v>
      </c>
      <c r="C100" s="149"/>
      <c r="D100" s="149" t="s">
        <v>168</v>
      </c>
      <c r="E100" s="100" t="s">
        <v>604</v>
      </c>
      <c r="F100" s="100" t="s">
        <v>908</v>
      </c>
      <c r="G100" s="100">
        <v>4790</v>
      </c>
      <c r="H100" s="100"/>
      <c r="I100" s="100" t="s">
        <v>909</v>
      </c>
      <c r="J100" s="102" t="s">
        <v>593</v>
      </c>
      <c r="K100" s="102"/>
      <c r="L100" s="103"/>
      <c r="M100" s="104"/>
      <c r="N100" s="228"/>
      <c r="O100" s="232"/>
      <c r="P100" s="101"/>
      <c r="Q100" s="38"/>
      <c r="R100" s="38" t="s">
        <v>594</v>
      </c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</row>
    <row r="101" spans="1:38" ht="14.25" customHeight="1">
      <c r="A101" s="100"/>
      <c r="B101" s="101"/>
      <c r="C101" s="149"/>
      <c r="D101" s="149"/>
      <c r="E101" s="100"/>
      <c r="F101" s="100"/>
      <c r="G101" s="100"/>
      <c r="H101" s="100"/>
      <c r="I101" s="100"/>
      <c r="J101" s="102"/>
      <c r="K101" s="102"/>
      <c r="L101" s="103"/>
      <c r="M101" s="104"/>
      <c r="N101" s="228"/>
      <c r="O101" s="232"/>
      <c r="P101" s="101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</row>
    <row r="102" spans="1:38" ht="12.75" customHeight="1">
      <c r="A102" s="100"/>
      <c r="B102" s="101"/>
      <c r="C102" s="149"/>
      <c r="D102" s="149"/>
      <c r="E102" s="100"/>
      <c r="F102" s="100"/>
      <c r="G102" s="100"/>
      <c r="H102" s="100"/>
      <c r="I102" s="100"/>
      <c r="J102" s="102"/>
      <c r="K102" s="102"/>
      <c r="L102" s="103"/>
      <c r="M102" s="157"/>
      <c r="N102" s="102"/>
      <c r="O102" s="102"/>
      <c r="P102" s="101"/>
      <c r="R102" s="6"/>
      <c r="S102" s="1"/>
      <c r="T102" s="1"/>
      <c r="U102" s="1"/>
      <c r="V102" s="1"/>
      <c r="W102" s="1"/>
      <c r="X102" s="1"/>
      <c r="Y102" s="1"/>
    </row>
    <row r="103" spans="1:38" ht="12.75" customHeight="1">
      <c r="A103" s="121" t="s">
        <v>596</v>
      </c>
      <c r="B103" s="121"/>
      <c r="C103" s="121"/>
      <c r="D103" s="121"/>
      <c r="E103" s="38"/>
      <c r="F103" s="128" t="s">
        <v>598</v>
      </c>
      <c r="G103" s="56"/>
      <c r="H103" s="56"/>
      <c r="I103" s="56"/>
      <c r="J103" s="6"/>
      <c r="K103" s="141"/>
      <c r="L103" s="142"/>
      <c r="M103" s="6"/>
      <c r="N103" s="111"/>
      <c r="O103" s="158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127" t="s">
        <v>597</v>
      </c>
      <c r="B104" s="121"/>
      <c r="C104" s="121"/>
      <c r="D104" s="121"/>
      <c r="E104" s="6"/>
      <c r="F104" s="128" t="s">
        <v>601</v>
      </c>
      <c r="G104" s="6"/>
      <c r="H104" s="6" t="s">
        <v>619</v>
      </c>
      <c r="I104" s="6"/>
      <c r="J104" s="1"/>
      <c r="K104" s="6"/>
      <c r="L104" s="6"/>
      <c r="M104" s="6"/>
      <c r="N104" s="1"/>
      <c r="O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27"/>
      <c r="B105" s="121"/>
      <c r="C105" s="121"/>
      <c r="D105" s="121"/>
      <c r="E105" s="6"/>
      <c r="F105" s="128"/>
      <c r="G105" s="6"/>
      <c r="H105" s="6"/>
      <c r="I105" s="6"/>
      <c r="J105" s="1"/>
      <c r="K105" s="6"/>
      <c r="L105" s="6"/>
      <c r="M105" s="6"/>
      <c r="N105" s="1"/>
      <c r="O105" s="1"/>
      <c r="Q105" s="1"/>
      <c r="R105" s="5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27"/>
      <c r="B106" s="121"/>
      <c r="C106" s="121"/>
      <c r="D106" s="121"/>
      <c r="E106" s="6"/>
      <c r="F106" s="128"/>
      <c r="G106" s="56"/>
      <c r="H106" s="38"/>
      <c r="I106" s="56"/>
      <c r="J106" s="6"/>
      <c r="K106" s="141"/>
      <c r="L106" s="142"/>
      <c r="M106" s="6"/>
      <c r="N106" s="111"/>
      <c r="O106" s="143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27"/>
      <c r="B107" s="121"/>
      <c r="C107" s="121"/>
      <c r="D107" s="121"/>
      <c r="E107" s="6"/>
      <c r="F107" s="128"/>
      <c r="G107" s="56"/>
      <c r="H107" s="38"/>
      <c r="I107" s="56"/>
      <c r="J107" s="6"/>
      <c r="K107" s="141"/>
      <c r="L107" s="142"/>
      <c r="M107" s="6"/>
      <c r="N107" s="111"/>
      <c r="O107" s="143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27"/>
      <c r="B108" s="121"/>
      <c r="C108" s="121"/>
      <c r="D108" s="121"/>
      <c r="E108" s="6"/>
      <c r="F108" s="128"/>
      <c r="G108" s="56"/>
      <c r="H108" s="38"/>
      <c r="I108" s="56"/>
      <c r="J108" s="6"/>
      <c r="K108" s="141"/>
      <c r="L108" s="142"/>
      <c r="M108" s="6"/>
      <c r="N108" s="111"/>
      <c r="O108" s="143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27"/>
      <c r="B109" s="121"/>
      <c r="C109" s="121"/>
      <c r="D109" s="121"/>
      <c r="E109" s="6"/>
      <c r="F109" s="128"/>
      <c r="G109" s="56"/>
      <c r="H109" s="38"/>
      <c r="I109" s="56"/>
      <c r="J109" s="6"/>
      <c r="K109" s="141"/>
      <c r="L109" s="142"/>
      <c r="M109" s="6"/>
      <c r="N109" s="111"/>
      <c r="O109" s="143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27"/>
      <c r="B110" s="121"/>
      <c r="C110" s="121"/>
      <c r="D110" s="121"/>
      <c r="E110" s="6"/>
      <c r="F110" s="128"/>
      <c r="G110" s="56"/>
      <c r="H110" s="38"/>
      <c r="I110" s="56"/>
      <c r="J110" s="6"/>
      <c r="K110" s="141"/>
      <c r="L110" s="142"/>
      <c r="M110" s="6"/>
      <c r="N110" s="111"/>
      <c r="O110" s="143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27"/>
      <c r="B111" s="121"/>
      <c r="C111" s="121"/>
      <c r="D111" s="121"/>
      <c r="E111" s="6"/>
      <c r="F111" s="128"/>
      <c r="G111" s="56"/>
      <c r="H111" s="38"/>
      <c r="I111" s="56"/>
      <c r="J111" s="6"/>
      <c r="K111" s="141"/>
      <c r="L111" s="142"/>
      <c r="M111" s="6"/>
      <c r="N111" s="111"/>
      <c r="O111" s="143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56"/>
      <c r="B112" s="110"/>
      <c r="C112" s="110"/>
      <c r="D112" s="38"/>
      <c r="E112" s="56"/>
      <c r="F112" s="56"/>
      <c r="G112" s="56"/>
      <c r="H112" s="38"/>
      <c r="I112" s="56"/>
      <c r="J112" s="6"/>
      <c r="K112" s="141"/>
      <c r="L112" s="142"/>
      <c r="M112" s="6"/>
      <c r="N112" s="111"/>
      <c r="O112" s="143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38.25" customHeight="1">
      <c r="A113" s="38"/>
      <c r="B113" s="159" t="s">
        <v>620</v>
      </c>
      <c r="C113" s="159"/>
      <c r="D113" s="159"/>
      <c r="E113" s="159"/>
      <c r="F113" s="6"/>
      <c r="G113" s="6"/>
      <c r="H113" s="137"/>
      <c r="I113" s="6"/>
      <c r="J113" s="137"/>
      <c r="K113" s="138"/>
      <c r="L113" s="6"/>
      <c r="M113" s="6"/>
      <c r="N113" s="1"/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96" t="s">
        <v>16</v>
      </c>
      <c r="B114" s="97" t="s">
        <v>567</v>
      </c>
      <c r="C114" s="97"/>
      <c r="D114" s="98" t="s">
        <v>579</v>
      </c>
      <c r="E114" s="97" t="s">
        <v>580</v>
      </c>
      <c r="F114" s="97" t="s">
        <v>581</v>
      </c>
      <c r="G114" s="97" t="s">
        <v>621</v>
      </c>
      <c r="H114" s="97" t="s">
        <v>622</v>
      </c>
      <c r="I114" s="97" t="s">
        <v>584</v>
      </c>
      <c r="J114" s="160" t="s">
        <v>585</v>
      </c>
      <c r="K114" s="97" t="s">
        <v>586</v>
      </c>
      <c r="L114" s="97" t="s">
        <v>623</v>
      </c>
      <c r="M114" s="97" t="s">
        <v>589</v>
      </c>
      <c r="N114" s="98" t="s">
        <v>590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61">
        <v>1</v>
      </c>
      <c r="B115" s="162">
        <v>41579</v>
      </c>
      <c r="C115" s="162"/>
      <c r="D115" s="163" t="s">
        <v>624</v>
      </c>
      <c r="E115" s="164" t="s">
        <v>592</v>
      </c>
      <c r="F115" s="165">
        <v>82</v>
      </c>
      <c r="G115" s="164" t="s">
        <v>625</v>
      </c>
      <c r="H115" s="164">
        <v>100</v>
      </c>
      <c r="I115" s="166">
        <v>100</v>
      </c>
      <c r="J115" s="167" t="s">
        <v>626</v>
      </c>
      <c r="K115" s="168">
        <f t="shared" ref="K115:K167" si="90">H115-F115</f>
        <v>18</v>
      </c>
      <c r="L115" s="169">
        <f t="shared" ref="L115:L167" si="91">K115/F115</f>
        <v>0.21951219512195122</v>
      </c>
      <c r="M115" s="164" t="s">
        <v>595</v>
      </c>
      <c r="N115" s="170">
        <v>42657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61">
        <v>2</v>
      </c>
      <c r="B116" s="162">
        <v>41794</v>
      </c>
      <c r="C116" s="162"/>
      <c r="D116" s="163" t="s">
        <v>627</v>
      </c>
      <c r="E116" s="164" t="s">
        <v>604</v>
      </c>
      <c r="F116" s="165">
        <v>257</v>
      </c>
      <c r="G116" s="164" t="s">
        <v>625</v>
      </c>
      <c r="H116" s="164">
        <v>300</v>
      </c>
      <c r="I116" s="166">
        <v>300</v>
      </c>
      <c r="J116" s="167" t="s">
        <v>626</v>
      </c>
      <c r="K116" s="168">
        <f t="shared" si="90"/>
        <v>43</v>
      </c>
      <c r="L116" s="169">
        <f t="shared" si="91"/>
        <v>0.16731517509727625</v>
      </c>
      <c r="M116" s="164" t="s">
        <v>595</v>
      </c>
      <c r="N116" s="170">
        <v>41822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61">
        <v>3</v>
      </c>
      <c r="B117" s="162">
        <v>41828</v>
      </c>
      <c r="C117" s="162"/>
      <c r="D117" s="163" t="s">
        <v>628</v>
      </c>
      <c r="E117" s="164" t="s">
        <v>604</v>
      </c>
      <c r="F117" s="165">
        <v>393</v>
      </c>
      <c r="G117" s="164" t="s">
        <v>625</v>
      </c>
      <c r="H117" s="164">
        <v>468</v>
      </c>
      <c r="I117" s="166">
        <v>468</v>
      </c>
      <c r="J117" s="167" t="s">
        <v>626</v>
      </c>
      <c r="K117" s="168">
        <f t="shared" si="90"/>
        <v>75</v>
      </c>
      <c r="L117" s="169">
        <f t="shared" si="91"/>
        <v>0.19083969465648856</v>
      </c>
      <c r="M117" s="164" t="s">
        <v>595</v>
      </c>
      <c r="N117" s="170">
        <v>41863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61">
        <v>4</v>
      </c>
      <c r="B118" s="162">
        <v>41857</v>
      </c>
      <c r="C118" s="162"/>
      <c r="D118" s="163" t="s">
        <v>629</v>
      </c>
      <c r="E118" s="164" t="s">
        <v>604</v>
      </c>
      <c r="F118" s="165">
        <v>205</v>
      </c>
      <c r="G118" s="164" t="s">
        <v>625</v>
      </c>
      <c r="H118" s="164">
        <v>275</v>
      </c>
      <c r="I118" s="166">
        <v>250</v>
      </c>
      <c r="J118" s="167" t="s">
        <v>626</v>
      </c>
      <c r="K118" s="168">
        <f t="shared" si="90"/>
        <v>70</v>
      </c>
      <c r="L118" s="169">
        <f t="shared" si="91"/>
        <v>0.34146341463414637</v>
      </c>
      <c r="M118" s="164" t="s">
        <v>595</v>
      </c>
      <c r="N118" s="170">
        <v>41962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61">
        <v>5</v>
      </c>
      <c r="B119" s="162">
        <v>41886</v>
      </c>
      <c r="C119" s="162"/>
      <c r="D119" s="163" t="s">
        <v>630</v>
      </c>
      <c r="E119" s="164" t="s">
        <v>604</v>
      </c>
      <c r="F119" s="165">
        <v>162</v>
      </c>
      <c r="G119" s="164" t="s">
        <v>625</v>
      </c>
      <c r="H119" s="164">
        <v>190</v>
      </c>
      <c r="I119" s="166">
        <v>190</v>
      </c>
      <c r="J119" s="167" t="s">
        <v>626</v>
      </c>
      <c r="K119" s="168">
        <f t="shared" si="90"/>
        <v>28</v>
      </c>
      <c r="L119" s="169">
        <f t="shared" si="91"/>
        <v>0.1728395061728395</v>
      </c>
      <c r="M119" s="164" t="s">
        <v>595</v>
      </c>
      <c r="N119" s="170">
        <v>42006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61">
        <v>6</v>
      </c>
      <c r="B120" s="162">
        <v>41886</v>
      </c>
      <c r="C120" s="162"/>
      <c r="D120" s="163" t="s">
        <v>631</v>
      </c>
      <c r="E120" s="164" t="s">
        <v>604</v>
      </c>
      <c r="F120" s="165">
        <v>75</v>
      </c>
      <c r="G120" s="164" t="s">
        <v>625</v>
      </c>
      <c r="H120" s="164">
        <v>91.5</v>
      </c>
      <c r="I120" s="166" t="s">
        <v>618</v>
      </c>
      <c r="J120" s="167" t="s">
        <v>632</v>
      </c>
      <c r="K120" s="168">
        <f t="shared" si="90"/>
        <v>16.5</v>
      </c>
      <c r="L120" s="169">
        <f t="shared" si="91"/>
        <v>0.22</v>
      </c>
      <c r="M120" s="164" t="s">
        <v>595</v>
      </c>
      <c r="N120" s="170">
        <v>41954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61">
        <v>7</v>
      </c>
      <c r="B121" s="162">
        <v>41913</v>
      </c>
      <c r="C121" s="162"/>
      <c r="D121" s="163" t="s">
        <v>633</v>
      </c>
      <c r="E121" s="164" t="s">
        <v>604</v>
      </c>
      <c r="F121" s="165">
        <v>850</v>
      </c>
      <c r="G121" s="164" t="s">
        <v>625</v>
      </c>
      <c r="H121" s="164">
        <v>982.5</v>
      </c>
      <c r="I121" s="166">
        <v>1050</v>
      </c>
      <c r="J121" s="167" t="s">
        <v>634</v>
      </c>
      <c r="K121" s="168">
        <f t="shared" si="90"/>
        <v>132.5</v>
      </c>
      <c r="L121" s="169">
        <f t="shared" si="91"/>
        <v>0.15588235294117647</v>
      </c>
      <c r="M121" s="164" t="s">
        <v>595</v>
      </c>
      <c r="N121" s="170">
        <v>42039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61">
        <v>8</v>
      </c>
      <c r="B122" s="162">
        <v>41913</v>
      </c>
      <c r="C122" s="162"/>
      <c r="D122" s="163" t="s">
        <v>635</v>
      </c>
      <c r="E122" s="164" t="s">
        <v>604</v>
      </c>
      <c r="F122" s="165">
        <v>475</v>
      </c>
      <c r="G122" s="164" t="s">
        <v>625</v>
      </c>
      <c r="H122" s="164">
        <v>515</v>
      </c>
      <c r="I122" s="166">
        <v>600</v>
      </c>
      <c r="J122" s="167" t="s">
        <v>636</v>
      </c>
      <c r="K122" s="168">
        <f t="shared" si="90"/>
        <v>40</v>
      </c>
      <c r="L122" s="169">
        <f t="shared" si="91"/>
        <v>8.4210526315789472E-2</v>
      </c>
      <c r="M122" s="164" t="s">
        <v>595</v>
      </c>
      <c r="N122" s="170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61">
        <v>9</v>
      </c>
      <c r="B123" s="162">
        <v>41913</v>
      </c>
      <c r="C123" s="162"/>
      <c r="D123" s="163" t="s">
        <v>637</v>
      </c>
      <c r="E123" s="164" t="s">
        <v>604</v>
      </c>
      <c r="F123" s="165">
        <v>86</v>
      </c>
      <c r="G123" s="164" t="s">
        <v>625</v>
      </c>
      <c r="H123" s="164">
        <v>99</v>
      </c>
      <c r="I123" s="166">
        <v>140</v>
      </c>
      <c r="J123" s="167" t="s">
        <v>638</v>
      </c>
      <c r="K123" s="168">
        <f t="shared" si="90"/>
        <v>13</v>
      </c>
      <c r="L123" s="169">
        <f t="shared" si="91"/>
        <v>0.15116279069767441</v>
      </c>
      <c r="M123" s="164" t="s">
        <v>595</v>
      </c>
      <c r="N123" s="170">
        <v>41939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61">
        <v>10</v>
      </c>
      <c r="B124" s="162">
        <v>41926</v>
      </c>
      <c r="C124" s="162"/>
      <c r="D124" s="163" t="s">
        <v>639</v>
      </c>
      <c r="E124" s="164" t="s">
        <v>604</v>
      </c>
      <c r="F124" s="165">
        <v>496.6</v>
      </c>
      <c r="G124" s="164" t="s">
        <v>625</v>
      </c>
      <c r="H124" s="164">
        <v>621</v>
      </c>
      <c r="I124" s="166">
        <v>580</v>
      </c>
      <c r="J124" s="167" t="s">
        <v>626</v>
      </c>
      <c r="K124" s="168">
        <f t="shared" si="90"/>
        <v>124.39999999999998</v>
      </c>
      <c r="L124" s="169">
        <f t="shared" si="91"/>
        <v>0.25050342327829234</v>
      </c>
      <c r="M124" s="164" t="s">
        <v>595</v>
      </c>
      <c r="N124" s="170">
        <v>42605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61">
        <v>11</v>
      </c>
      <c r="B125" s="162">
        <v>41926</v>
      </c>
      <c r="C125" s="162"/>
      <c r="D125" s="163" t="s">
        <v>640</v>
      </c>
      <c r="E125" s="164" t="s">
        <v>604</v>
      </c>
      <c r="F125" s="165">
        <v>2481.9</v>
      </c>
      <c r="G125" s="164" t="s">
        <v>625</v>
      </c>
      <c r="H125" s="164">
        <v>2840</v>
      </c>
      <c r="I125" s="166">
        <v>2870</v>
      </c>
      <c r="J125" s="167" t="s">
        <v>641</v>
      </c>
      <c r="K125" s="168">
        <f t="shared" si="90"/>
        <v>358.09999999999991</v>
      </c>
      <c r="L125" s="169">
        <f t="shared" si="91"/>
        <v>0.14428462065353154</v>
      </c>
      <c r="M125" s="164" t="s">
        <v>595</v>
      </c>
      <c r="N125" s="170">
        <v>42017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61">
        <v>12</v>
      </c>
      <c r="B126" s="162">
        <v>41928</v>
      </c>
      <c r="C126" s="162"/>
      <c r="D126" s="163" t="s">
        <v>642</v>
      </c>
      <c r="E126" s="164" t="s">
        <v>604</v>
      </c>
      <c r="F126" s="165">
        <v>84.5</v>
      </c>
      <c r="G126" s="164" t="s">
        <v>625</v>
      </c>
      <c r="H126" s="164">
        <v>93</v>
      </c>
      <c r="I126" s="166">
        <v>110</v>
      </c>
      <c r="J126" s="167" t="s">
        <v>643</v>
      </c>
      <c r="K126" s="168">
        <f t="shared" si="90"/>
        <v>8.5</v>
      </c>
      <c r="L126" s="169">
        <f t="shared" si="91"/>
        <v>0.10059171597633136</v>
      </c>
      <c r="M126" s="164" t="s">
        <v>595</v>
      </c>
      <c r="N126" s="170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61">
        <v>13</v>
      </c>
      <c r="B127" s="162">
        <v>41928</v>
      </c>
      <c r="C127" s="162"/>
      <c r="D127" s="163" t="s">
        <v>644</v>
      </c>
      <c r="E127" s="164" t="s">
        <v>604</v>
      </c>
      <c r="F127" s="165">
        <v>401</v>
      </c>
      <c r="G127" s="164" t="s">
        <v>625</v>
      </c>
      <c r="H127" s="164">
        <v>428</v>
      </c>
      <c r="I127" s="166">
        <v>450</v>
      </c>
      <c r="J127" s="167" t="s">
        <v>645</v>
      </c>
      <c r="K127" s="168">
        <f t="shared" si="90"/>
        <v>27</v>
      </c>
      <c r="L127" s="169">
        <f t="shared" si="91"/>
        <v>6.7331670822942641E-2</v>
      </c>
      <c r="M127" s="164" t="s">
        <v>595</v>
      </c>
      <c r="N127" s="170">
        <v>42020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61">
        <v>14</v>
      </c>
      <c r="B128" s="162">
        <v>41928</v>
      </c>
      <c r="C128" s="162"/>
      <c r="D128" s="163" t="s">
        <v>646</v>
      </c>
      <c r="E128" s="164" t="s">
        <v>604</v>
      </c>
      <c r="F128" s="165">
        <v>101</v>
      </c>
      <c r="G128" s="164" t="s">
        <v>625</v>
      </c>
      <c r="H128" s="164">
        <v>112</v>
      </c>
      <c r="I128" s="166">
        <v>120</v>
      </c>
      <c r="J128" s="167" t="s">
        <v>647</v>
      </c>
      <c r="K128" s="168">
        <f t="shared" si="90"/>
        <v>11</v>
      </c>
      <c r="L128" s="169">
        <f t="shared" si="91"/>
        <v>0.10891089108910891</v>
      </c>
      <c r="M128" s="164" t="s">
        <v>595</v>
      </c>
      <c r="N128" s="170">
        <v>41939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61">
        <v>15</v>
      </c>
      <c r="B129" s="162">
        <v>41954</v>
      </c>
      <c r="C129" s="162"/>
      <c r="D129" s="163" t="s">
        <v>648</v>
      </c>
      <c r="E129" s="164" t="s">
        <v>604</v>
      </c>
      <c r="F129" s="165">
        <v>59</v>
      </c>
      <c r="G129" s="164" t="s">
        <v>625</v>
      </c>
      <c r="H129" s="164">
        <v>76</v>
      </c>
      <c r="I129" s="166">
        <v>76</v>
      </c>
      <c r="J129" s="167" t="s">
        <v>626</v>
      </c>
      <c r="K129" s="168">
        <f t="shared" si="90"/>
        <v>17</v>
      </c>
      <c r="L129" s="169">
        <f t="shared" si="91"/>
        <v>0.28813559322033899</v>
      </c>
      <c r="M129" s="164" t="s">
        <v>595</v>
      </c>
      <c r="N129" s="170">
        <v>43032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1">
        <v>16</v>
      </c>
      <c r="B130" s="162">
        <v>41954</v>
      </c>
      <c r="C130" s="162"/>
      <c r="D130" s="163" t="s">
        <v>637</v>
      </c>
      <c r="E130" s="164" t="s">
        <v>604</v>
      </c>
      <c r="F130" s="165">
        <v>99</v>
      </c>
      <c r="G130" s="164" t="s">
        <v>625</v>
      </c>
      <c r="H130" s="164">
        <v>120</v>
      </c>
      <c r="I130" s="166">
        <v>120</v>
      </c>
      <c r="J130" s="167" t="s">
        <v>614</v>
      </c>
      <c r="K130" s="168">
        <f t="shared" si="90"/>
        <v>21</v>
      </c>
      <c r="L130" s="169">
        <f t="shared" si="91"/>
        <v>0.21212121212121213</v>
      </c>
      <c r="M130" s="164" t="s">
        <v>595</v>
      </c>
      <c r="N130" s="170">
        <v>41960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61">
        <v>17</v>
      </c>
      <c r="B131" s="162">
        <v>41956</v>
      </c>
      <c r="C131" s="162"/>
      <c r="D131" s="163" t="s">
        <v>649</v>
      </c>
      <c r="E131" s="164" t="s">
        <v>604</v>
      </c>
      <c r="F131" s="165">
        <v>22</v>
      </c>
      <c r="G131" s="164" t="s">
        <v>625</v>
      </c>
      <c r="H131" s="164">
        <v>33.549999999999997</v>
      </c>
      <c r="I131" s="166">
        <v>32</v>
      </c>
      <c r="J131" s="167" t="s">
        <v>650</v>
      </c>
      <c r="K131" s="168">
        <f t="shared" si="90"/>
        <v>11.549999999999997</v>
      </c>
      <c r="L131" s="169">
        <f t="shared" si="91"/>
        <v>0.52499999999999991</v>
      </c>
      <c r="M131" s="164" t="s">
        <v>595</v>
      </c>
      <c r="N131" s="170">
        <v>42188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1">
        <v>18</v>
      </c>
      <c r="B132" s="162">
        <v>41976</v>
      </c>
      <c r="C132" s="162"/>
      <c r="D132" s="163" t="s">
        <v>651</v>
      </c>
      <c r="E132" s="164" t="s">
        <v>604</v>
      </c>
      <c r="F132" s="165">
        <v>440</v>
      </c>
      <c r="G132" s="164" t="s">
        <v>625</v>
      </c>
      <c r="H132" s="164">
        <v>520</v>
      </c>
      <c r="I132" s="166">
        <v>520</v>
      </c>
      <c r="J132" s="167" t="s">
        <v>652</v>
      </c>
      <c r="K132" s="168">
        <f t="shared" si="90"/>
        <v>80</v>
      </c>
      <c r="L132" s="169">
        <f t="shared" si="91"/>
        <v>0.18181818181818182</v>
      </c>
      <c r="M132" s="164" t="s">
        <v>595</v>
      </c>
      <c r="N132" s="170">
        <v>42208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61">
        <v>19</v>
      </c>
      <c r="B133" s="162">
        <v>41976</v>
      </c>
      <c r="C133" s="162"/>
      <c r="D133" s="163" t="s">
        <v>653</v>
      </c>
      <c r="E133" s="164" t="s">
        <v>604</v>
      </c>
      <c r="F133" s="165">
        <v>360</v>
      </c>
      <c r="G133" s="164" t="s">
        <v>625</v>
      </c>
      <c r="H133" s="164">
        <v>427</v>
      </c>
      <c r="I133" s="166">
        <v>425</v>
      </c>
      <c r="J133" s="167" t="s">
        <v>654</v>
      </c>
      <c r="K133" s="168">
        <f t="shared" si="90"/>
        <v>67</v>
      </c>
      <c r="L133" s="169">
        <f t="shared" si="91"/>
        <v>0.18611111111111112</v>
      </c>
      <c r="M133" s="164" t="s">
        <v>595</v>
      </c>
      <c r="N133" s="170">
        <v>42058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1">
        <v>20</v>
      </c>
      <c r="B134" s="162">
        <v>42012</v>
      </c>
      <c r="C134" s="162"/>
      <c r="D134" s="163" t="s">
        <v>655</v>
      </c>
      <c r="E134" s="164" t="s">
        <v>604</v>
      </c>
      <c r="F134" s="165">
        <v>360</v>
      </c>
      <c r="G134" s="164" t="s">
        <v>625</v>
      </c>
      <c r="H134" s="164">
        <v>455</v>
      </c>
      <c r="I134" s="166">
        <v>420</v>
      </c>
      <c r="J134" s="167" t="s">
        <v>656</v>
      </c>
      <c r="K134" s="168">
        <f t="shared" si="90"/>
        <v>95</v>
      </c>
      <c r="L134" s="169">
        <f t="shared" si="91"/>
        <v>0.2638888888888889</v>
      </c>
      <c r="M134" s="164" t="s">
        <v>595</v>
      </c>
      <c r="N134" s="170">
        <v>42024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1">
        <v>21</v>
      </c>
      <c r="B135" s="162">
        <v>42012</v>
      </c>
      <c r="C135" s="162"/>
      <c r="D135" s="163" t="s">
        <v>657</v>
      </c>
      <c r="E135" s="164" t="s">
        <v>604</v>
      </c>
      <c r="F135" s="165">
        <v>130</v>
      </c>
      <c r="G135" s="164"/>
      <c r="H135" s="164">
        <v>175.5</v>
      </c>
      <c r="I135" s="166">
        <v>165</v>
      </c>
      <c r="J135" s="167" t="s">
        <v>658</v>
      </c>
      <c r="K135" s="168">
        <f t="shared" si="90"/>
        <v>45.5</v>
      </c>
      <c r="L135" s="169">
        <f t="shared" si="91"/>
        <v>0.35</v>
      </c>
      <c r="M135" s="164" t="s">
        <v>595</v>
      </c>
      <c r="N135" s="170">
        <v>43088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1">
        <v>22</v>
      </c>
      <c r="B136" s="162">
        <v>42040</v>
      </c>
      <c r="C136" s="162"/>
      <c r="D136" s="163" t="s">
        <v>404</v>
      </c>
      <c r="E136" s="164" t="s">
        <v>592</v>
      </c>
      <c r="F136" s="165">
        <v>98</v>
      </c>
      <c r="G136" s="164"/>
      <c r="H136" s="164">
        <v>120</v>
      </c>
      <c r="I136" s="166">
        <v>120</v>
      </c>
      <c r="J136" s="167" t="s">
        <v>626</v>
      </c>
      <c r="K136" s="168">
        <f t="shared" si="90"/>
        <v>22</v>
      </c>
      <c r="L136" s="169">
        <f t="shared" si="91"/>
        <v>0.22448979591836735</v>
      </c>
      <c r="M136" s="164" t="s">
        <v>595</v>
      </c>
      <c r="N136" s="170">
        <v>42753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1">
        <v>23</v>
      </c>
      <c r="B137" s="162">
        <v>42040</v>
      </c>
      <c r="C137" s="162"/>
      <c r="D137" s="163" t="s">
        <v>659</v>
      </c>
      <c r="E137" s="164" t="s">
        <v>592</v>
      </c>
      <c r="F137" s="165">
        <v>196</v>
      </c>
      <c r="G137" s="164"/>
      <c r="H137" s="164">
        <v>262</v>
      </c>
      <c r="I137" s="166">
        <v>255</v>
      </c>
      <c r="J137" s="167" t="s">
        <v>626</v>
      </c>
      <c r="K137" s="168">
        <f t="shared" si="90"/>
        <v>66</v>
      </c>
      <c r="L137" s="169">
        <f t="shared" si="91"/>
        <v>0.33673469387755101</v>
      </c>
      <c r="M137" s="164" t="s">
        <v>595</v>
      </c>
      <c r="N137" s="170">
        <v>42599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71">
        <v>24</v>
      </c>
      <c r="B138" s="172">
        <v>42067</v>
      </c>
      <c r="C138" s="172"/>
      <c r="D138" s="173" t="s">
        <v>403</v>
      </c>
      <c r="E138" s="174" t="s">
        <v>592</v>
      </c>
      <c r="F138" s="175">
        <v>235</v>
      </c>
      <c r="G138" s="175"/>
      <c r="H138" s="176">
        <v>77</v>
      </c>
      <c r="I138" s="176" t="s">
        <v>660</v>
      </c>
      <c r="J138" s="177" t="s">
        <v>661</v>
      </c>
      <c r="K138" s="178">
        <f t="shared" si="90"/>
        <v>-158</v>
      </c>
      <c r="L138" s="179">
        <f t="shared" si="91"/>
        <v>-0.67234042553191486</v>
      </c>
      <c r="M138" s="175" t="s">
        <v>605</v>
      </c>
      <c r="N138" s="172">
        <v>43522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61">
        <v>25</v>
      </c>
      <c r="B139" s="162">
        <v>42067</v>
      </c>
      <c r="C139" s="162"/>
      <c r="D139" s="163" t="s">
        <v>662</v>
      </c>
      <c r="E139" s="164" t="s">
        <v>592</v>
      </c>
      <c r="F139" s="165">
        <v>185</v>
      </c>
      <c r="G139" s="164"/>
      <c r="H139" s="164">
        <v>224</v>
      </c>
      <c r="I139" s="166" t="s">
        <v>663</v>
      </c>
      <c r="J139" s="167" t="s">
        <v>626</v>
      </c>
      <c r="K139" s="168">
        <f t="shared" si="90"/>
        <v>39</v>
      </c>
      <c r="L139" s="169">
        <f t="shared" si="91"/>
        <v>0.21081081081081082</v>
      </c>
      <c r="M139" s="164" t="s">
        <v>595</v>
      </c>
      <c r="N139" s="170">
        <v>42647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71">
        <v>26</v>
      </c>
      <c r="B140" s="172">
        <v>42090</v>
      </c>
      <c r="C140" s="172"/>
      <c r="D140" s="180" t="s">
        <v>664</v>
      </c>
      <c r="E140" s="175" t="s">
        <v>592</v>
      </c>
      <c r="F140" s="175">
        <v>49.5</v>
      </c>
      <c r="G140" s="176"/>
      <c r="H140" s="176">
        <v>15.85</v>
      </c>
      <c r="I140" s="176">
        <v>67</v>
      </c>
      <c r="J140" s="177" t="s">
        <v>665</v>
      </c>
      <c r="K140" s="176">
        <f t="shared" si="90"/>
        <v>-33.65</v>
      </c>
      <c r="L140" s="181">
        <f t="shared" si="91"/>
        <v>-0.67979797979797973</v>
      </c>
      <c r="M140" s="175" t="s">
        <v>605</v>
      </c>
      <c r="N140" s="182">
        <v>43627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61">
        <v>27</v>
      </c>
      <c r="B141" s="162">
        <v>42093</v>
      </c>
      <c r="C141" s="162"/>
      <c r="D141" s="163" t="s">
        <v>666</v>
      </c>
      <c r="E141" s="164" t="s">
        <v>592</v>
      </c>
      <c r="F141" s="165">
        <v>183.5</v>
      </c>
      <c r="G141" s="164"/>
      <c r="H141" s="164">
        <v>219</v>
      </c>
      <c r="I141" s="166">
        <v>218</v>
      </c>
      <c r="J141" s="167" t="s">
        <v>667</v>
      </c>
      <c r="K141" s="168">
        <f t="shared" si="90"/>
        <v>35.5</v>
      </c>
      <c r="L141" s="169">
        <f t="shared" si="91"/>
        <v>0.19346049046321526</v>
      </c>
      <c r="M141" s="164" t="s">
        <v>595</v>
      </c>
      <c r="N141" s="170">
        <v>42103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61">
        <v>28</v>
      </c>
      <c r="B142" s="162">
        <v>42114</v>
      </c>
      <c r="C142" s="162"/>
      <c r="D142" s="163" t="s">
        <v>668</v>
      </c>
      <c r="E142" s="164" t="s">
        <v>592</v>
      </c>
      <c r="F142" s="165">
        <f>(227+237)/2</f>
        <v>232</v>
      </c>
      <c r="G142" s="164"/>
      <c r="H142" s="164">
        <v>298</v>
      </c>
      <c r="I142" s="166">
        <v>298</v>
      </c>
      <c r="J142" s="167" t="s">
        <v>626</v>
      </c>
      <c r="K142" s="168">
        <f t="shared" si="90"/>
        <v>66</v>
      </c>
      <c r="L142" s="169">
        <f t="shared" si="91"/>
        <v>0.28448275862068967</v>
      </c>
      <c r="M142" s="164" t="s">
        <v>595</v>
      </c>
      <c r="N142" s="170">
        <v>42823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61">
        <v>29</v>
      </c>
      <c r="B143" s="162">
        <v>42128</v>
      </c>
      <c r="C143" s="162"/>
      <c r="D143" s="163" t="s">
        <v>669</v>
      </c>
      <c r="E143" s="164" t="s">
        <v>604</v>
      </c>
      <c r="F143" s="165">
        <v>385</v>
      </c>
      <c r="G143" s="164"/>
      <c r="H143" s="164">
        <f>212.5+331</f>
        <v>543.5</v>
      </c>
      <c r="I143" s="166">
        <v>510</v>
      </c>
      <c r="J143" s="167" t="s">
        <v>670</v>
      </c>
      <c r="K143" s="168">
        <f t="shared" si="90"/>
        <v>158.5</v>
      </c>
      <c r="L143" s="169">
        <f t="shared" si="91"/>
        <v>0.41168831168831171</v>
      </c>
      <c r="M143" s="164" t="s">
        <v>595</v>
      </c>
      <c r="N143" s="170">
        <v>42235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1">
        <v>30</v>
      </c>
      <c r="B144" s="162">
        <v>42128</v>
      </c>
      <c r="C144" s="162"/>
      <c r="D144" s="163" t="s">
        <v>671</v>
      </c>
      <c r="E144" s="164" t="s">
        <v>604</v>
      </c>
      <c r="F144" s="165">
        <v>115.5</v>
      </c>
      <c r="G144" s="164"/>
      <c r="H144" s="164">
        <v>146</v>
      </c>
      <c r="I144" s="166">
        <v>142</v>
      </c>
      <c r="J144" s="167" t="s">
        <v>672</v>
      </c>
      <c r="K144" s="168">
        <f t="shared" si="90"/>
        <v>30.5</v>
      </c>
      <c r="L144" s="169">
        <f t="shared" si="91"/>
        <v>0.26406926406926406</v>
      </c>
      <c r="M144" s="164" t="s">
        <v>595</v>
      </c>
      <c r="N144" s="170">
        <v>42202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1">
        <v>31</v>
      </c>
      <c r="B145" s="162">
        <v>42151</v>
      </c>
      <c r="C145" s="162"/>
      <c r="D145" s="163" t="s">
        <v>541</v>
      </c>
      <c r="E145" s="164" t="s">
        <v>604</v>
      </c>
      <c r="F145" s="165">
        <v>237.5</v>
      </c>
      <c r="G145" s="164"/>
      <c r="H145" s="164">
        <v>279.5</v>
      </c>
      <c r="I145" s="166">
        <v>278</v>
      </c>
      <c r="J145" s="167" t="s">
        <v>626</v>
      </c>
      <c r="K145" s="168">
        <f t="shared" si="90"/>
        <v>42</v>
      </c>
      <c r="L145" s="169">
        <f t="shared" si="91"/>
        <v>0.17684210526315788</v>
      </c>
      <c r="M145" s="164" t="s">
        <v>595</v>
      </c>
      <c r="N145" s="170">
        <v>42222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1">
        <v>32</v>
      </c>
      <c r="B146" s="162">
        <v>42174</v>
      </c>
      <c r="C146" s="162"/>
      <c r="D146" s="163" t="s">
        <v>644</v>
      </c>
      <c r="E146" s="164" t="s">
        <v>592</v>
      </c>
      <c r="F146" s="165">
        <v>340</v>
      </c>
      <c r="G146" s="164"/>
      <c r="H146" s="164">
        <v>448</v>
      </c>
      <c r="I146" s="166">
        <v>448</v>
      </c>
      <c r="J146" s="167" t="s">
        <v>626</v>
      </c>
      <c r="K146" s="168">
        <f t="shared" si="90"/>
        <v>108</v>
      </c>
      <c r="L146" s="169">
        <f t="shared" si="91"/>
        <v>0.31764705882352939</v>
      </c>
      <c r="M146" s="164" t="s">
        <v>595</v>
      </c>
      <c r="N146" s="170">
        <v>43018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61">
        <v>33</v>
      </c>
      <c r="B147" s="162">
        <v>42191</v>
      </c>
      <c r="C147" s="162"/>
      <c r="D147" s="163" t="s">
        <v>673</v>
      </c>
      <c r="E147" s="164" t="s">
        <v>592</v>
      </c>
      <c r="F147" s="165">
        <v>390</v>
      </c>
      <c r="G147" s="164"/>
      <c r="H147" s="164">
        <v>460</v>
      </c>
      <c r="I147" s="166">
        <v>460</v>
      </c>
      <c r="J147" s="167" t="s">
        <v>626</v>
      </c>
      <c r="K147" s="168">
        <f t="shared" si="90"/>
        <v>70</v>
      </c>
      <c r="L147" s="169">
        <f t="shared" si="91"/>
        <v>0.17948717948717949</v>
      </c>
      <c r="M147" s="164" t="s">
        <v>595</v>
      </c>
      <c r="N147" s="170">
        <v>42478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71">
        <v>34</v>
      </c>
      <c r="B148" s="172">
        <v>42195</v>
      </c>
      <c r="C148" s="172"/>
      <c r="D148" s="173" t="s">
        <v>674</v>
      </c>
      <c r="E148" s="174" t="s">
        <v>592</v>
      </c>
      <c r="F148" s="175">
        <v>122.5</v>
      </c>
      <c r="G148" s="175"/>
      <c r="H148" s="176">
        <v>61</v>
      </c>
      <c r="I148" s="176">
        <v>172</v>
      </c>
      <c r="J148" s="177" t="s">
        <v>675</v>
      </c>
      <c r="K148" s="178">
        <f t="shared" si="90"/>
        <v>-61.5</v>
      </c>
      <c r="L148" s="179">
        <f t="shared" si="91"/>
        <v>-0.50204081632653064</v>
      </c>
      <c r="M148" s="175" t="s">
        <v>605</v>
      </c>
      <c r="N148" s="172">
        <v>43333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1">
        <v>35</v>
      </c>
      <c r="B149" s="162">
        <v>42219</v>
      </c>
      <c r="C149" s="162"/>
      <c r="D149" s="163" t="s">
        <v>676</v>
      </c>
      <c r="E149" s="164" t="s">
        <v>592</v>
      </c>
      <c r="F149" s="165">
        <v>297.5</v>
      </c>
      <c r="G149" s="164"/>
      <c r="H149" s="164">
        <v>350</v>
      </c>
      <c r="I149" s="166">
        <v>360</v>
      </c>
      <c r="J149" s="167" t="s">
        <v>677</v>
      </c>
      <c r="K149" s="168">
        <f t="shared" si="90"/>
        <v>52.5</v>
      </c>
      <c r="L149" s="169">
        <f t="shared" si="91"/>
        <v>0.17647058823529413</v>
      </c>
      <c r="M149" s="164" t="s">
        <v>595</v>
      </c>
      <c r="N149" s="170">
        <v>42232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1">
        <v>36</v>
      </c>
      <c r="B150" s="162">
        <v>42219</v>
      </c>
      <c r="C150" s="162"/>
      <c r="D150" s="163" t="s">
        <v>678</v>
      </c>
      <c r="E150" s="164" t="s">
        <v>592</v>
      </c>
      <c r="F150" s="165">
        <v>115.5</v>
      </c>
      <c r="G150" s="164"/>
      <c r="H150" s="164">
        <v>149</v>
      </c>
      <c r="I150" s="166">
        <v>140</v>
      </c>
      <c r="J150" s="167" t="s">
        <v>679</v>
      </c>
      <c r="K150" s="168">
        <f t="shared" si="90"/>
        <v>33.5</v>
      </c>
      <c r="L150" s="169">
        <f t="shared" si="91"/>
        <v>0.29004329004329005</v>
      </c>
      <c r="M150" s="164" t="s">
        <v>595</v>
      </c>
      <c r="N150" s="170">
        <v>42740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1">
        <v>37</v>
      </c>
      <c r="B151" s="162">
        <v>42251</v>
      </c>
      <c r="C151" s="162"/>
      <c r="D151" s="163" t="s">
        <v>541</v>
      </c>
      <c r="E151" s="164" t="s">
        <v>592</v>
      </c>
      <c r="F151" s="165">
        <v>226</v>
      </c>
      <c r="G151" s="164"/>
      <c r="H151" s="164">
        <v>292</v>
      </c>
      <c r="I151" s="166">
        <v>292</v>
      </c>
      <c r="J151" s="167" t="s">
        <v>680</v>
      </c>
      <c r="K151" s="168">
        <f t="shared" si="90"/>
        <v>66</v>
      </c>
      <c r="L151" s="169">
        <f t="shared" si="91"/>
        <v>0.29203539823008851</v>
      </c>
      <c r="M151" s="164" t="s">
        <v>595</v>
      </c>
      <c r="N151" s="170">
        <v>42286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1">
        <v>38</v>
      </c>
      <c r="B152" s="162">
        <v>42254</v>
      </c>
      <c r="C152" s="162"/>
      <c r="D152" s="163" t="s">
        <v>668</v>
      </c>
      <c r="E152" s="164" t="s">
        <v>592</v>
      </c>
      <c r="F152" s="165">
        <v>232.5</v>
      </c>
      <c r="G152" s="164"/>
      <c r="H152" s="164">
        <v>312.5</v>
      </c>
      <c r="I152" s="166">
        <v>310</v>
      </c>
      <c r="J152" s="167" t="s">
        <v>626</v>
      </c>
      <c r="K152" s="168">
        <f t="shared" si="90"/>
        <v>80</v>
      </c>
      <c r="L152" s="169">
        <f t="shared" si="91"/>
        <v>0.34408602150537637</v>
      </c>
      <c r="M152" s="164" t="s">
        <v>595</v>
      </c>
      <c r="N152" s="170">
        <v>42823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1">
        <v>39</v>
      </c>
      <c r="B153" s="162">
        <v>42268</v>
      </c>
      <c r="C153" s="162"/>
      <c r="D153" s="163" t="s">
        <v>681</v>
      </c>
      <c r="E153" s="164" t="s">
        <v>592</v>
      </c>
      <c r="F153" s="165">
        <v>196.5</v>
      </c>
      <c r="G153" s="164"/>
      <c r="H153" s="164">
        <v>238</v>
      </c>
      <c r="I153" s="166">
        <v>238</v>
      </c>
      <c r="J153" s="167" t="s">
        <v>680</v>
      </c>
      <c r="K153" s="168">
        <f t="shared" si="90"/>
        <v>41.5</v>
      </c>
      <c r="L153" s="169">
        <f t="shared" si="91"/>
        <v>0.21119592875318066</v>
      </c>
      <c r="M153" s="164" t="s">
        <v>595</v>
      </c>
      <c r="N153" s="170">
        <v>42291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1">
        <v>40</v>
      </c>
      <c r="B154" s="162">
        <v>42271</v>
      </c>
      <c r="C154" s="162"/>
      <c r="D154" s="163" t="s">
        <v>624</v>
      </c>
      <c r="E154" s="164" t="s">
        <v>592</v>
      </c>
      <c r="F154" s="165">
        <v>65</v>
      </c>
      <c r="G154" s="164"/>
      <c r="H154" s="164">
        <v>82</v>
      </c>
      <c r="I154" s="166">
        <v>82</v>
      </c>
      <c r="J154" s="167" t="s">
        <v>680</v>
      </c>
      <c r="K154" s="168">
        <f t="shared" si="90"/>
        <v>17</v>
      </c>
      <c r="L154" s="169">
        <f t="shared" si="91"/>
        <v>0.26153846153846155</v>
      </c>
      <c r="M154" s="164" t="s">
        <v>595</v>
      </c>
      <c r="N154" s="170">
        <v>42578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1">
        <v>41</v>
      </c>
      <c r="B155" s="162">
        <v>42291</v>
      </c>
      <c r="C155" s="162"/>
      <c r="D155" s="163" t="s">
        <v>682</v>
      </c>
      <c r="E155" s="164" t="s">
        <v>592</v>
      </c>
      <c r="F155" s="165">
        <v>144</v>
      </c>
      <c r="G155" s="164"/>
      <c r="H155" s="164">
        <v>182.5</v>
      </c>
      <c r="I155" s="166">
        <v>181</v>
      </c>
      <c r="J155" s="167" t="s">
        <v>680</v>
      </c>
      <c r="K155" s="168">
        <f t="shared" si="90"/>
        <v>38.5</v>
      </c>
      <c r="L155" s="169">
        <f t="shared" si="91"/>
        <v>0.2673611111111111</v>
      </c>
      <c r="M155" s="164" t="s">
        <v>595</v>
      </c>
      <c r="N155" s="170">
        <v>42817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1">
        <v>42</v>
      </c>
      <c r="B156" s="162">
        <v>42291</v>
      </c>
      <c r="C156" s="162"/>
      <c r="D156" s="163" t="s">
        <v>683</v>
      </c>
      <c r="E156" s="164" t="s">
        <v>592</v>
      </c>
      <c r="F156" s="165">
        <v>264</v>
      </c>
      <c r="G156" s="164"/>
      <c r="H156" s="164">
        <v>311</v>
      </c>
      <c r="I156" s="166">
        <v>311</v>
      </c>
      <c r="J156" s="167" t="s">
        <v>680</v>
      </c>
      <c r="K156" s="168">
        <f t="shared" si="90"/>
        <v>47</v>
      </c>
      <c r="L156" s="169">
        <f t="shared" si="91"/>
        <v>0.17803030303030304</v>
      </c>
      <c r="M156" s="164" t="s">
        <v>595</v>
      </c>
      <c r="N156" s="170">
        <v>42604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1">
        <v>43</v>
      </c>
      <c r="B157" s="162">
        <v>42318</v>
      </c>
      <c r="C157" s="162"/>
      <c r="D157" s="163" t="s">
        <v>684</v>
      </c>
      <c r="E157" s="164" t="s">
        <v>604</v>
      </c>
      <c r="F157" s="165">
        <v>549.5</v>
      </c>
      <c r="G157" s="164"/>
      <c r="H157" s="164">
        <v>630</v>
      </c>
      <c r="I157" s="166">
        <v>630</v>
      </c>
      <c r="J157" s="167" t="s">
        <v>680</v>
      </c>
      <c r="K157" s="168">
        <f t="shared" si="90"/>
        <v>80.5</v>
      </c>
      <c r="L157" s="169">
        <f t="shared" si="91"/>
        <v>0.1464968152866242</v>
      </c>
      <c r="M157" s="164" t="s">
        <v>595</v>
      </c>
      <c r="N157" s="170">
        <v>42419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1">
        <v>44</v>
      </c>
      <c r="B158" s="162">
        <v>42342</v>
      </c>
      <c r="C158" s="162"/>
      <c r="D158" s="163" t="s">
        <v>685</v>
      </c>
      <c r="E158" s="164" t="s">
        <v>592</v>
      </c>
      <c r="F158" s="165">
        <v>1027.5</v>
      </c>
      <c r="G158" s="164"/>
      <c r="H158" s="164">
        <v>1315</v>
      </c>
      <c r="I158" s="166">
        <v>1250</v>
      </c>
      <c r="J158" s="167" t="s">
        <v>680</v>
      </c>
      <c r="K158" s="168">
        <f t="shared" si="90"/>
        <v>287.5</v>
      </c>
      <c r="L158" s="169">
        <f t="shared" si="91"/>
        <v>0.27980535279805352</v>
      </c>
      <c r="M158" s="164" t="s">
        <v>595</v>
      </c>
      <c r="N158" s="170">
        <v>43244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61">
        <v>45</v>
      </c>
      <c r="B159" s="162">
        <v>42367</v>
      </c>
      <c r="C159" s="162"/>
      <c r="D159" s="163" t="s">
        <v>686</v>
      </c>
      <c r="E159" s="164" t="s">
        <v>592</v>
      </c>
      <c r="F159" s="165">
        <v>465</v>
      </c>
      <c r="G159" s="164"/>
      <c r="H159" s="164">
        <v>540</v>
      </c>
      <c r="I159" s="166">
        <v>540</v>
      </c>
      <c r="J159" s="167" t="s">
        <v>680</v>
      </c>
      <c r="K159" s="168">
        <f t="shared" si="90"/>
        <v>75</v>
      </c>
      <c r="L159" s="169">
        <f t="shared" si="91"/>
        <v>0.16129032258064516</v>
      </c>
      <c r="M159" s="164" t="s">
        <v>595</v>
      </c>
      <c r="N159" s="170">
        <v>42530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1">
        <v>46</v>
      </c>
      <c r="B160" s="162">
        <v>42380</v>
      </c>
      <c r="C160" s="162"/>
      <c r="D160" s="163" t="s">
        <v>404</v>
      </c>
      <c r="E160" s="164" t="s">
        <v>604</v>
      </c>
      <c r="F160" s="165">
        <v>81</v>
      </c>
      <c r="G160" s="164"/>
      <c r="H160" s="164">
        <v>110</v>
      </c>
      <c r="I160" s="166">
        <v>110</v>
      </c>
      <c r="J160" s="167" t="s">
        <v>680</v>
      </c>
      <c r="K160" s="168">
        <f t="shared" si="90"/>
        <v>29</v>
      </c>
      <c r="L160" s="169">
        <f t="shared" si="91"/>
        <v>0.35802469135802467</v>
      </c>
      <c r="M160" s="164" t="s">
        <v>595</v>
      </c>
      <c r="N160" s="170">
        <v>42745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1">
        <v>47</v>
      </c>
      <c r="B161" s="162">
        <v>42382</v>
      </c>
      <c r="C161" s="162"/>
      <c r="D161" s="163" t="s">
        <v>687</v>
      </c>
      <c r="E161" s="164" t="s">
        <v>604</v>
      </c>
      <c r="F161" s="165">
        <v>417.5</v>
      </c>
      <c r="G161" s="164"/>
      <c r="H161" s="164">
        <v>547</v>
      </c>
      <c r="I161" s="166">
        <v>535</v>
      </c>
      <c r="J161" s="167" t="s">
        <v>680</v>
      </c>
      <c r="K161" s="168">
        <f t="shared" si="90"/>
        <v>129.5</v>
      </c>
      <c r="L161" s="169">
        <f t="shared" si="91"/>
        <v>0.31017964071856285</v>
      </c>
      <c r="M161" s="164" t="s">
        <v>595</v>
      </c>
      <c r="N161" s="170">
        <v>42578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1">
        <v>48</v>
      </c>
      <c r="B162" s="162">
        <v>42408</v>
      </c>
      <c r="C162" s="162"/>
      <c r="D162" s="163" t="s">
        <v>688</v>
      </c>
      <c r="E162" s="164" t="s">
        <v>592</v>
      </c>
      <c r="F162" s="165">
        <v>650</v>
      </c>
      <c r="G162" s="164"/>
      <c r="H162" s="164">
        <v>800</v>
      </c>
      <c r="I162" s="166">
        <v>800</v>
      </c>
      <c r="J162" s="167" t="s">
        <v>680</v>
      </c>
      <c r="K162" s="168">
        <f t="shared" si="90"/>
        <v>150</v>
      </c>
      <c r="L162" s="169">
        <f t="shared" si="91"/>
        <v>0.23076923076923078</v>
      </c>
      <c r="M162" s="164" t="s">
        <v>595</v>
      </c>
      <c r="N162" s="170">
        <v>43154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1">
        <v>49</v>
      </c>
      <c r="B163" s="162">
        <v>42433</v>
      </c>
      <c r="C163" s="162"/>
      <c r="D163" s="163" t="s">
        <v>237</v>
      </c>
      <c r="E163" s="164" t="s">
        <v>592</v>
      </c>
      <c r="F163" s="165">
        <v>437.5</v>
      </c>
      <c r="G163" s="164"/>
      <c r="H163" s="164">
        <v>504.5</v>
      </c>
      <c r="I163" s="166">
        <v>522</v>
      </c>
      <c r="J163" s="167" t="s">
        <v>689</v>
      </c>
      <c r="K163" s="168">
        <f t="shared" si="90"/>
        <v>67</v>
      </c>
      <c r="L163" s="169">
        <f t="shared" si="91"/>
        <v>0.15314285714285714</v>
      </c>
      <c r="M163" s="164" t="s">
        <v>595</v>
      </c>
      <c r="N163" s="170">
        <v>42480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1">
        <v>50</v>
      </c>
      <c r="B164" s="162">
        <v>42438</v>
      </c>
      <c r="C164" s="162"/>
      <c r="D164" s="163" t="s">
        <v>690</v>
      </c>
      <c r="E164" s="164" t="s">
        <v>592</v>
      </c>
      <c r="F164" s="165">
        <v>189.5</v>
      </c>
      <c r="G164" s="164"/>
      <c r="H164" s="164">
        <v>218</v>
      </c>
      <c r="I164" s="166">
        <v>218</v>
      </c>
      <c r="J164" s="167" t="s">
        <v>680</v>
      </c>
      <c r="K164" s="168">
        <f t="shared" si="90"/>
        <v>28.5</v>
      </c>
      <c r="L164" s="169">
        <f t="shared" si="91"/>
        <v>0.15039577836411611</v>
      </c>
      <c r="M164" s="164" t="s">
        <v>595</v>
      </c>
      <c r="N164" s="170">
        <v>43034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1">
        <v>51</v>
      </c>
      <c r="B165" s="172">
        <v>42471</v>
      </c>
      <c r="C165" s="172"/>
      <c r="D165" s="180" t="s">
        <v>691</v>
      </c>
      <c r="E165" s="175" t="s">
        <v>592</v>
      </c>
      <c r="F165" s="175">
        <v>36.5</v>
      </c>
      <c r="G165" s="176"/>
      <c r="H165" s="176">
        <v>15.85</v>
      </c>
      <c r="I165" s="176">
        <v>60</v>
      </c>
      <c r="J165" s="177" t="s">
        <v>692</v>
      </c>
      <c r="K165" s="178">
        <f t="shared" si="90"/>
        <v>-20.65</v>
      </c>
      <c r="L165" s="179">
        <f t="shared" si="91"/>
        <v>-0.5657534246575342</v>
      </c>
      <c r="M165" s="175" t="s">
        <v>605</v>
      </c>
      <c r="N165" s="183">
        <v>43627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1">
        <v>52</v>
      </c>
      <c r="B166" s="162">
        <v>42472</v>
      </c>
      <c r="C166" s="162"/>
      <c r="D166" s="163" t="s">
        <v>693</v>
      </c>
      <c r="E166" s="164" t="s">
        <v>592</v>
      </c>
      <c r="F166" s="165">
        <v>93</v>
      </c>
      <c r="G166" s="164"/>
      <c r="H166" s="164">
        <v>149</v>
      </c>
      <c r="I166" s="166">
        <v>140</v>
      </c>
      <c r="J166" s="167" t="s">
        <v>694</v>
      </c>
      <c r="K166" s="168">
        <f t="shared" si="90"/>
        <v>56</v>
      </c>
      <c r="L166" s="169">
        <f t="shared" si="91"/>
        <v>0.60215053763440862</v>
      </c>
      <c r="M166" s="164" t="s">
        <v>595</v>
      </c>
      <c r="N166" s="170">
        <v>42740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1">
        <v>53</v>
      </c>
      <c r="B167" s="162">
        <v>42472</v>
      </c>
      <c r="C167" s="162"/>
      <c r="D167" s="163" t="s">
        <v>695</v>
      </c>
      <c r="E167" s="164" t="s">
        <v>592</v>
      </c>
      <c r="F167" s="165">
        <v>130</v>
      </c>
      <c r="G167" s="164"/>
      <c r="H167" s="164">
        <v>150</v>
      </c>
      <c r="I167" s="166" t="s">
        <v>696</v>
      </c>
      <c r="J167" s="167" t="s">
        <v>680</v>
      </c>
      <c r="K167" s="168">
        <f t="shared" si="90"/>
        <v>20</v>
      </c>
      <c r="L167" s="169">
        <f t="shared" si="91"/>
        <v>0.15384615384615385</v>
      </c>
      <c r="M167" s="164" t="s">
        <v>595</v>
      </c>
      <c r="N167" s="170">
        <v>42564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1">
        <v>54</v>
      </c>
      <c r="B168" s="162">
        <v>42473</v>
      </c>
      <c r="C168" s="162"/>
      <c r="D168" s="163" t="s">
        <v>697</v>
      </c>
      <c r="E168" s="164" t="s">
        <v>592</v>
      </c>
      <c r="F168" s="165">
        <v>196</v>
      </c>
      <c r="G168" s="164"/>
      <c r="H168" s="164">
        <v>299</v>
      </c>
      <c r="I168" s="166">
        <v>299</v>
      </c>
      <c r="J168" s="167" t="s">
        <v>680</v>
      </c>
      <c r="K168" s="168">
        <v>103</v>
      </c>
      <c r="L168" s="169">
        <v>0.52551020408163296</v>
      </c>
      <c r="M168" s="164" t="s">
        <v>595</v>
      </c>
      <c r="N168" s="170">
        <v>42620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1">
        <v>55</v>
      </c>
      <c r="B169" s="162">
        <v>42473</v>
      </c>
      <c r="C169" s="162"/>
      <c r="D169" s="163" t="s">
        <v>698</v>
      </c>
      <c r="E169" s="164" t="s">
        <v>592</v>
      </c>
      <c r="F169" s="165">
        <v>88</v>
      </c>
      <c r="G169" s="164"/>
      <c r="H169" s="164">
        <v>103</v>
      </c>
      <c r="I169" s="166">
        <v>103</v>
      </c>
      <c r="J169" s="167" t="s">
        <v>680</v>
      </c>
      <c r="K169" s="168">
        <v>15</v>
      </c>
      <c r="L169" s="169">
        <v>0.170454545454545</v>
      </c>
      <c r="M169" s="164" t="s">
        <v>595</v>
      </c>
      <c r="N169" s="170">
        <v>42530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1">
        <v>56</v>
      </c>
      <c r="B170" s="162">
        <v>42492</v>
      </c>
      <c r="C170" s="162"/>
      <c r="D170" s="163" t="s">
        <v>699</v>
      </c>
      <c r="E170" s="164" t="s">
        <v>592</v>
      </c>
      <c r="F170" s="165">
        <v>127.5</v>
      </c>
      <c r="G170" s="164"/>
      <c r="H170" s="164">
        <v>148</v>
      </c>
      <c r="I170" s="166" t="s">
        <v>700</v>
      </c>
      <c r="J170" s="167" t="s">
        <v>680</v>
      </c>
      <c r="K170" s="168">
        <f t="shared" ref="K170:K174" si="92">H170-F170</f>
        <v>20.5</v>
      </c>
      <c r="L170" s="169">
        <f t="shared" ref="L170:L174" si="93">K170/F170</f>
        <v>0.16078431372549021</v>
      </c>
      <c r="M170" s="164" t="s">
        <v>595</v>
      </c>
      <c r="N170" s="170">
        <v>42564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1">
        <v>57</v>
      </c>
      <c r="B171" s="162">
        <v>42493</v>
      </c>
      <c r="C171" s="162"/>
      <c r="D171" s="163" t="s">
        <v>701</v>
      </c>
      <c r="E171" s="164" t="s">
        <v>592</v>
      </c>
      <c r="F171" s="165">
        <v>675</v>
      </c>
      <c r="G171" s="164"/>
      <c r="H171" s="164">
        <v>815</v>
      </c>
      <c r="I171" s="166" t="s">
        <v>702</v>
      </c>
      <c r="J171" s="167" t="s">
        <v>680</v>
      </c>
      <c r="K171" s="168">
        <f t="shared" si="92"/>
        <v>140</v>
      </c>
      <c r="L171" s="169">
        <f t="shared" si="93"/>
        <v>0.2074074074074074</v>
      </c>
      <c r="M171" s="164" t="s">
        <v>595</v>
      </c>
      <c r="N171" s="170">
        <v>43154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1">
        <v>58</v>
      </c>
      <c r="B172" s="172">
        <v>42522</v>
      </c>
      <c r="C172" s="172"/>
      <c r="D172" s="173" t="s">
        <v>703</v>
      </c>
      <c r="E172" s="174" t="s">
        <v>592</v>
      </c>
      <c r="F172" s="175">
        <v>500</v>
      </c>
      <c r="G172" s="175"/>
      <c r="H172" s="176">
        <v>232.5</v>
      </c>
      <c r="I172" s="176" t="s">
        <v>704</v>
      </c>
      <c r="J172" s="177" t="s">
        <v>705</v>
      </c>
      <c r="K172" s="178">
        <f t="shared" si="92"/>
        <v>-267.5</v>
      </c>
      <c r="L172" s="179">
        <f t="shared" si="93"/>
        <v>-0.53500000000000003</v>
      </c>
      <c r="M172" s="175" t="s">
        <v>605</v>
      </c>
      <c r="N172" s="172">
        <v>43735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1">
        <v>59</v>
      </c>
      <c r="B173" s="162">
        <v>42527</v>
      </c>
      <c r="C173" s="162"/>
      <c r="D173" s="163" t="s">
        <v>543</v>
      </c>
      <c r="E173" s="164" t="s">
        <v>592</v>
      </c>
      <c r="F173" s="165">
        <v>110</v>
      </c>
      <c r="G173" s="164"/>
      <c r="H173" s="164">
        <v>126.5</v>
      </c>
      <c r="I173" s="166">
        <v>125</v>
      </c>
      <c r="J173" s="167" t="s">
        <v>632</v>
      </c>
      <c r="K173" s="168">
        <f t="shared" si="92"/>
        <v>16.5</v>
      </c>
      <c r="L173" s="169">
        <f t="shared" si="93"/>
        <v>0.15</v>
      </c>
      <c r="M173" s="164" t="s">
        <v>595</v>
      </c>
      <c r="N173" s="170">
        <v>42552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1">
        <v>60</v>
      </c>
      <c r="B174" s="162">
        <v>42538</v>
      </c>
      <c r="C174" s="162"/>
      <c r="D174" s="163" t="s">
        <v>706</v>
      </c>
      <c r="E174" s="164" t="s">
        <v>592</v>
      </c>
      <c r="F174" s="165">
        <v>44</v>
      </c>
      <c r="G174" s="164"/>
      <c r="H174" s="164">
        <v>69.5</v>
      </c>
      <c r="I174" s="166">
        <v>69.5</v>
      </c>
      <c r="J174" s="167" t="s">
        <v>707</v>
      </c>
      <c r="K174" s="168">
        <f t="shared" si="92"/>
        <v>25.5</v>
      </c>
      <c r="L174" s="169">
        <f t="shared" si="93"/>
        <v>0.57954545454545459</v>
      </c>
      <c r="M174" s="164" t="s">
        <v>595</v>
      </c>
      <c r="N174" s="170">
        <v>42977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1">
        <v>61</v>
      </c>
      <c r="B175" s="162">
        <v>42549</v>
      </c>
      <c r="C175" s="162"/>
      <c r="D175" s="163" t="s">
        <v>708</v>
      </c>
      <c r="E175" s="164" t="s">
        <v>592</v>
      </c>
      <c r="F175" s="165">
        <v>262.5</v>
      </c>
      <c r="G175" s="164"/>
      <c r="H175" s="164">
        <v>340</v>
      </c>
      <c r="I175" s="166">
        <v>333</v>
      </c>
      <c r="J175" s="167" t="s">
        <v>709</v>
      </c>
      <c r="K175" s="168">
        <v>77.5</v>
      </c>
      <c r="L175" s="169">
        <v>0.29523809523809502</v>
      </c>
      <c r="M175" s="164" t="s">
        <v>595</v>
      </c>
      <c r="N175" s="170">
        <v>43017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1">
        <v>62</v>
      </c>
      <c r="B176" s="162">
        <v>42549</v>
      </c>
      <c r="C176" s="162"/>
      <c r="D176" s="163" t="s">
        <v>710</v>
      </c>
      <c r="E176" s="164" t="s">
        <v>592</v>
      </c>
      <c r="F176" s="165">
        <v>840</v>
      </c>
      <c r="G176" s="164"/>
      <c r="H176" s="164">
        <v>1230</v>
      </c>
      <c r="I176" s="166">
        <v>1230</v>
      </c>
      <c r="J176" s="167" t="s">
        <v>680</v>
      </c>
      <c r="K176" s="168">
        <v>390</v>
      </c>
      <c r="L176" s="169">
        <v>0.46428571428571402</v>
      </c>
      <c r="M176" s="164" t="s">
        <v>595</v>
      </c>
      <c r="N176" s="170">
        <v>42649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4">
        <v>63</v>
      </c>
      <c r="B177" s="185">
        <v>42556</v>
      </c>
      <c r="C177" s="185"/>
      <c r="D177" s="186" t="s">
        <v>711</v>
      </c>
      <c r="E177" s="187" t="s">
        <v>592</v>
      </c>
      <c r="F177" s="187">
        <v>395</v>
      </c>
      <c r="G177" s="188"/>
      <c r="H177" s="188">
        <f>(468.5+342.5)/2</f>
        <v>405.5</v>
      </c>
      <c r="I177" s="188">
        <v>510</v>
      </c>
      <c r="J177" s="189" t="s">
        <v>712</v>
      </c>
      <c r="K177" s="190">
        <f t="shared" ref="K177:K183" si="94">H177-F177</f>
        <v>10.5</v>
      </c>
      <c r="L177" s="191">
        <f t="shared" ref="L177:L183" si="95">K177/F177</f>
        <v>2.6582278481012658E-2</v>
      </c>
      <c r="M177" s="187" t="s">
        <v>613</v>
      </c>
      <c r="N177" s="185">
        <v>43606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1">
        <v>64</v>
      </c>
      <c r="B178" s="172">
        <v>42584</v>
      </c>
      <c r="C178" s="172"/>
      <c r="D178" s="173" t="s">
        <v>713</v>
      </c>
      <c r="E178" s="174" t="s">
        <v>604</v>
      </c>
      <c r="F178" s="175">
        <f>169.5-12.8</f>
        <v>156.69999999999999</v>
      </c>
      <c r="G178" s="175"/>
      <c r="H178" s="176">
        <v>77</v>
      </c>
      <c r="I178" s="176" t="s">
        <v>714</v>
      </c>
      <c r="J178" s="177" t="s">
        <v>715</v>
      </c>
      <c r="K178" s="178">
        <f t="shared" si="94"/>
        <v>-79.699999999999989</v>
      </c>
      <c r="L178" s="179">
        <f t="shared" si="95"/>
        <v>-0.50861518825781749</v>
      </c>
      <c r="M178" s="175" t="s">
        <v>605</v>
      </c>
      <c r="N178" s="172">
        <v>43522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1">
        <v>65</v>
      </c>
      <c r="B179" s="172">
        <v>42586</v>
      </c>
      <c r="C179" s="172"/>
      <c r="D179" s="173" t="s">
        <v>716</v>
      </c>
      <c r="E179" s="174" t="s">
        <v>592</v>
      </c>
      <c r="F179" s="175">
        <v>400</v>
      </c>
      <c r="G179" s="175"/>
      <c r="H179" s="176">
        <v>305</v>
      </c>
      <c r="I179" s="176">
        <v>475</v>
      </c>
      <c r="J179" s="177" t="s">
        <v>717</v>
      </c>
      <c r="K179" s="178">
        <f t="shared" si="94"/>
        <v>-95</v>
      </c>
      <c r="L179" s="179">
        <f t="shared" si="95"/>
        <v>-0.23749999999999999</v>
      </c>
      <c r="M179" s="175" t="s">
        <v>605</v>
      </c>
      <c r="N179" s="172">
        <v>43606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1">
        <v>66</v>
      </c>
      <c r="B180" s="162">
        <v>42593</v>
      </c>
      <c r="C180" s="162"/>
      <c r="D180" s="163" t="s">
        <v>718</v>
      </c>
      <c r="E180" s="164" t="s">
        <v>592</v>
      </c>
      <c r="F180" s="165">
        <v>86.5</v>
      </c>
      <c r="G180" s="164"/>
      <c r="H180" s="164">
        <v>130</v>
      </c>
      <c r="I180" s="166">
        <v>130</v>
      </c>
      <c r="J180" s="167" t="s">
        <v>719</v>
      </c>
      <c r="K180" s="168">
        <f t="shared" si="94"/>
        <v>43.5</v>
      </c>
      <c r="L180" s="169">
        <f t="shared" si="95"/>
        <v>0.50289017341040465</v>
      </c>
      <c r="M180" s="164" t="s">
        <v>595</v>
      </c>
      <c r="N180" s="170">
        <v>43091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1">
        <v>67</v>
      </c>
      <c r="B181" s="172">
        <v>42600</v>
      </c>
      <c r="C181" s="172"/>
      <c r="D181" s="173" t="s">
        <v>122</v>
      </c>
      <c r="E181" s="174" t="s">
        <v>592</v>
      </c>
      <c r="F181" s="175">
        <v>133.5</v>
      </c>
      <c r="G181" s="175"/>
      <c r="H181" s="176">
        <v>126.5</v>
      </c>
      <c r="I181" s="176">
        <v>178</v>
      </c>
      <c r="J181" s="177" t="s">
        <v>720</v>
      </c>
      <c r="K181" s="178">
        <f t="shared" si="94"/>
        <v>-7</v>
      </c>
      <c r="L181" s="179">
        <f t="shared" si="95"/>
        <v>-5.2434456928838954E-2</v>
      </c>
      <c r="M181" s="175" t="s">
        <v>605</v>
      </c>
      <c r="N181" s="172">
        <v>42615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1">
        <v>68</v>
      </c>
      <c r="B182" s="162">
        <v>42613</v>
      </c>
      <c r="C182" s="162"/>
      <c r="D182" s="163" t="s">
        <v>721</v>
      </c>
      <c r="E182" s="164" t="s">
        <v>592</v>
      </c>
      <c r="F182" s="165">
        <v>560</v>
      </c>
      <c r="G182" s="164"/>
      <c r="H182" s="164">
        <v>725</v>
      </c>
      <c r="I182" s="166">
        <v>725</v>
      </c>
      <c r="J182" s="167" t="s">
        <v>626</v>
      </c>
      <c r="K182" s="168">
        <f t="shared" si="94"/>
        <v>165</v>
      </c>
      <c r="L182" s="169">
        <f t="shared" si="95"/>
        <v>0.29464285714285715</v>
      </c>
      <c r="M182" s="164" t="s">
        <v>595</v>
      </c>
      <c r="N182" s="170">
        <v>42456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1">
        <v>69</v>
      </c>
      <c r="B183" s="162">
        <v>42614</v>
      </c>
      <c r="C183" s="162"/>
      <c r="D183" s="163" t="s">
        <v>722</v>
      </c>
      <c r="E183" s="164" t="s">
        <v>592</v>
      </c>
      <c r="F183" s="165">
        <v>160.5</v>
      </c>
      <c r="G183" s="164"/>
      <c r="H183" s="164">
        <v>210</v>
      </c>
      <c r="I183" s="166">
        <v>210</v>
      </c>
      <c r="J183" s="167" t="s">
        <v>626</v>
      </c>
      <c r="K183" s="168">
        <f t="shared" si="94"/>
        <v>49.5</v>
      </c>
      <c r="L183" s="169">
        <f t="shared" si="95"/>
        <v>0.30841121495327101</v>
      </c>
      <c r="M183" s="164" t="s">
        <v>595</v>
      </c>
      <c r="N183" s="170">
        <v>42871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1">
        <v>70</v>
      </c>
      <c r="B184" s="162">
        <v>42646</v>
      </c>
      <c r="C184" s="162"/>
      <c r="D184" s="163" t="s">
        <v>416</v>
      </c>
      <c r="E184" s="164" t="s">
        <v>592</v>
      </c>
      <c r="F184" s="165">
        <v>430</v>
      </c>
      <c r="G184" s="164"/>
      <c r="H184" s="164">
        <v>596</v>
      </c>
      <c r="I184" s="166">
        <v>575</v>
      </c>
      <c r="J184" s="167" t="s">
        <v>723</v>
      </c>
      <c r="K184" s="168">
        <v>166</v>
      </c>
      <c r="L184" s="169">
        <v>0.38604651162790699</v>
      </c>
      <c r="M184" s="164" t="s">
        <v>595</v>
      </c>
      <c r="N184" s="170">
        <v>42769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1">
        <v>71</v>
      </c>
      <c r="B185" s="162">
        <v>42657</v>
      </c>
      <c r="C185" s="162"/>
      <c r="D185" s="163" t="s">
        <v>724</v>
      </c>
      <c r="E185" s="164" t="s">
        <v>592</v>
      </c>
      <c r="F185" s="165">
        <v>280</v>
      </c>
      <c r="G185" s="164"/>
      <c r="H185" s="164">
        <v>345</v>
      </c>
      <c r="I185" s="166">
        <v>345</v>
      </c>
      <c r="J185" s="167" t="s">
        <v>626</v>
      </c>
      <c r="K185" s="168">
        <f t="shared" ref="K185:K190" si="96">H185-F185</f>
        <v>65</v>
      </c>
      <c r="L185" s="169">
        <f t="shared" ref="L185:L186" si="97">K185/F185</f>
        <v>0.23214285714285715</v>
      </c>
      <c r="M185" s="164" t="s">
        <v>595</v>
      </c>
      <c r="N185" s="170">
        <v>42814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1">
        <v>72</v>
      </c>
      <c r="B186" s="162">
        <v>42657</v>
      </c>
      <c r="C186" s="162"/>
      <c r="D186" s="163" t="s">
        <v>725</v>
      </c>
      <c r="E186" s="164" t="s">
        <v>592</v>
      </c>
      <c r="F186" s="165">
        <v>245</v>
      </c>
      <c r="G186" s="164"/>
      <c r="H186" s="164">
        <v>325.5</v>
      </c>
      <c r="I186" s="166">
        <v>330</v>
      </c>
      <c r="J186" s="167" t="s">
        <v>726</v>
      </c>
      <c r="K186" s="168">
        <f t="shared" si="96"/>
        <v>80.5</v>
      </c>
      <c r="L186" s="169">
        <f t="shared" si="97"/>
        <v>0.32857142857142857</v>
      </c>
      <c r="M186" s="164" t="s">
        <v>595</v>
      </c>
      <c r="N186" s="170">
        <v>42769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1">
        <v>73</v>
      </c>
      <c r="B187" s="162">
        <v>42660</v>
      </c>
      <c r="C187" s="162"/>
      <c r="D187" s="163" t="s">
        <v>727</v>
      </c>
      <c r="E187" s="164" t="s">
        <v>592</v>
      </c>
      <c r="F187" s="165">
        <v>125</v>
      </c>
      <c r="G187" s="164"/>
      <c r="H187" s="164">
        <v>160</v>
      </c>
      <c r="I187" s="166">
        <v>160</v>
      </c>
      <c r="J187" s="167" t="s">
        <v>680</v>
      </c>
      <c r="K187" s="168">
        <f t="shared" si="96"/>
        <v>35</v>
      </c>
      <c r="L187" s="169">
        <v>0.28000000000000003</v>
      </c>
      <c r="M187" s="164" t="s">
        <v>595</v>
      </c>
      <c r="N187" s="170">
        <v>42803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1">
        <v>74</v>
      </c>
      <c r="B188" s="162">
        <v>42660</v>
      </c>
      <c r="C188" s="162"/>
      <c r="D188" s="163" t="s">
        <v>728</v>
      </c>
      <c r="E188" s="164" t="s">
        <v>592</v>
      </c>
      <c r="F188" s="165">
        <v>114</v>
      </c>
      <c r="G188" s="164"/>
      <c r="H188" s="164">
        <v>145</v>
      </c>
      <c r="I188" s="166">
        <v>145</v>
      </c>
      <c r="J188" s="167" t="s">
        <v>680</v>
      </c>
      <c r="K188" s="168">
        <f t="shared" si="96"/>
        <v>31</v>
      </c>
      <c r="L188" s="169">
        <f t="shared" ref="L188:L190" si="98">K188/F188</f>
        <v>0.27192982456140352</v>
      </c>
      <c r="M188" s="164" t="s">
        <v>595</v>
      </c>
      <c r="N188" s="170">
        <v>42859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1">
        <v>75</v>
      </c>
      <c r="B189" s="162">
        <v>42660</v>
      </c>
      <c r="C189" s="162"/>
      <c r="D189" s="163" t="s">
        <v>729</v>
      </c>
      <c r="E189" s="164" t="s">
        <v>592</v>
      </c>
      <c r="F189" s="165">
        <v>212</v>
      </c>
      <c r="G189" s="164"/>
      <c r="H189" s="164">
        <v>280</v>
      </c>
      <c r="I189" s="166">
        <v>276</v>
      </c>
      <c r="J189" s="167" t="s">
        <v>730</v>
      </c>
      <c r="K189" s="168">
        <f t="shared" si="96"/>
        <v>68</v>
      </c>
      <c r="L189" s="169">
        <f t="shared" si="98"/>
        <v>0.32075471698113206</v>
      </c>
      <c r="M189" s="164" t="s">
        <v>595</v>
      </c>
      <c r="N189" s="170">
        <v>42858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1">
        <v>76</v>
      </c>
      <c r="B190" s="162">
        <v>42678</v>
      </c>
      <c r="C190" s="162"/>
      <c r="D190" s="163" t="s">
        <v>465</v>
      </c>
      <c r="E190" s="164" t="s">
        <v>592</v>
      </c>
      <c r="F190" s="165">
        <v>155</v>
      </c>
      <c r="G190" s="164"/>
      <c r="H190" s="164">
        <v>210</v>
      </c>
      <c r="I190" s="166">
        <v>210</v>
      </c>
      <c r="J190" s="167" t="s">
        <v>731</v>
      </c>
      <c r="K190" s="168">
        <f t="shared" si="96"/>
        <v>55</v>
      </c>
      <c r="L190" s="169">
        <f t="shared" si="98"/>
        <v>0.35483870967741937</v>
      </c>
      <c r="M190" s="164" t="s">
        <v>595</v>
      </c>
      <c r="N190" s="170">
        <v>42944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1">
        <v>77</v>
      </c>
      <c r="B191" s="172">
        <v>42710</v>
      </c>
      <c r="C191" s="172"/>
      <c r="D191" s="173" t="s">
        <v>732</v>
      </c>
      <c r="E191" s="174" t="s">
        <v>592</v>
      </c>
      <c r="F191" s="175">
        <v>150.5</v>
      </c>
      <c r="G191" s="175"/>
      <c r="H191" s="176">
        <v>72.5</v>
      </c>
      <c r="I191" s="176">
        <v>174</v>
      </c>
      <c r="J191" s="177" t="s">
        <v>733</v>
      </c>
      <c r="K191" s="178">
        <v>-78</v>
      </c>
      <c r="L191" s="179">
        <v>-0.51827242524916906</v>
      </c>
      <c r="M191" s="175" t="s">
        <v>605</v>
      </c>
      <c r="N191" s="172">
        <v>43333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1">
        <v>78</v>
      </c>
      <c r="B192" s="162">
        <v>42712</v>
      </c>
      <c r="C192" s="162"/>
      <c r="D192" s="163" t="s">
        <v>734</v>
      </c>
      <c r="E192" s="164" t="s">
        <v>592</v>
      </c>
      <c r="F192" s="165">
        <v>380</v>
      </c>
      <c r="G192" s="164"/>
      <c r="H192" s="164">
        <v>478</v>
      </c>
      <c r="I192" s="166">
        <v>468</v>
      </c>
      <c r="J192" s="167" t="s">
        <v>680</v>
      </c>
      <c r="K192" s="168">
        <f t="shared" ref="K192:K194" si="99">H192-F192</f>
        <v>98</v>
      </c>
      <c r="L192" s="169">
        <f t="shared" ref="L192:L194" si="100">K192/F192</f>
        <v>0.25789473684210529</v>
      </c>
      <c r="M192" s="164" t="s">
        <v>595</v>
      </c>
      <c r="N192" s="170">
        <v>43025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1">
        <v>79</v>
      </c>
      <c r="B193" s="162">
        <v>42734</v>
      </c>
      <c r="C193" s="162"/>
      <c r="D193" s="163" t="s">
        <v>121</v>
      </c>
      <c r="E193" s="164" t="s">
        <v>592</v>
      </c>
      <c r="F193" s="165">
        <v>305</v>
      </c>
      <c r="G193" s="164"/>
      <c r="H193" s="164">
        <v>375</v>
      </c>
      <c r="I193" s="166">
        <v>375</v>
      </c>
      <c r="J193" s="167" t="s">
        <v>680</v>
      </c>
      <c r="K193" s="168">
        <f t="shared" si="99"/>
        <v>70</v>
      </c>
      <c r="L193" s="169">
        <f t="shared" si="100"/>
        <v>0.22950819672131148</v>
      </c>
      <c r="M193" s="164" t="s">
        <v>595</v>
      </c>
      <c r="N193" s="170">
        <v>42768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1">
        <v>80</v>
      </c>
      <c r="B194" s="162">
        <v>42739</v>
      </c>
      <c r="C194" s="162"/>
      <c r="D194" s="163" t="s">
        <v>104</v>
      </c>
      <c r="E194" s="164" t="s">
        <v>592</v>
      </c>
      <c r="F194" s="165">
        <v>99.5</v>
      </c>
      <c r="G194" s="164"/>
      <c r="H194" s="164">
        <v>158</v>
      </c>
      <c r="I194" s="166">
        <v>158</v>
      </c>
      <c r="J194" s="167" t="s">
        <v>680</v>
      </c>
      <c r="K194" s="168">
        <f t="shared" si="99"/>
        <v>58.5</v>
      </c>
      <c r="L194" s="169">
        <f t="shared" si="100"/>
        <v>0.5879396984924623</v>
      </c>
      <c r="M194" s="164" t="s">
        <v>595</v>
      </c>
      <c r="N194" s="170">
        <v>42898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1">
        <v>81</v>
      </c>
      <c r="B195" s="162">
        <v>42739</v>
      </c>
      <c r="C195" s="162"/>
      <c r="D195" s="163" t="s">
        <v>104</v>
      </c>
      <c r="E195" s="164" t="s">
        <v>592</v>
      </c>
      <c r="F195" s="165">
        <v>99.5</v>
      </c>
      <c r="G195" s="164"/>
      <c r="H195" s="164">
        <v>158</v>
      </c>
      <c r="I195" s="166">
        <v>158</v>
      </c>
      <c r="J195" s="167" t="s">
        <v>680</v>
      </c>
      <c r="K195" s="168">
        <v>58.5</v>
      </c>
      <c r="L195" s="169">
        <v>0.58793969849246197</v>
      </c>
      <c r="M195" s="164" t="s">
        <v>595</v>
      </c>
      <c r="N195" s="170">
        <v>42898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1">
        <v>82</v>
      </c>
      <c r="B196" s="162">
        <v>42786</v>
      </c>
      <c r="C196" s="162"/>
      <c r="D196" s="163" t="s">
        <v>210</v>
      </c>
      <c r="E196" s="164" t="s">
        <v>592</v>
      </c>
      <c r="F196" s="165">
        <v>140.5</v>
      </c>
      <c r="G196" s="164"/>
      <c r="H196" s="164">
        <v>220</v>
      </c>
      <c r="I196" s="166">
        <v>220</v>
      </c>
      <c r="J196" s="167" t="s">
        <v>680</v>
      </c>
      <c r="K196" s="168">
        <f>H196-F196</f>
        <v>79.5</v>
      </c>
      <c r="L196" s="169">
        <f>K196/F196</f>
        <v>0.5658362989323843</v>
      </c>
      <c r="M196" s="164" t="s">
        <v>595</v>
      </c>
      <c r="N196" s="170">
        <v>42864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1">
        <v>83</v>
      </c>
      <c r="B197" s="162">
        <v>42786</v>
      </c>
      <c r="C197" s="162"/>
      <c r="D197" s="163" t="s">
        <v>735</v>
      </c>
      <c r="E197" s="164" t="s">
        <v>592</v>
      </c>
      <c r="F197" s="165">
        <v>202.5</v>
      </c>
      <c r="G197" s="164"/>
      <c r="H197" s="164">
        <v>234</v>
      </c>
      <c r="I197" s="166">
        <v>234</v>
      </c>
      <c r="J197" s="167" t="s">
        <v>680</v>
      </c>
      <c r="K197" s="168">
        <v>31.5</v>
      </c>
      <c r="L197" s="169">
        <v>0.155555555555556</v>
      </c>
      <c r="M197" s="164" t="s">
        <v>595</v>
      </c>
      <c r="N197" s="170">
        <v>42836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61">
        <v>84</v>
      </c>
      <c r="B198" s="162">
        <v>42818</v>
      </c>
      <c r="C198" s="162"/>
      <c r="D198" s="163" t="s">
        <v>736</v>
      </c>
      <c r="E198" s="164" t="s">
        <v>592</v>
      </c>
      <c r="F198" s="165">
        <v>300.5</v>
      </c>
      <c r="G198" s="164"/>
      <c r="H198" s="164">
        <v>417.5</v>
      </c>
      <c r="I198" s="166">
        <v>420</v>
      </c>
      <c r="J198" s="167" t="s">
        <v>737</v>
      </c>
      <c r="K198" s="168">
        <f>H198-F198</f>
        <v>117</v>
      </c>
      <c r="L198" s="169">
        <f>K198/F198</f>
        <v>0.38935108153078202</v>
      </c>
      <c r="M198" s="164" t="s">
        <v>595</v>
      </c>
      <c r="N198" s="170">
        <v>43070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1">
        <v>85</v>
      </c>
      <c r="B199" s="162">
        <v>42818</v>
      </c>
      <c r="C199" s="162"/>
      <c r="D199" s="163" t="s">
        <v>710</v>
      </c>
      <c r="E199" s="164" t="s">
        <v>592</v>
      </c>
      <c r="F199" s="165">
        <v>850</v>
      </c>
      <c r="G199" s="164"/>
      <c r="H199" s="164">
        <v>1042.5</v>
      </c>
      <c r="I199" s="166">
        <v>1023</v>
      </c>
      <c r="J199" s="167" t="s">
        <v>738</v>
      </c>
      <c r="K199" s="168">
        <v>192.5</v>
      </c>
      <c r="L199" s="169">
        <v>0.22647058823529401</v>
      </c>
      <c r="M199" s="164" t="s">
        <v>595</v>
      </c>
      <c r="N199" s="170">
        <v>42830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61">
        <v>86</v>
      </c>
      <c r="B200" s="162">
        <v>42830</v>
      </c>
      <c r="C200" s="162"/>
      <c r="D200" s="163" t="s">
        <v>496</v>
      </c>
      <c r="E200" s="164" t="s">
        <v>592</v>
      </c>
      <c r="F200" s="165">
        <v>785</v>
      </c>
      <c r="G200" s="164"/>
      <c r="H200" s="164">
        <v>930</v>
      </c>
      <c r="I200" s="166">
        <v>920</v>
      </c>
      <c r="J200" s="167" t="s">
        <v>739</v>
      </c>
      <c r="K200" s="168">
        <f>H200-F200</f>
        <v>145</v>
      </c>
      <c r="L200" s="169">
        <f>K200/F200</f>
        <v>0.18471337579617833</v>
      </c>
      <c r="M200" s="164" t="s">
        <v>595</v>
      </c>
      <c r="N200" s="170">
        <v>42976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1">
        <v>87</v>
      </c>
      <c r="B201" s="172">
        <v>42831</v>
      </c>
      <c r="C201" s="172"/>
      <c r="D201" s="173" t="s">
        <v>740</v>
      </c>
      <c r="E201" s="174" t="s">
        <v>592</v>
      </c>
      <c r="F201" s="175">
        <v>40</v>
      </c>
      <c r="G201" s="175"/>
      <c r="H201" s="176">
        <v>13.1</v>
      </c>
      <c r="I201" s="176">
        <v>60</v>
      </c>
      <c r="J201" s="177" t="s">
        <v>741</v>
      </c>
      <c r="K201" s="178">
        <v>-26.9</v>
      </c>
      <c r="L201" s="179">
        <v>-0.67249999999999999</v>
      </c>
      <c r="M201" s="175" t="s">
        <v>605</v>
      </c>
      <c r="N201" s="172">
        <v>43138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1">
        <v>88</v>
      </c>
      <c r="B202" s="162">
        <v>42837</v>
      </c>
      <c r="C202" s="162"/>
      <c r="D202" s="163" t="s">
        <v>102</v>
      </c>
      <c r="E202" s="164" t="s">
        <v>592</v>
      </c>
      <c r="F202" s="165">
        <v>289.5</v>
      </c>
      <c r="G202" s="164"/>
      <c r="H202" s="164">
        <v>354</v>
      </c>
      <c r="I202" s="166">
        <v>360</v>
      </c>
      <c r="J202" s="167" t="s">
        <v>742</v>
      </c>
      <c r="K202" s="168">
        <f t="shared" ref="K202:K210" si="101">H202-F202</f>
        <v>64.5</v>
      </c>
      <c r="L202" s="169">
        <f t="shared" ref="L202:L210" si="102">K202/F202</f>
        <v>0.22279792746113988</v>
      </c>
      <c r="M202" s="164" t="s">
        <v>595</v>
      </c>
      <c r="N202" s="170">
        <v>43040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61">
        <v>89</v>
      </c>
      <c r="B203" s="162">
        <v>42845</v>
      </c>
      <c r="C203" s="162"/>
      <c r="D203" s="163" t="s">
        <v>436</v>
      </c>
      <c r="E203" s="164" t="s">
        <v>592</v>
      </c>
      <c r="F203" s="165">
        <v>700</v>
      </c>
      <c r="G203" s="164"/>
      <c r="H203" s="164">
        <v>840</v>
      </c>
      <c r="I203" s="166">
        <v>840</v>
      </c>
      <c r="J203" s="167" t="s">
        <v>743</v>
      </c>
      <c r="K203" s="168">
        <f t="shared" si="101"/>
        <v>140</v>
      </c>
      <c r="L203" s="169">
        <f t="shared" si="102"/>
        <v>0.2</v>
      </c>
      <c r="M203" s="164" t="s">
        <v>595</v>
      </c>
      <c r="N203" s="170">
        <v>42893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1">
        <v>90</v>
      </c>
      <c r="B204" s="162">
        <v>42887</v>
      </c>
      <c r="C204" s="162"/>
      <c r="D204" s="163" t="s">
        <v>744</v>
      </c>
      <c r="E204" s="164" t="s">
        <v>592</v>
      </c>
      <c r="F204" s="165">
        <v>130</v>
      </c>
      <c r="G204" s="164"/>
      <c r="H204" s="164">
        <v>144.25</v>
      </c>
      <c r="I204" s="166">
        <v>170</v>
      </c>
      <c r="J204" s="167" t="s">
        <v>745</v>
      </c>
      <c r="K204" s="168">
        <f t="shared" si="101"/>
        <v>14.25</v>
      </c>
      <c r="L204" s="169">
        <f t="shared" si="102"/>
        <v>0.10961538461538461</v>
      </c>
      <c r="M204" s="164" t="s">
        <v>595</v>
      </c>
      <c r="N204" s="170">
        <v>43675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1">
        <v>91</v>
      </c>
      <c r="B205" s="162">
        <v>42901</v>
      </c>
      <c r="C205" s="162"/>
      <c r="D205" s="163" t="s">
        <v>746</v>
      </c>
      <c r="E205" s="164" t="s">
        <v>592</v>
      </c>
      <c r="F205" s="165">
        <v>214.5</v>
      </c>
      <c r="G205" s="164"/>
      <c r="H205" s="164">
        <v>262</v>
      </c>
      <c r="I205" s="166">
        <v>262</v>
      </c>
      <c r="J205" s="167" t="s">
        <v>615</v>
      </c>
      <c r="K205" s="168">
        <f t="shared" si="101"/>
        <v>47.5</v>
      </c>
      <c r="L205" s="169">
        <f t="shared" si="102"/>
        <v>0.22144522144522144</v>
      </c>
      <c r="M205" s="164" t="s">
        <v>595</v>
      </c>
      <c r="N205" s="170">
        <v>42977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2">
        <v>92</v>
      </c>
      <c r="B206" s="193">
        <v>42933</v>
      </c>
      <c r="C206" s="193"/>
      <c r="D206" s="194" t="s">
        <v>747</v>
      </c>
      <c r="E206" s="195" t="s">
        <v>592</v>
      </c>
      <c r="F206" s="196">
        <v>370</v>
      </c>
      <c r="G206" s="195"/>
      <c r="H206" s="195">
        <v>447.5</v>
      </c>
      <c r="I206" s="197">
        <v>450</v>
      </c>
      <c r="J206" s="198" t="s">
        <v>680</v>
      </c>
      <c r="K206" s="168">
        <f t="shared" si="101"/>
        <v>77.5</v>
      </c>
      <c r="L206" s="199">
        <f t="shared" si="102"/>
        <v>0.20945945945945946</v>
      </c>
      <c r="M206" s="195" t="s">
        <v>595</v>
      </c>
      <c r="N206" s="200">
        <v>43035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2">
        <v>93</v>
      </c>
      <c r="B207" s="193">
        <v>42943</v>
      </c>
      <c r="C207" s="193"/>
      <c r="D207" s="194" t="s">
        <v>208</v>
      </c>
      <c r="E207" s="195" t="s">
        <v>592</v>
      </c>
      <c r="F207" s="196">
        <v>657.5</v>
      </c>
      <c r="G207" s="195"/>
      <c r="H207" s="195">
        <v>825</v>
      </c>
      <c r="I207" s="197">
        <v>820</v>
      </c>
      <c r="J207" s="198" t="s">
        <v>680</v>
      </c>
      <c r="K207" s="168">
        <f t="shared" si="101"/>
        <v>167.5</v>
      </c>
      <c r="L207" s="199">
        <f t="shared" si="102"/>
        <v>0.25475285171102663</v>
      </c>
      <c r="M207" s="195" t="s">
        <v>595</v>
      </c>
      <c r="N207" s="200">
        <v>43090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1">
        <v>94</v>
      </c>
      <c r="B208" s="162">
        <v>42964</v>
      </c>
      <c r="C208" s="162"/>
      <c r="D208" s="163" t="s">
        <v>384</v>
      </c>
      <c r="E208" s="164" t="s">
        <v>592</v>
      </c>
      <c r="F208" s="165">
        <v>605</v>
      </c>
      <c r="G208" s="164"/>
      <c r="H208" s="164">
        <v>750</v>
      </c>
      <c r="I208" s="166">
        <v>750</v>
      </c>
      <c r="J208" s="167" t="s">
        <v>739</v>
      </c>
      <c r="K208" s="168">
        <f t="shared" si="101"/>
        <v>145</v>
      </c>
      <c r="L208" s="169">
        <f t="shared" si="102"/>
        <v>0.23966942148760331</v>
      </c>
      <c r="M208" s="164" t="s">
        <v>595</v>
      </c>
      <c r="N208" s="170">
        <v>43027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1">
        <v>95</v>
      </c>
      <c r="B209" s="172">
        <v>42979</v>
      </c>
      <c r="C209" s="172"/>
      <c r="D209" s="180" t="s">
        <v>748</v>
      </c>
      <c r="E209" s="175" t="s">
        <v>592</v>
      </c>
      <c r="F209" s="175">
        <v>255</v>
      </c>
      <c r="G209" s="176"/>
      <c r="H209" s="176">
        <v>217.25</v>
      </c>
      <c r="I209" s="176">
        <v>320</v>
      </c>
      <c r="J209" s="177" t="s">
        <v>749</v>
      </c>
      <c r="K209" s="178">
        <f t="shared" si="101"/>
        <v>-37.75</v>
      </c>
      <c r="L209" s="181">
        <f t="shared" si="102"/>
        <v>-0.14803921568627451</v>
      </c>
      <c r="M209" s="175" t="s">
        <v>605</v>
      </c>
      <c r="N209" s="172">
        <v>43661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61">
        <v>96</v>
      </c>
      <c r="B210" s="162">
        <v>42997</v>
      </c>
      <c r="C210" s="162"/>
      <c r="D210" s="163" t="s">
        <v>750</v>
      </c>
      <c r="E210" s="164" t="s">
        <v>592</v>
      </c>
      <c r="F210" s="165">
        <v>215</v>
      </c>
      <c r="G210" s="164"/>
      <c r="H210" s="164">
        <v>258</v>
      </c>
      <c r="I210" s="166">
        <v>258</v>
      </c>
      <c r="J210" s="167" t="s">
        <v>680</v>
      </c>
      <c r="K210" s="168">
        <f t="shared" si="101"/>
        <v>43</v>
      </c>
      <c r="L210" s="169">
        <f t="shared" si="102"/>
        <v>0.2</v>
      </c>
      <c r="M210" s="164" t="s">
        <v>595</v>
      </c>
      <c r="N210" s="170">
        <v>43040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1">
        <v>97</v>
      </c>
      <c r="B211" s="162">
        <v>42997</v>
      </c>
      <c r="C211" s="162"/>
      <c r="D211" s="163" t="s">
        <v>750</v>
      </c>
      <c r="E211" s="164" t="s">
        <v>592</v>
      </c>
      <c r="F211" s="165">
        <v>215</v>
      </c>
      <c r="G211" s="164"/>
      <c r="H211" s="164">
        <v>258</v>
      </c>
      <c r="I211" s="166">
        <v>258</v>
      </c>
      <c r="J211" s="198" t="s">
        <v>680</v>
      </c>
      <c r="K211" s="168">
        <v>43</v>
      </c>
      <c r="L211" s="169">
        <v>0.2</v>
      </c>
      <c r="M211" s="164" t="s">
        <v>595</v>
      </c>
      <c r="N211" s="170">
        <v>43040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2">
        <v>98</v>
      </c>
      <c r="B212" s="193">
        <v>42998</v>
      </c>
      <c r="C212" s="193"/>
      <c r="D212" s="194" t="s">
        <v>751</v>
      </c>
      <c r="E212" s="195" t="s">
        <v>592</v>
      </c>
      <c r="F212" s="165">
        <v>75</v>
      </c>
      <c r="G212" s="195"/>
      <c r="H212" s="195">
        <v>90</v>
      </c>
      <c r="I212" s="197">
        <v>90</v>
      </c>
      <c r="J212" s="167" t="s">
        <v>752</v>
      </c>
      <c r="K212" s="168">
        <f t="shared" ref="K212:K217" si="103">H212-F212</f>
        <v>15</v>
      </c>
      <c r="L212" s="169">
        <f t="shared" ref="L212:L217" si="104">K212/F212</f>
        <v>0.2</v>
      </c>
      <c r="M212" s="164" t="s">
        <v>595</v>
      </c>
      <c r="N212" s="170">
        <v>43019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2">
        <v>99</v>
      </c>
      <c r="B213" s="193">
        <v>43011</v>
      </c>
      <c r="C213" s="193"/>
      <c r="D213" s="194" t="s">
        <v>753</v>
      </c>
      <c r="E213" s="195" t="s">
        <v>592</v>
      </c>
      <c r="F213" s="196">
        <v>315</v>
      </c>
      <c r="G213" s="195"/>
      <c r="H213" s="195">
        <v>392</v>
      </c>
      <c r="I213" s="197">
        <v>384</v>
      </c>
      <c r="J213" s="198" t="s">
        <v>754</v>
      </c>
      <c r="K213" s="168">
        <f t="shared" si="103"/>
        <v>77</v>
      </c>
      <c r="L213" s="199">
        <f t="shared" si="104"/>
        <v>0.24444444444444444</v>
      </c>
      <c r="M213" s="195" t="s">
        <v>595</v>
      </c>
      <c r="N213" s="200">
        <v>43017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2">
        <v>100</v>
      </c>
      <c r="B214" s="193">
        <v>43013</v>
      </c>
      <c r="C214" s="193"/>
      <c r="D214" s="194" t="s">
        <v>469</v>
      </c>
      <c r="E214" s="195" t="s">
        <v>592</v>
      </c>
      <c r="F214" s="196">
        <v>145</v>
      </c>
      <c r="G214" s="195"/>
      <c r="H214" s="195">
        <v>179</v>
      </c>
      <c r="I214" s="197">
        <v>180</v>
      </c>
      <c r="J214" s="198" t="s">
        <v>755</v>
      </c>
      <c r="K214" s="168">
        <f t="shared" si="103"/>
        <v>34</v>
      </c>
      <c r="L214" s="199">
        <f t="shared" si="104"/>
        <v>0.23448275862068965</v>
      </c>
      <c r="M214" s="195" t="s">
        <v>595</v>
      </c>
      <c r="N214" s="200">
        <v>43025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2">
        <v>101</v>
      </c>
      <c r="B215" s="193">
        <v>43014</v>
      </c>
      <c r="C215" s="193"/>
      <c r="D215" s="194" t="s">
        <v>359</v>
      </c>
      <c r="E215" s="195" t="s">
        <v>592</v>
      </c>
      <c r="F215" s="196">
        <v>256</v>
      </c>
      <c r="G215" s="195"/>
      <c r="H215" s="195">
        <v>323</v>
      </c>
      <c r="I215" s="197">
        <v>320</v>
      </c>
      <c r="J215" s="198" t="s">
        <v>680</v>
      </c>
      <c r="K215" s="168">
        <f t="shared" si="103"/>
        <v>67</v>
      </c>
      <c r="L215" s="199">
        <f t="shared" si="104"/>
        <v>0.26171875</v>
      </c>
      <c r="M215" s="195" t="s">
        <v>595</v>
      </c>
      <c r="N215" s="200">
        <v>43067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2">
        <v>102</v>
      </c>
      <c r="B216" s="193">
        <v>43017</v>
      </c>
      <c r="C216" s="193"/>
      <c r="D216" s="194" t="s">
        <v>373</v>
      </c>
      <c r="E216" s="195" t="s">
        <v>592</v>
      </c>
      <c r="F216" s="196">
        <v>137.5</v>
      </c>
      <c r="G216" s="195"/>
      <c r="H216" s="195">
        <v>184</v>
      </c>
      <c r="I216" s="197">
        <v>183</v>
      </c>
      <c r="J216" s="198" t="s">
        <v>756</v>
      </c>
      <c r="K216" s="168">
        <f t="shared" si="103"/>
        <v>46.5</v>
      </c>
      <c r="L216" s="199">
        <f t="shared" si="104"/>
        <v>0.33818181818181819</v>
      </c>
      <c r="M216" s="195" t="s">
        <v>595</v>
      </c>
      <c r="N216" s="200">
        <v>43108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2">
        <v>103</v>
      </c>
      <c r="B217" s="193">
        <v>43018</v>
      </c>
      <c r="C217" s="193"/>
      <c r="D217" s="194" t="s">
        <v>757</v>
      </c>
      <c r="E217" s="195" t="s">
        <v>592</v>
      </c>
      <c r="F217" s="196">
        <v>125.5</v>
      </c>
      <c r="G217" s="195"/>
      <c r="H217" s="195">
        <v>158</v>
      </c>
      <c r="I217" s="197">
        <v>155</v>
      </c>
      <c r="J217" s="198" t="s">
        <v>758</v>
      </c>
      <c r="K217" s="168">
        <f t="shared" si="103"/>
        <v>32.5</v>
      </c>
      <c r="L217" s="199">
        <f t="shared" si="104"/>
        <v>0.25896414342629481</v>
      </c>
      <c r="M217" s="195" t="s">
        <v>595</v>
      </c>
      <c r="N217" s="200">
        <v>43067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2">
        <v>104</v>
      </c>
      <c r="B218" s="193">
        <v>43018</v>
      </c>
      <c r="C218" s="193"/>
      <c r="D218" s="194" t="s">
        <v>759</v>
      </c>
      <c r="E218" s="195" t="s">
        <v>592</v>
      </c>
      <c r="F218" s="196">
        <v>895</v>
      </c>
      <c r="G218" s="195"/>
      <c r="H218" s="195">
        <v>1122.5</v>
      </c>
      <c r="I218" s="197">
        <v>1078</v>
      </c>
      <c r="J218" s="198" t="s">
        <v>760</v>
      </c>
      <c r="K218" s="168">
        <v>227.5</v>
      </c>
      <c r="L218" s="199">
        <v>0.25418994413407803</v>
      </c>
      <c r="M218" s="195" t="s">
        <v>595</v>
      </c>
      <c r="N218" s="200">
        <v>43117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2">
        <v>105</v>
      </c>
      <c r="B219" s="193">
        <v>43020</v>
      </c>
      <c r="C219" s="193"/>
      <c r="D219" s="194" t="s">
        <v>368</v>
      </c>
      <c r="E219" s="195" t="s">
        <v>592</v>
      </c>
      <c r="F219" s="196">
        <v>525</v>
      </c>
      <c r="G219" s="195"/>
      <c r="H219" s="195">
        <v>629</v>
      </c>
      <c r="I219" s="197">
        <v>629</v>
      </c>
      <c r="J219" s="198" t="s">
        <v>680</v>
      </c>
      <c r="K219" s="168">
        <v>104</v>
      </c>
      <c r="L219" s="199">
        <v>0.19809523809523799</v>
      </c>
      <c r="M219" s="195" t="s">
        <v>595</v>
      </c>
      <c r="N219" s="200">
        <v>43119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2">
        <v>106</v>
      </c>
      <c r="B220" s="193">
        <v>43046</v>
      </c>
      <c r="C220" s="193"/>
      <c r="D220" s="194" t="s">
        <v>409</v>
      </c>
      <c r="E220" s="195" t="s">
        <v>592</v>
      </c>
      <c r="F220" s="196">
        <v>740</v>
      </c>
      <c r="G220" s="195"/>
      <c r="H220" s="195">
        <v>892.5</v>
      </c>
      <c r="I220" s="197">
        <v>900</v>
      </c>
      <c r="J220" s="198" t="s">
        <v>761</v>
      </c>
      <c r="K220" s="168">
        <f t="shared" ref="K220:K222" si="105">H220-F220</f>
        <v>152.5</v>
      </c>
      <c r="L220" s="199">
        <f t="shared" ref="L220:L222" si="106">K220/F220</f>
        <v>0.20608108108108109</v>
      </c>
      <c r="M220" s="195" t="s">
        <v>595</v>
      </c>
      <c r="N220" s="200">
        <v>43052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61">
        <v>107</v>
      </c>
      <c r="B221" s="162">
        <v>43073</v>
      </c>
      <c r="C221" s="162"/>
      <c r="D221" s="163" t="s">
        <v>762</v>
      </c>
      <c r="E221" s="164" t="s">
        <v>592</v>
      </c>
      <c r="F221" s="165">
        <v>118.5</v>
      </c>
      <c r="G221" s="164"/>
      <c r="H221" s="164">
        <v>143.5</v>
      </c>
      <c r="I221" s="166">
        <v>145</v>
      </c>
      <c r="J221" s="167" t="s">
        <v>763</v>
      </c>
      <c r="K221" s="168">
        <f t="shared" si="105"/>
        <v>25</v>
      </c>
      <c r="L221" s="169">
        <f t="shared" si="106"/>
        <v>0.2109704641350211</v>
      </c>
      <c r="M221" s="164" t="s">
        <v>595</v>
      </c>
      <c r="N221" s="170">
        <v>43097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1">
        <v>108</v>
      </c>
      <c r="B222" s="172">
        <v>43090</v>
      </c>
      <c r="C222" s="172"/>
      <c r="D222" s="173" t="s">
        <v>441</v>
      </c>
      <c r="E222" s="174" t="s">
        <v>592</v>
      </c>
      <c r="F222" s="175">
        <v>715</v>
      </c>
      <c r="G222" s="175"/>
      <c r="H222" s="176">
        <v>500</v>
      </c>
      <c r="I222" s="176">
        <v>872</v>
      </c>
      <c r="J222" s="177" t="s">
        <v>764</v>
      </c>
      <c r="K222" s="178">
        <f t="shared" si="105"/>
        <v>-215</v>
      </c>
      <c r="L222" s="179">
        <f t="shared" si="106"/>
        <v>-0.30069930069930068</v>
      </c>
      <c r="M222" s="175" t="s">
        <v>605</v>
      </c>
      <c r="N222" s="172">
        <v>43670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61">
        <v>109</v>
      </c>
      <c r="B223" s="162">
        <v>43098</v>
      </c>
      <c r="C223" s="162"/>
      <c r="D223" s="163" t="s">
        <v>753</v>
      </c>
      <c r="E223" s="164" t="s">
        <v>592</v>
      </c>
      <c r="F223" s="165">
        <v>435</v>
      </c>
      <c r="G223" s="164"/>
      <c r="H223" s="164">
        <v>542.5</v>
      </c>
      <c r="I223" s="166">
        <v>539</v>
      </c>
      <c r="J223" s="167" t="s">
        <v>680</v>
      </c>
      <c r="K223" s="168">
        <v>107.5</v>
      </c>
      <c r="L223" s="169">
        <v>0.247126436781609</v>
      </c>
      <c r="M223" s="164" t="s">
        <v>595</v>
      </c>
      <c r="N223" s="170">
        <v>43206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61">
        <v>110</v>
      </c>
      <c r="B224" s="162">
        <v>43098</v>
      </c>
      <c r="C224" s="162"/>
      <c r="D224" s="163" t="s">
        <v>561</v>
      </c>
      <c r="E224" s="164" t="s">
        <v>592</v>
      </c>
      <c r="F224" s="165">
        <v>885</v>
      </c>
      <c r="G224" s="164"/>
      <c r="H224" s="164">
        <v>1090</v>
      </c>
      <c r="I224" s="166">
        <v>1084</v>
      </c>
      <c r="J224" s="167" t="s">
        <v>680</v>
      </c>
      <c r="K224" s="168">
        <v>205</v>
      </c>
      <c r="L224" s="169">
        <v>0.23163841807909599</v>
      </c>
      <c r="M224" s="164" t="s">
        <v>595</v>
      </c>
      <c r="N224" s="170">
        <v>43213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1">
        <v>111</v>
      </c>
      <c r="B225" s="202">
        <v>43192</v>
      </c>
      <c r="C225" s="202"/>
      <c r="D225" s="180" t="s">
        <v>765</v>
      </c>
      <c r="E225" s="175" t="s">
        <v>592</v>
      </c>
      <c r="F225" s="203">
        <v>478.5</v>
      </c>
      <c r="G225" s="175"/>
      <c r="H225" s="175">
        <v>442</v>
      </c>
      <c r="I225" s="176">
        <v>613</v>
      </c>
      <c r="J225" s="177" t="s">
        <v>766</v>
      </c>
      <c r="K225" s="178">
        <f t="shared" ref="K225:K228" si="107">H225-F225</f>
        <v>-36.5</v>
      </c>
      <c r="L225" s="179">
        <f t="shared" ref="L225:L228" si="108">K225/F225</f>
        <v>-7.6280041797283177E-2</v>
      </c>
      <c r="M225" s="175" t="s">
        <v>605</v>
      </c>
      <c r="N225" s="172">
        <v>43762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1">
        <v>112</v>
      </c>
      <c r="B226" s="172">
        <v>43194</v>
      </c>
      <c r="C226" s="172"/>
      <c r="D226" s="173" t="s">
        <v>767</v>
      </c>
      <c r="E226" s="174" t="s">
        <v>592</v>
      </c>
      <c r="F226" s="175">
        <f>141.5-7.3</f>
        <v>134.19999999999999</v>
      </c>
      <c r="G226" s="175"/>
      <c r="H226" s="176">
        <v>77</v>
      </c>
      <c r="I226" s="176">
        <v>180</v>
      </c>
      <c r="J226" s="177" t="s">
        <v>768</v>
      </c>
      <c r="K226" s="178">
        <f t="shared" si="107"/>
        <v>-57.199999999999989</v>
      </c>
      <c r="L226" s="179">
        <f t="shared" si="108"/>
        <v>-0.42622950819672129</v>
      </c>
      <c r="M226" s="175" t="s">
        <v>605</v>
      </c>
      <c r="N226" s="172">
        <v>43522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1">
        <v>113</v>
      </c>
      <c r="B227" s="172">
        <v>43209</v>
      </c>
      <c r="C227" s="172"/>
      <c r="D227" s="173" t="s">
        <v>769</v>
      </c>
      <c r="E227" s="174" t="s">
        <v>592</v>
      </c>
      <c r="F227" s="175">
        <v>430</v>
      </c>
      <c r="G227" s="175"/>
      <c r="H227" s="176">
        <v>220</v>
      </c>
      <c r="I227" s="176">
        <v>537</v>
      </c>
      <c r="J227" s="177" t="s">
        <v>770</v>
      </c>
      <c r="K227" s="178">
        <f t="shared" si="107"/>
        <v>-210</v>
      </c>
      <c r="L227" s="179">
        <f t="shared" si="108"/>
        <v>-0.48837209302325579</v>
      </c>
      <c r="M227" s="175" t="s">
        <v>605</v>
      </c>
      <c r="N227" s="172">
        <v>43252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2">
        <v>114</v>
      </c>
      <c r="B228" s="193">
        <v>43220</v>
      </c>
      <c r="C228" s="193"/>
      <c r="D228" s="194" t="s">
        <v>771</v>
      </c>
      <c r="E228" s="195" t="s">
        <v>592</v>
      </c>
      <c r="F228" s="195">
        <v>153.5</v>
      </c>
      <c r="G228" s="195"/>
      <c r="H228" s="195">
        <v>196</v>
      </c>
      <c r="I228" s="197">
        <v>196</v>
      </c>
      <c r="J228" s="167" t="s">
        <v>772</v>
      </c>
      <c r="K228" s="168">
        <f t="shared" si="107"/>
        <v>42.5</v>
      </c>
      <c r="L228" s="169">
        <f t="shared" si="108"/>
        <v>0.27687296416938112</v>
      </c>
      <c r="M228" s="164" t="s">
        <v>595</v>
      </c>
      <c r="N228" s="170">
        <v>43605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1">
        <v>115</v>
      </c>
      <c r="B229" s="172">
        <v>43306</v>
      </c>
      <c r="C229" s="172"/>
      <c r="D229" s="173" t="s">
        <v>740</v>
      </c>
      <c r="E229" s="174" t="s">
        <v>592</v>
      </c>
      <c r="F229" s="175">
        <v>27.5</v>
      </c>
      <c r="G229" s="175"/>
      <c r="H229" s="176">
        <v>13.1</v>
      </c>
      <c r="I229" s="176">
        <v>60</v>
      </c>
      <c r="J229" s="177" t="s">
        <v>773</v>
      </c>
      <c r="K229" s="178">
        <v>-14.4</v>
      </c>
      <c r="L229" s="179">
        <v>-0.52363636363636401</v>
      </c>
      <c r="M229" s="175" t="s">
        <v>605</v>
      </c>
      <c r="N229" s="172">
        <v>43138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1">
        <v>116</v>
      </c>
      <c r="B230" s="202">
        <v>43318</v>
      </c>
      <c r="C230" s="202"/>
      <c r="D230" s="180" t="s">
        <v>774</v>
      </c>
      <c r="E230" s="175" t="s">
        <v>592</v>
      </c>
      <c r="F230" s="175">
        <v>148.5</v>
      </c>
      <c r="G230" s="175"/>
      <c r="H230" s="175">
        <v>102</v>
      </c>
      <c r="I230" s="176">
        <v>182</v>
      </c>
      <c r="J230" s="177" t="s">
        <v>775</v>
      </c>
      <c r="K230" s="178">
        <f>H230-F230</f>
        <v>-46.5</v>
      </c>
      <c r="L230" s="179">
        <f>K230/F230</f>
        <v>-0.31313131313131315</v>
      </c>
      <c r="M230" s="175" t="s">
        <v>605</v>
      </c>
      <c r="N230" s="172">
        <v>43661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61">
        <v>117</v>
      </c>
      <c r="B231" s="162">
        <v>43335</v>
      </c>
      <c r="C231" s="162"/>
      <c r="D231" s="163" t="s">
        <v>776</v>
      </c>
      <c r="E231" s="164" t="s">
        <v>592</v>
      </c>
      <c r="F231" s="195">
        <v>285</v>
      </c>
      <c r="G231" s="164"/>
      <c r="H231" s="164">
        <v>355</v>
      </c>
      <c r="I231" s="166">
        <v>364</v>
      </c>
      <c r="J231" s="167" t="s">
        <v>777</v>
      </c>
      <c r="K231" s="168">
        <v>70</v>
      </c>
      <c r="L231" s="169">
        <v>0.24561403508771901</v>
      </c>
      <c r="M231" s="164" t="s">
        <v>595</v>
      </c>
      <c r="N231" s="170">
        <v>43455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61">
        <v>118</v>
      </c>
      <c r="B232" s="162">
        <v>43341</v>
      </c>
      <c r="C232" s="162"/>
      <c r="D232" s="163" t="s">
        <v>399</v>
      </c>
      <c r="E232" s="164" t="s">
        <v>592</v>
      </c>
      <c r="F232" s="195">
        <v>525</v>
      </c>
      <c r="G232" s="164"/>
      <c r="H232" s="164">
        <v>585</v>
      </c>
      <c r="I232" s="166">
        <v>635</v>
      </c>
      <c r="J232" s="167" t="s">
        <v>778</v>
      </c>
      <c r="K232" s="168">
        <f t="shared" ref="K232:K283" si="109">H232-F232</f>
        <v>60</v>
      </c>
      <c r="L232" s="169">
        <f t="shared" ref="L232:L283" si="110">K232/F232</f>
        <v>0.11428571428571428</v>
      </c>
      <c r="M232" s="164" t="s">
        <v>595</v>
      </c>
      <c r="N232" s="170">
        <v>43662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61">
        <v>119</v>
      </c>
      <c r="B233" s="162">
        <v>43395</v>
      </c>
      <c r="C233" s="162"/>
      <c r="D233" s="163" t="s">
        <v>384</v>
      </c>
      <c r="E233" s="164" t="s">
        <v>592</v>
      </c>
      <c r="F233" s="195">
        <v>475</v>
      </c>
      <c r="G233" s="164"/>
      <c r="H233" s="164">
        <v>574</v>
      </c>
      <c r="I233" s="166">
        <v>570</v>
      </c>
      <c r="J233" s="167" t="s">
        <v>680</v>
      </c>
      <c r="K233" s="168">
        <f t="shared" si="109"/>
        <v>99</v>
      </c>
      <c r="L233" s="169">
        <f t="shared" si="110"/>
        <v>0.20842105263157895</v>
      </c>
      <c r="M233" s="164" t="s">
        <v>595</v>
      </c>
      <c r="N233" s="170">
        <v>43403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2">
        <v>120</v>
      </c>
      <c r="B234" s="193">
        <v>43397</v>
      </c>
      <c r="C234" s="193"/>
      <c r="D234" s="194" t="s">
        <v>779</v>
      </c>
      <c r="E234" s="195" t="s">
        <v>592</v>
      </c>
      <c r="F234" s="195">
        <v>707.5</v>
      </c>
      <c r="G234" s="195"/>
      <c r="H234" s="195">
        <v>872</v>
      </c>
      <c r="I234" s="197">
        <v>872</v>
      </c>
      <c r="J234" s="198" t="s">
        <v>680</v>
      </c>
      <c r="K234" s="168">
        <f t="shared" si="109"/>
        <v>164.5</v>
      </c>
      <c r="L234" s="199">
        <f t="shared" si="110"/>
        <v>0.23250883392226149</v>
      </c>
      <c r="M234" s="195" t="s">
        <v>595</v>
      </c>
      <c r="N234" s="200">
        <v>43482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2">
        <v>121</v>
      </c>
      <c r="B235" s="193">
        <v>43398</v>
      </c>
      <c r="C235" s="193"/>
      <c r="D235" s="194" t="s">
        <v>780</v>
      </c>
      <c r="E235" s="195" t="s">
        <v>592</v>
      </c>
      <c r="F235" s="195">
        <v>162</v>
      </c>
      <c r="G235" s="195"/>
      <c r="H235" s="195">
        <v>204</v>
      </c>
      <c r="I235" s="197">
        <v>209</v>
      </c>
      <c r="J235" s="198" t="s">
        <v>781</v>
      </c>
      <c r="K235" s="168">
        <f t="shared" si="109"/>
        <v>42</v>
      </c>
      <c r="L235" s="199">
        <f t="shared" si="110"/>
        <v>0.25925925925925924</v>
      </c>
      <c r="M235" s="195" t="s">
        <v>595</v>
      </c>
      <c r="N235" s="200">
        <v>43539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2">
        <v>122</v>
      </c>
      <c r="B236" s="193">
        <v>43399</v>
      </c>
      <c r="C236" s="193"/>
      <c r="D236" s="194" t="s">
        <v>489</v>
      </c>
      <c r="E236" s="195" t="s">
        <v>592</v>
      </c>
      <c r="F236" s="195">
        <v>240</v>
      </c>
      <c r="G236" s="195"/>
      <c r="H236" s="195">
        <v>297</v>
      </c>
      <c r="I236" s="197">
        <v>297</v>
      </c>
      <c r="J236" s="198" t="s">
        <v>680</v>
      </c>
      <c r="K236" s="204">
        <f t="shared" si="109"/>
        <v>57</v>
      </c>
      <c r="L236" s="199">
        <f t="shared" si="110"/>
        <v>0.23749999999999999</v>
      </c>
      <c r="M236" s="195" t="s">
        <v>595</v>
      </c>
      <c r="N236" s="200">
        <v>43417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61">
        <v>123</v>
      </c>
      <c r="B237" s="162">
        <v>43439</v>
      </c>
      <c r="C237" s="162"/>
      <c r="D237" s="163" t="s">
        <v>782</v>
      </c>
      <c r="E237" s="164" t="s">
        <v>592</v>
      </c>
      <c r="F237" s="164">
        <v>202.5</v>
      </c>
      <c r="G237" s="164"/>
      <c r="H237" s="164">
        <v>255</v>
      </c>
      <c r="I237" s="166">
        <v>252</v>
      </c>
      <c r="J237" s="167" t="s">
        <v>680</v>
      </c>
      <c r="K237" s="168">
        <f t="shared" si="109"/>
        <v>52.5</v>
      </c>
      <c r="L237" s="169">
        <f t="shared" si="110"/>
        <v>0.25925925925925924</v>
      </c>
      <c r="M237" s="164" t="s">
        <v>595</v>
      </c>
      <c r="N237" s="170">
        <v>43542</v>
      </c>
      <c r="O237" s="1"/>
      <c r="P237" s="1"/>
      <c r="Q237" s="1"/>
      <c r="R237" s="6" t="s">
        <v>783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2">
        <v>124</v>
      </c>
      <c r="B238" s="193">
        <v>43465</v>
      </c>
      <c r="C238" s="162"/>
      <c r="D238" s="194" t="s">
        <v>159</v>
      </c>
      <c r="E238" s="195" t="s">
        <v>592</v>
      </c>
      <c r="F238" s="195">
        <v>710</v>
      </c>
      <c r="G238" s="195"/>
      <c r="H238" s="195">
        <v>866</v>
      </c>
      <c r="I238" s="197">
        <v>866</v>
      </c>
      <c r="J238" s="198" t="s">
        <v>680</v>
      </c>
      <c r="K238" s="168">
        <f t="shared" si="109"/>
        <v>156</v>
      </c>
      <c r="L238" s="169">
        <f t="shared" si="110"/>
        <v>0.21971830985915494</v>
      </c>
      <c r="M238" s="164" t="s">
        <v>595</v>
      </c>
      <c r="N238" s="170">
        <v>43553</v>
      </c>
      <c r="O238" s="1"/>
      <c r="P238" s="1"/>
      <c r="Q238" s="1"/>
      <c r="R238" s="6" t="s">
        <v>783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2">
        <v>125</v>
      </c>
      <c r="B239" s="193">
        <v>43522</v>
      </c>
      <c r="C239" s="193"/>
      <c r="D239" s="194" t="s">
        <v>174</v>
      </c>
      <c r="E239" s="195" t="s">
        <v>592</v>
      </c>
      <c r="F239" s="195">
        <v>337.25</v>
      </c>
      <c r="G239" s="195"/>
      <c r="H239" s="195">
        <v>398.5</v>
      </c>
      <c r="I239" s="197">
        <v>411</v>
      </c>
      <c r="J239" s="167" t="s">
        <v>784</v>
      </c>
      <c r="K239" s="168">
        <f t="shared" si="109"/>
        <v>61.25</v>
      </c>
      <c r="L239" s="169">
        <f t="shared" si="110"/>
        <v>0.1816160118606375</v>
      </c>
      <c r="M239" s="164" t="s">
        <v>595</v>
      </c>
      <c r="N239" s="170">
        <v>43760</v>
      </c>
      <c r="O239" s="1"/>
      <c r="P239" s="1"/>
      <c r="Q239" s="1"/>
      <c r="R239" s="6" t="s">
        <v>783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5">
        <v>126</v>
      </c>
      <c r="B240" s="206">
        <v>43559</v>
      </c>
      <c r="C240" s="206"/>
      <c r="D240" s="207" t="s">
        <v>785</v>
      </c>
      <c r="E240" s="208" t="s">
        <v>592</v>
      </c>
      <c r="F240" s="208">
        <v>130</v>
      </c>
      <c r="G240" s="208"/>
      <c r="H240" s="208">
        <v>65</v>
      </c>
      <c r="I240" s="209">
        <v>158</v>
      </c>
      <c r="J240" s="177" t="s">
        <v>786</v>
      </c>
      <c r="K240" s="178">
        <f t="shared" si="109"/>
        <v>-65</v>
      </c>
      <c r="L240" s="179">
        <f t="shared" si="110"/>
        <v>-0.5</v>
      </c>
      <c r="M240" s="175" t="s">
        <v>605</v>
      </c>
      <c r="N240" s="172">
        <v>43726</v>
      </c>
      <c r="O240" s="1"/>
      <c r="P240" s="1"/>
      <c r="Q240" s="1"/>
      <c r="R240" s="6" t="s">
        <v>787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2">
        <v>127</v>
      </c>
      <c r="B241" s="193">
        <v>43017</v>
      </c>
      <c r="C241" s="193"/>
      <c r="D241" s="194" t="s">
        <v>210</v>
      </c>
      <c r="E241" s="195" t="s">
        <v>592</v>
      </c>
      <c r="F241" s="195">
        <v>141.5</v>
      </c>
      <c r="G241" s="195"/>
      <c r="H241" s="195">
        <v>183.5</v>
      </c>
      <c r="I241" s="197">
        <v>210</v>
      </c>
      <c r="J241" s="167" t="s">
        <v>781</v>
      </c>
      <c r="K241" s="168">
        <f t="shared" si="109"/>
        <v>42</v>
      </c>
      <c r="L241" s="169">
        <f t="shared" si="110"/>
        <v>0.29681978798586572</v>
      </c>
      <c r="M241" s="164" t="s">
        <v>595</v>
      </c>
      <c r="N241" s="170">
        <v>43042</v>
      </c>
      <c r="O241" s="1"/>
      <c r="P241" s="1"/>
      <c r="Q241" s="1"/>
      <c r="R241" s="6" t="s">
        <v>787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5">
        <v>128</v>
      </c>
      <c r="B242" s="206">
        <v>43074</v>
      </c>
      <c r="C242" s="206"/>
      <c r="D242" s="207" t="s">
        <v>788</v>
      </c>
      <c r="E242" s="208" t="s">
        <v>592</v>
      </c>
      <c r="F242" s="203">
        <v>172</v>
      </c>
      <c r="G242" s="208"/>
      <c r="H242" s="208">
        <v>155.25</v>
      </c>
      <c r="I242" s="209">
        <v>230</v>
      </c>
      <c r="J242" s="177" t="s">
        <v>789</v>
      </c>
      <c r="K242" s="178">
        <f t="shared" si="109"/>
        <v>-16.75</v>
      </c>
      <c r="L242" s="179">
        <f t="shared" si="110"/>
        <v>-9.7383720930232565E-2</v>
      </c>
      <c r="M242" s="175" t="s">
        <v>605</v>
      </c>
      <c r="N242" s="172">
        <v>43787</v>
      </c>
      <c r="O242" s="1"/>
      <c r="P242" s="1"/>
      <c r="Q242" s="1"/>
      <c r="R242" s="6" t="s">
        <v>787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2">
        <v>129</v>
      </c>
      <c r="B243" s="193">
        <v>43398</v>
      </c>
      <c r="C243" s="193"/>
      <c r="D243" s="194" t="s">
        <v>120</v>
      </c>
      <c r="E243" s="195" t="s">
        <v>592</v>
      </c>
      <c r="F243" s="195">
        <v>698.5</v>
      </c>
      <c r="G243" s="195"/>
      <c r="H243" s="195">
        <v>890</v>
      </c>
      <c r="I243" s="197">
        <v>890</v>
      </c>
      <c r="J243" s="167" t="s">
        <v>790</v>
      </c>
      <c r="K243" s="168">
        <f t="shared" si="109"/>
        <v>191.5</v>
      </c>
      <c r="L243" s="169">
        <f t="shared" si="110"/>
        <v>0.27415891195418757</v>
      </c>
      <c r="M243" s="164" t="s">
        <v>595</v>
      </c>
      <c r="N243" s="170">
        <v>44328</v>
      </c>
      <c r="O243" s="1"/>
      <c r="P243" s="1"/>
      <c r="Q243" s="1"/>
      <c r="R243" s="6" t="s">
        <v>783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2">
        <v>130</v>
      </c>
      <c r="B244" s="193">
        <v>42877</v>
      </c>
      <c r="C244" s="193"/>
      <c r="D244" s="194" t="s">
        <v>791</v>
      </c>
      <c r="E244" s="195" t="s">
        <v>592</v>
      </c>
      <c r="F244" s="195">
        <v>127.6</v>
      </c>
      <c r="G244" s="195"/>
      <c r="H244" s="195">
        <v>138</v>
      </c>
      <c r="I244" s="197">
        <v>190</v>
      </c>
      <c r="J244" s="167" t="s">
        <v>792</v>
      </c>
      <c r="K244" s="168">
        <f t="shared" si="109"/>
        <v>10.400000000000006</v>
      </c>
      <c r="L244" s="169">
        <f t="shared" si="110"/>
        <v>8.1504702194357417E-2</v>
      </c>
      <c r="M244" s="164" t="s">
        <v>595</v>
      </c>
      <c r="N244" s="170">
        <v>43774</v>
      </c>
      <c r="O244" s="1"/>
      <c r="P244" s="1"/>
      <c r="Q244" s="1"/>
      <c r="R244" s="6" t="s">
        <v>787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2">
        <v>131</v>
      </c>
      <c r="B245" s="193">
        <v>43158</v>
      </c>
      <c r="C245" s="193"/>
      <c r="D245" s="194" t="s">
        <v>793</v>
      </c>
      <c r="E245" s="195" t="s">
        <v>592</v>
      </c>
      <c r="F245" s="195">
        <v>317</v>
      </c>
      <c r="G245" s="195"/>
      <c r="H245" s="195">
        <v>382.5</v>
      </c>
      <c r="I245" s="197">
        <v>398</v>
      </c>
      <c r="J245" s="167" t="s">
        <v>794</v>
      </c>
      <c r="K245" s="168">
        <f t="shared" si="109"/>
        <v>65.5</v>
      </c>
      <c r="L245" s="169">
        <f t="shared" si="110"/>
        <v>0.20662460567823343</v>
      </c>
      <c r="M245" s="164" t="s">
        <v>595</v>
      </c>
      <c r="N245" s="170">
        <v>44238</v>
      </c>
      <c r="O245" s="1"/>
      <c r="P245" s="1"/>
      <c r="Q245" s="1"/>
      <c r="R245" s="6" t="s">
        <v>787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5">
        <v>132</v>
      </c>
      <c r="B246" s="206">
        <v>43164</v>
      </c>
      <c r="C246" s="206"/>
      <c r="D246" s="207" t="s">
        <v>166</v>
      </c>
      <c r="E246" s="208" t="s">
        <v>592</v>
      </c>
      <c r="F246" s="203">
        <f>510-14.4</f>
        <v>495.6</v>
      </c>
      <c r="G246" s="208"/>
      <c r="H246" s="208">
        <v>350</v>
      </c>
      <c r="I246" s="209">
        <v>672</v>
      </c>
      <c r="J246" s="177" t="s">
        <v>795</v>
      </c>
      <c r="K246" s="178">
        <f t="shared" si="109"/>
        <v>-145.60000000000002</v>
      </c>
      <c r="L246" s="179">
        <f t="shared" si="110"/>
        <v>-0.29378531073446329</v>
      </c>
      <c r="M246" s="175" t="s">
        <v>605</v>
      </c>
      <c r="N246" s="172">
        <v>43887</v>
      </c>
      <c r="O246" s="1"/>
      <c r="P246" s="1"/>
      <c r="Q246" s="1"/>
      <c r="R246" s="6" t="s">
        <v>783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5">
        <v>133</v>
      </c>
      <c r="B247" s="206">
        <v>43237</v>
      </c>
      <c r="C247" s="206"/>
      <c r="D247" s="207" t="s">
        <v>796</v>
      </c>
      <c r="E247" s="208" t="s">
        <v>592</v>
      </c>
      <c r="F247" s="203">
        <v>230.3</v>
      </c>
      <c r="G247" s="208"/>
      <c r="H247" s="208">
        <v>102.5</v>
      </c>
      <c r="I247" s="209">
        <v>348</v>
      </c>
      <c r="J247" s="177" t="s">
        <v>797</v>
      </c>
      <c r="K247" s="178">
        <f t="shared" si="109"/>
        <v>-127.80000000000001</v>
      </c>
      <c r="L247" s="179">
        <f t="shared" si="110"/>
        <v>-0.55492835432045162</v>
      </c>
      <c r="M247" s="175" t="s">
        <v>605</v>
      </c>
      <c r="N247" s="172">
        <v>43896</v>
      </c>
      <c r="O247" s="1"/>
      <c r="P247" s="1"/>
      <c r="Q247" s="1"/>
      <c r="R247" s="6" t="s">
        <v>783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2">
        <v>134</v>
      </c>
      <c r="B248" s="193">
        <v>43258</v>
      </c>
      <c r="C248" s="193"/>
      <c r="D248" s="194" t="s">
        <v>445</v>
      </c>
      <c r="E248" s="195" t="s">
        <v>592</v>
      </c>
      <c r="F248" s="195">
        <f>342.5-5.1</f>
        <v>337.4</v>
      </c>
      <c r="G248" s="195"/>
      <c r="H248" s="195">
        <v>412.5</v>
      </c>
      <c r="I248" s="197">
        <v>439</v>
      </c>
      <c r="J248" s="167" t="s">
        <v>798</v>
      </c>
      <c r="K248" s="168">
        <f t="shared" si="109"/>
        <v>75.100000000000023</v>
      </c>
      <c r="L248" s="169">
        <f t="shared" si="110"/>
        <v>0.22258446947243635</v>
      </c>
      <c r="M248" s="164" t="s">
        <v>595</v>
      </c>
      <c r="N248" s="170">
        <v>44230</v>
      </c>
      <c r="O248" s="1"/>
      <c r="P248" s="1"/>
      <c r="Q248" s="1"/>
      <c r="R248" s="6" t="s">
        <v>787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6">
        <v>135</v>
      </c>
      <c r="B249" s="185">
        <v>43285</v>
      </c>
      <c r="C249" s="185"/>
      <c r="D249" s="186" t="s">
        <v>58</v>
      </c>
      <c r="E249" s="187" t="s">
        <v>592</v>
      </c>
      <c r="F249" s="187">
        <f>127.5-5.53</f>
        <v>121.97</v>
      </c>
      <c r="G249" s="188"/>
      <c r="H249" s="188">
        <v>122.5</v>
      </c>
      <c r="I249" s="188">
        <v>170</v>
      </c>
      <c r="J249" s="189" t="s">
        <v>799</v>
      </c>
      <c r="K249" s="190">
        <f t="shared" si="109"/>
        <v>0.53000000000000114</v>
      </c>
      <c r="L249" s="191">
        <f t="shared" si="110"/>
        <v>4.3453308190538747E-3</v>
      </c>
      <c r="M249" s="187" t="s">
        <v>613</v>
      </c>
      <c r="N249" s="185">
        <v>44431</v>
      </c>
      <c r="O249" s="1"/>
      <c r="P249" s="1"/>
      <c r="Q249" s="1"/>
      <c r="R249" s="6" t="s">
        <v>783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5">
        <v>136</v>
      </c>
      <c r="B250" s="206">
        <v>43294</v>
      </c>
      <c r="C250" s="206"/>
      <c r="D250" s="207" t="s">
        <v>800</v>
      </c>
      <c r="E250" s="208" t="s">
        <v>592</v>
      </c>
      <c r="F250" s="203">
        <v>46.5</v>
      </c>
      <c r="G250" s="208"/>
      <c r="H250" s="208">
        <v>17</v>
      </c>
      <c r="I250" s="209">
        <v>59</v>
      </c>
      <c r="J250" s="177" t="s">
        <v>801</v>
      </c>
      <c r="K250" s="178">
        <f t="shared" si="109"/>
        <v>-29.5</v>
      </c>
      <c r="L250" s="179">
        <f t="shared" si="110"/>
        <v>-0.63440860215053763</v>
      </c>
      <c r="M250" s="175" t="s">
        <v>605</v>
      </c>
      <c r="N250" s="172">
        <v>43887</v>
      </c>
      <c r="O250" s="1"/>
      <c r="P250" s="1"/>
      <c r="Q250" s="1"/>
      <c r="R250" s="6" t="s">
        <v>783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2">
        <v>137</v>
      </c>
      <c r="B251" s="193">
        <v>43396</v>
      </c>
      <c r="C251" s="193"/>
      <c r="D251" s="194" t="s">
        <v>428</v>
      </c>
      <c r="E251" s="195" t="s">
        <v>592</v>
      </c>
      <c r="F251" s="195">
        <v>156.5</v>
      </c>
      <c r="G251" s="195"/>
      <c r="H251" s="195">
        <v>207.5</v>
      </c>
      <c r="I251" s="197">
        <v>191</v>
      </c>
      <c r="J251" s="167" t="s">
        <v>680</v>
      </c>
      <c r="K251" s="168">
        <f t="shared" si="109"/>
        <v>51</v>
      </c>
      <c r="L251" s="169">
        <f t="shared" si="110"/>
        <v>0.32587859424920129</v>
      </c>
      <c r="M251" s="164" t="s">
        <v>595</v>
      </c>
      <c r="N251" s="170">
        <v>44369</v>
      </c>
      <c r="O251" s="1"/>
      <c r="P251" s="1"/>
      <c r="Q251" s="1"/>
      <c r="R251" s="6" t="s">
        <v>783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2">
        <v>138</v>
      </c>
      <c r="B252" s="193">
        <v>43439</v>
      </c>
      <c r="C252" s="193"/>
      <c r="D252" s="194" t="s">
        <v>347</v>
      </c>
      <c r="E252" s="195" t="s">
        <v>592</v>
      </c>
      <c r="F252" s="195">
        <v>259.5</v>
      </c>
      <c r="G252" s="195"/>
      <c r="H252" s="195">
        <v>320</v>
      </c>
      <c r="I252" s="197">
        <v>320</v>
      </c>
      <c r="J252" s="167" t="s">
        <v>680</v>
      </c>
      <c r="K252" s="168">
        <f t="shared" si="109"/>
        <v>60.5</v>
      </c>
      <c r="L252" s="169">
        <f t="shared" si="110"/>
        <v>0.23314065510597304</v>
      </c>
      <c r="M252" s="164" t="s">
        <v>595</v>
      </c>
      <c r="N252" s="170">
        <v>44323</v>
      </c>
      <c r="O252" s="1"/>
      <c r="P252" s="1"/>
      <c r="Q252" s="1"/>
      <c r="R252" s="6" t="s">
        <v>783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5">
        <v>139</v>
      </c>
      <c r="B253" s="206">
        <v>43439</v>
      </c>
      <c r="C253" s="206"/>
      <c r="D253" s="207" t="s">
        <v>802</v>
      </c>
      <c r="E253" s="208" t="s">
        <v>592</v>
      </c>
      <c r="F253" s="208">
        <v>715</v>
      </c>
      <c r="G253" s="208"/>
      <c r="H253" s="208">
        <v>445</v>
      </c>
      <c r="I253" s="209">
        <v>840</v>
      </c>
      <c r="J253" s="177" t="s">
        <v>803</v>
      </c>
      <c r="K253" s="178">
        <f t="shared" si="109"/>
        <v>-270</v>
      </c>
      <c r="L253" s="179">
        <f t="shared" si="110"/>
        <v>-0.3776223776223776</v>
      </c>
      <c r="M253" s="175" t="s">
        <v>605</v>
      </c>
      <c r="N253" s="172">
        <v>43800</v>
      </c>
      <c r="O253" s="1"/>
      <c r="P253" s="1"/>
      <c r="Q253" s="1"/>
      <c r="R253" s="6" t="s">
        <v>783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2">
        <v>140</v>
      </c>
      <c r="B254" s="193">
        <v>43469</v>
      </c>
      <c r="C254" s="193"/>
      <c r="D254" s="194" t="s">
        <v>180</v>
      </c>
      <c r="E254" s="195" t="s">
        <v>592</v>
      </c>
      <c r="F254" s="195">
        <v>875</v>
      </c>
      <c r="G254" s="195"/>
      <c r="H254" s="195">
        <v>1165</v>
      </c>
      <c r="I254" s="197">
        <v>1185</v>
      </c>
      <c r="J254" s="167" t="s">
        <v>804</v>
      </c>
      <c r="K254" s="168">
        <f t="shared" si="109"/>
        <v>290</v>
      </c>
      <c r="L254" s="169">
        <f t="shared" si="110"/>
        <v>0.33142857142857141</v>
      </c>
      <c r="M254" s="164" t="s">
        <v>595</v>
      </c>
      <c r="N254" s="170">
        <v>43847</v>
      </c>
      <c r="O254" s="1"/>
      <c r="P254" s="1"/>
      <c r="Q254" s="1"/>
      <c r="R254" s="6" t="s">
        <v>783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2">
        <v>141</v>
      </c>
      <c r="B255" s="193">
        <v>43559</v>
      </c>
      <c r="C255" s="193"/>
      <c r="D255" s="194" t="s">
        <v>365</v>
      </c>
      <c r="E255" s="195" t="s">
        <v>592</v>
      </c>
      <c r="F255" s="195">
        <f>387-14.63</f>
        <v>372.37</v>
      </c>
      <c r="G255" s="195"/>
      <c r="H255" s="195">
        <v>490</v>
      </c>
      <c r="I255" s="197">
        <v>490</v>
      </c>
      <c r="J255" s="167" t="s">
        <v>680</v>
      </c>
      <c r="K255" s="168">
        <f t="shared" si="109"/>
        <v>117.63</v>
      </c>
      <c r="L255" s="169">
        <f t="shared" si="110"/>
        <v>0.31589548030185027</v>
      </c>
      <c r="M255" s="164" t="s">
        <v>595</v>
      </c>
      <c r="N255" s="170">
        <v>43850</v>
      </c>
      <c r="O255" s="1"/>
      <c r="P255" s="1"/>
      <c r="Q255" s="1"/>
      <c r="R255" s="6" t="s">
        <v>783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5">
        <v>142</v>
      </c>
      <c r="B256" s="206">
        <v>43578</v>
      </c>
      <c r="C256" s="206"/>
      <c r="D256" s="207" t="s">
        <v>805</v>
      </c>
      <c r="E256" s="208" t="s">
        <v>604</v>
      </c>
      <c r="F256" s="208">
        <v>220</v>
      </c>
      <c r="G256" s="208"/>
      <c r="H256" s="208">
        <v>127.5</v>
      </c>
      <c r="I256" s="209">
        <v>284</v>
      </c>
      <c r="J256" s="177" t="s">
        <v>806</v>
      </c>
      <c r="K256" s="178">
        <f t="shared" si="109"/>
        <v>-92.5</v>
      </c>
      <c r="L256" s="179">
        <f t="shared" si="110"/>
        <v>-0.42045454545454547</v>
      </c>
      <c r="M256" s="175" t="s">
        <v>605</v>
      </c>
      <c r="N256" s="172">
        <v>43896</v>
      </c>
      <c r="O256" s="1"/>
      <c r="P256" s="1"/>
      <c r="Q256" s="1"/>
      <c r="R256" s="6" t="s">
        <v>783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2">
        <v>143</v>
      </c>
      <c r="B257" s="193">
        <v>43622</v>
      </c>
      <c r="C257" s="193"/>
      <c r="D257" s="194" t="s">
        <v>490</v>
      </c>
      <c r="E257" s="195" t="s">
        <v>604</v>
      </c>
      <c r="F257" s="195">
        <v>332.8</v>
      </c>
      <c r="G257" s="195"/>
      <c r="H257" s="195">
        <v>405</v>
      </c>
      <c r="I257" s="197">
        <v>419</v>
      </c>
      <c r="J257" s="167" t="s">
        <v>807</v>
      </c>
      <c r="K257" s="168">
        <f t="shared" si="109"/>
        <v>72.199999999999989</v>
      </c>
      <c r="L257" s="169">
        <f t="shared" si="110"/>
        <v>0.21694711538461534</v>
      </c>
      <c r="M257" s="164" t="s">
        <v>595</v>
      </c>
      <c r="N257" s="170">
        <v>43860</v>
      </c>
      <c r="O257" s="1"/>
      <c r="P257" s="1"/>
      <c r="Q257" s="1"/>
      <c r="R257" s="6" t="s">
        <v>787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6">
        <v>144</v>
      </c>
      <c r="B258" s="185">
        <v>43641</v>
      </c>
      <c r="C258" s="185"/>
      <c r="D258" s="186" t="s">
        <v>172</v>
      </c>
      <c r="E258" s="187" t="s">
        <v>592</v>
      </c>
      <c r="F258" s="187">
        <v>386</v>
      </c>
      <c r="G258" s="188"/>
      <c r="H258" s="188">
        <v>395</v>
      </c>
      <c r="I258" s="188">
        <v>452</v>
      </c>
      <c r="J258" s="189" t="s">
        <v>808</v>
      </c>
      <c r="K258" s="190">
        <f t="shared" si="109"/>
        <v>9</v>
      </c>
      <c r="L258" s="191">
        <f t="shared" si="110"/>
        <v>2.3316062176165803E-2</v>
      </c>
      <c r="M258" s="187" t="s">
        <v>613</v>
      </c>
      <c r="N258" s="185">
        <v>43868</v>
      </c>
      <c r="O258" s="1"/>
      <c r="P258" s="1"/>
      <c r="Q258" s="1"/>
      <c r="R258" s="6" t="s">
        <v>787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6">
        <v>145</v>
      </c>
      <c r="B259" s="185">
        <v>43707</v>
      </c>
      <c r="C259" s="185"/>
      <c r="D259" s="186" t="s">
        <v>146</v>
      </c>
      <c r="E259" s="187" t="s">
        <v>592</v>
      </c>
      <c r="F259" s="187">
        <v>137.5</v>
      </c>
      <c r="G259" s="188"/>
      <c r="H259" s="188">
        <v>138.5</v>
      </c>
      <c r="I259" s="188">
        <v>190</v>
      </c>
      <c r="J259" s="189" t="s">
        <v>809</v>
      </c>
      <c r="K259" s="190">
        <f t="shared" si="109"/>
        <v>1</v>
      </c>
      <c r="L259" s="191">
        <f t="shared" si="110"/>
        <v>7.2727272727272727E-3</v>
      </c>
      <c r="M259" s="187" t="s">
        <v>613</v>
      </c>
      <c r="N259" s="185">
        <v>44432</v>
      </c>
      <c r="O259" s="1"/>
      <c r="P259" s="1"/>
      <c r="Q259" s="1"/>
      <c r="R259" s="6" t="s">
        <v>783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2">
        <v>146</v>
      </c>
      <c r="B260" s="193">
        <v>43731</v>
      </c>
      <c r="C260" s="193"/>
      <c r="D260" s="194" t="s">
        <v>438</v>
      </c>
      <c r="E260" s="195" t="s">
        <v>592</v>
      </c>
      <c r="F260" s="195">
        <v>235</v>
      </c>
      <c r="G260" s="195"/>
      <c r="H260" s="195">
        <v>295</v>
      </c>
      <c r="I260" s="197">
        <v>296</v>
      </c>
      <c r="J260" s="167" t="s">
        <v>810</v>
      </c>
      <c r="K260" s="168">
        <f t="shared" si="109"/>
        <v>60</v>
      </c>
      <c r="L260" s="169">
        <f t="shared" si="110"/>
        <v>0.25531914893617019</v>
      </c>
      <c r="M260" s="164" t="s">
        <v>595</v>
      </c>
      <c r="N260" s="170">
        <v>43844</v>
      </c>
      <c r="O260" s="1"/>
      <c r="P260" s="1"/>
      <c r="Q260" s="1"/>
      <c r="R260" s="6" t="s">
        <v>787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92">
        <v>147</v>
      </c>
      <c r="B261" s="193">
        <v>43752</v>
      </c>
      <c r="C261" s="193"/>
      <c r="D261" s="194" t="s">
        <v>811</v>
      </c>
      <c r="E261" s="195" t="s">
        <v>592</v>
      </c>
      <c r="F261" s="195">
        <v>277.5</v>
      </c>
      <c r="G261" s="195"/>
      <c r="H261" s="195">
        <v>333</v>
      </c>
      <c r="I261" s="197">
        <v>333</v>
      </c>
      <c r="J261" s="167" t="s">
        <v>812</v>
      </c>
      <c r="K261" s="168">
        <f t="shared" si="109"/>
        <v>55.5</v>
      </c>
      <c r="L261" s="169">
        <f t="shared" si="110"/>
        <v>0.2</v>
      </c>
      <c r="M261" s="164" t="s">
        <v>595</v>
      </c>
      <c r="N261" s="170">
        <v>43846</v>
      </c>
      <c r="O261" s="1"/>
      <c r="P261" s="1"/>
      <c r="Q261" s="1"/>
      <c r="R261" s="6" t="s">
        <v>783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2">
        <v>148</v>
      </c>
      <c r="B262" s="193">
        <v>43752</v>
      </c>
      <c r="C262" s="193"/>
      <c r="D262" s="194" t="s">
        <v>813</v>
      </c>
      <c r="E262" s="195" t="s">
        <v>592</v>
      </c>
      <c r="F262" s="195">
        <v>930</v>
      </c>
      <c r="G262" s="195"/>
      <c r="H262" s="195">
        <v>1165</v>
      </c>
      <c r="I262" s="197">
        <v>1200</v>
      </c>
      <c r="J262" s="167" t="s">
        <v>814</v>
      </c>
      <c r="K262" s="168">
        <f t="shared" si="109"/>
        <v>235</v>
      </c>
      <c r="L262" s="169">
        <f t="shared" si="110"/>
        <v>0.25268817204301075</v>
      </c>
      <c r="M262" s="164" t="s">
        <v>595</v>
      </c>
      <c r="N262" s="170">
        <v>43847</v>
      </c>
      <c r="O262" s="1"/>
      <c r="P262" s="1"/>
      <c r="Q262" s="1"/>
      <c r="R262" s="6" t="s">
        <v>787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2">
        <v>149</v>
      </c>
      <c r="B263" s="193">
        <v>43753</v>
      </c>
      <c r="C263" s="193"/>
      <c r="D263" s="194" t="s">
        <v>815</v>
      </c>
      <c r="E263" s="195" t="s">
        <v>592</v>
      </c>
      <c r="F263" s="165">
        <v>111</v>
      </c>
      <c r="G263" s="195"/>
      <c r="H263" s="195">
        <v>141</v>
      </c>
      <c r="I263" s="197">
        <v>141</v>
      </c>
      <c r="J263" s="167" t="s">
        <v>816</v>
      </c>
      <c r="K263" s="168">
        <f t="shared" si="109"/>
        <v>30</v>
      </c>
      <c r="L263" s="169">
        <f t="shared" si="110"/>
        <v>0.27027027027027029</v>
      </c>
      <c r="M263" s="164" t="s">
        <v>595</v>
      </c>
      <c r="N263" s="170">
        <v>44328</v>
      </c>
      <c r="O263" s="1"/>
      <c r="P263" s="1"/>
      <c r="Q263" s="1"/>
      <c r="R263" s="6" t="s">
        <v>787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2">
        <v>150</v>
      </c>
      <c r="B264" s="193">
        <v>43753</v>
      </c>
      <c r="C264" s="193"/>
      <c r="D264" s="194" t="s">
        <v>817</v>
      </c>
      <c r="E264" s="195" t="s">
        <v>592</v>
      </c>
      <c r="F264" s="165">
        <v>296</v>
      </c>
      <c r="G264" s="195"/>
      <c r="H264" s="195">
        <v>370</v>
      </c>
      <c r="I264" s="197">
        <v>370</v>
      </c>
      <c r="J264" s="167" t="s">
        <v>680</v>
      </c>
      <c r="K264" s="168">
        <f t="shared" si="109"/>
        <v>74</v>
      </c>
      <c r="L264" s="169">
        <f t="shared" si="110"/>
        <v>0.25</v>
      </c>
      <c r="M264" s="164" t="s">
        <v>595</v>
      </c>
      <c r="N264" s="170">
        <v>43853</v>
      </c>
      <c r="O264" s="1"/>
      <c r="P264" s="1"/>
      <c r="Q264" s="1"/>
      <c r="R264" s="6" t="s">
        <v>787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2">
        <v>151</v>
      </c>
      <c r="B265" s="193">
        <v>43754</v>
      </c>
      <c r="C265" s="193"/>
      <c r="D265" s="194" t="s">
        <v>818</v>
      </c>
      <c r="E265" s="195" t="s">
        <v>592</v>
      </c>
      <c r="F265" s="165">
        <v>300</v>
      </c>
      <c r="G265" s="195"/>
      <c r="H265" s="195">
        <v>382.5</v>
      </c>
      <c r="I265" s="197">
        <v>344</v>
      </c>
      <c r="J265" s="167" t="s">
        <v>819</v>
      </c>
      <c r="K265" s="168">
        <f t="shared" si="109"/>
        <v>82.5</v>
      </c>
      <c r="L265" s="169">
        <f t="shared" si="110"/>
        <v>0.27500000000000002</v>
      </c>
      <c r="M265" s="164" t="s">
        <v>595</v>
      </c>
      <c r="N265" s="170">
        <v>44238</v>
      </c>
      <c r="O265" s="1"/>
      <c r="P265" s="1"/>
      <c r="Q265" s="1"/>
      <c r="R265" s="6" t="s">
        <v>787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2">
        <v>152</v>
      </c>
      <c r="B266" s="193">
        <v>43832</v>
      </c>
      <c r="C266" s="193"/>
      <c r="D266" s="194" t="s">
        <v>820</v>
      </c>
      <c r="E266" s="195" t="s">
        <v>592</v>
      </c>
      <c r="F266" s="165">
        <v>495</v>
      </c>
      <c r="G266" s="195"/>
      <c r="H266" s="195">
        <v>595</v>
      </c>
      <c r="I266" s="197">
        <v>590</v>
      </c>
      <c r="J266" s="167" t="s">
        <v>616</v>
      </c>
      <c r="K266" s="168">
        <f t="shared" si="109"/>
        <v>100</v>
      </c>
      <c r="L266" s="169">
        <f t="shared" si="110"/>
        <v>0.20202020202020202</v>
      </c>
      <c r="M266" s="164" t="s">
        <v>595</v>
      </c>
      <c r="N266" s="170">
        <v>44589</v>
      </c>
      <c r="O266" s="1"/>
      <c r="P266" s="1"/>
      <c r="Q266" s="1"/>
      <c r="R266" s="6" t="s">
        <v>787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2">
        <v>153</v>
      </c>
      <c r="B267" s="193">
        <v>43966</v>
      </c>
      <c r="C267" s="193"/>
      <c r="D267" s="194" t="s">
        <v>76</v>
      </c>
      <c r="E267" s="195" t="s">
        <v>592</v>
      </c>
      <c r="F267" s="165">
        <v>67.5</v>
      </c>
      <c r="G267" s="195"/>
      <c r="H267" s="195">
        <v>86</v>
      </c>
      <c r="I267" s="197">
        <v>86</v>
      </c>
      <c r="J267" s="167" t="s">
        <v>821</v>
      </c>
      <c r="K267" s="168">
        <f t="shared" si="109"/>
        <v>18.5</v>
      </c>
      <c r="L267" s="169">
        <f t="shared" si="110"/>
        <v>0.27407407407407408</v>
      </c>
      <c r="M267" s="164" t="s">
        <v>595</v>
      </c>
      <c r="N267" s="170">
        <v>44008</v>
      </c>
      <c r="O267" s="1"/>
      <c r="P267" s="1"/>
      <c r="Q267" s="1"/>
      <c r="R267" s="6" t="s">
        <v>787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2">
        <v>154</v>
      </c>
      <c r="B268" s="193">
        <v>44035</v>
      </c>
      <c r="C268" s="193"/>
      <c r="D268" s="194" t="s">
        <v>489</v>
      </c>
      <c r="E268" s="195" t="s">
        <v>592</v>
      </c>
      <c r="F268" s="165">
        <v>231</v>
      </c>
      <c r="G268" s="195"/>
      <c r="H268" s="195">
        <v>281</v>
      </c>
      <c r="I268" s="197">
        <v>281</v>
      </c>
      <c r="J268" s="167" t="s">
        <v>680</v>
      </c>
      <c r="K268" s="168">
        <f t="shared" si="109"/>
        <v>50</v>
      </c>
      <c r="L268" s="169">
        <f t="shared" si="110"/>
        <v>0.21645021645021645</v>
      </c>
      <c r="M268" s="164" t="s">
        <v>595</v>
      </c>
      <c r="N268" s="170">
        <v>44358</v>
      </c>
      <c r="O268" s="1"/>
      <c r="P268" s="1"/>
      <c r="Q268" s="1"/>
      <c r="R268" s="6" t="s">
        <v>787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2">
        <v>155</v>
      </c>
      <c r="B269" s="193">
        <v>44092</v>
      </c>
      <c r="C269" s="193"/>
      <c r="D269" s="194" t="s">
        <v>144</v>
      </c>
      <c r="E269" s="195" t="s">
        <v>592</v>
      </c>
      <c r="F269" s="195">
        <v>206</v>
      </c>
      <c r="G269" s="195"/>
      <c r="H269" s="195">
        <v>248</v>
      </c>
      <c r="I269" s="197">
        <v>248</v>
      </c>
      <c r="J269" s="167" t="s">
        <v>680</v>
      </c>
      <c r="K269" s="168">
        <f t="shared" si="109"/>
        <v>42</v>
      </c>
      <c r="L269" s="169">
        <f t="shared" si="110"/>
        <v>0.20388349514563106</v>
      </c>
      <c r="M269" s="164" t="s">
        <v>595</v>
      </c>
      <c r="N269" s="170">
        <v>44214</v>
      </c>
      <c r="O269" s="1"/>
      <c r="P269" s="1"/>
      <c r="Q269" s="1"/>
      <c r="R269" s="6" t="s">
        <v>787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2">
        <v>156</v>
      </c>
      <c r="B270" s="193">
        <v>44140</v>
      </c>
      <c r="C270" s="193"/>
      <c r="D270" s="194" t="s">
        <v>144</v>
      </c>
      <c r="E270" s="195" t="s">
        <v>592</v>
      </c>
      <c r="F270" s="195">
        <v>182.5</v>
      </c>
      <c r="G270" s="195"/>
      <c r="H270" s="195">
        <v>248</v>
      </c>
      <c r="I270" s="197">
        <v>248</v>
      </c>
      <c r="J270" s="167" t="s">
        <v>680</v>
      </c>
      <c r="K270" s="168">
        <f t="shared" si="109"/>
        <v>65.5</v>
      </c>
      <c r="L270" s="169">
        <f t="shared" si="110"/>
        <v>0.35890410958904112</v>
      </c>
      <c r="M270" s="164" t="s">
        <v>595</v>
      </c>
      <c r="N270" s="170">
        <v>44214</v>
      </c>
      <c r="O270" s="1"/>
      <c r="P270" s="1"/>
      <c r="Q270" s="1"/>
      <c r="R270" s="6" t="s">
        <v>787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2">
        <v>157</v>
      </c>
      <c r="B271" s="193">
        <v>44140</v>
      </c>
      <c r="C271" s="193"/>
      <c r="D271" s="194" t="s">
        <v>347</v>
      </c>
      <c r="E271" s="195" t="s">
        <v>592</v>
      </c>
      <c r="F271" s="195">
        <v>247.5</v>
      </c>
      <c r="G271" s="195"/>
      <c r="H271" s="195">
        <v>320</v>
      </c>
      <c r="I271" s="197">
        <v>320</v>
      </c>
      <c r="J271" s="167" t="s">
        <v>680</v>
      </c>
      <c r="K271" s="168">
        <f t="shared" si="109"/>
        <v>72.5</v>
      </c>
      <c r="L271" s="169">
        <f t="shared" si="110"/>
        <v>0.29292929292929293</v>
      </c>
      <c r="M271" s="164" t="s">
        <v>595</v>
      </c>
      <c r="N271" s="170">
        <v>44323</v>
      </c>
      <c r="O271" s="1"/>
      <c r="P271" s="1"/>
      <c r="Q271" s="1"/>
      <c r="R271" s="6" t="s">
        <v>787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2">
        <v>158</v>
      </c>
      <c r="B272" s="193">
        <v>44140</v>
      </c>
      <c r="C272" s="193"/>
      <c r="D272" s="194" t="s">
        <v>203</v>
      </c>
      <c r="E272" s="195" t="s">
        <v>592</v>
      </c>
      <c r="F272" s="165">
        <v>925</v>
      </c>
      <c r="G272" s="195"/>
      <c r="H272" s="195">
        <v>1095</v>
      </c>
      <c r="I272" s="197">
        <v>1093</v>
      </c>
      <c r="J272" s="167" t="s">
        <v>822</v>
      </c>
      <c r="K272" s="168">
        <f t="shared" si="109"/>
        <v>170</v>
      </c>
      <c r="L272" s="169">
        <f t="shared" si="110"/>
        <v>0.18378378378378379</v>
      </c>
      <c r="M272" s="164" t="s">
        <v>595</v>
      </c>
      <c r="N272" s="170">
        <v>44201</v>
      </c>
      <c r="O272" s="1"/>
      <c r="P272" s="1"/>
      <c r="Q272" s="1"/>
      <c r="R272" s="6" t="s">
        <v>787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2">
        <v>159</v>
      </c>
      <c r="B273" s="193">
        <v>44140</v>
      </c>
      <c r="C273" s="193"/>
      <c r="D273" s="194" t="s">
        <v>365</v>
      </c>
      <c r="E273" s="195" t="s">
        <v>592</v>
      </c>
      <c r="F273" s="165">
        <v>332.5</v>
      </c>
      <c r="G273" s="195"/>
      <c r="H273" s="195">
        <v>393</v>
      </c>
      <c r="I273" s="197">
        <v>406</v>
      </c>
      <c r="J273" s="167" t="s">
        <v>823</v>
      </c>
      <c r="K273" s="168">
        <f t="shared" si="109"/>
        <v>60.5</v>
      </c>
      <c r="L273" s="169">
        <f t="shared" si="110"/>
        <v>0.18195488721804512</v>
      </c>
      <c r="M273" s="164" t="s">
        <v>595</v>
      </c>
      <c r="N273" s="170">
        <v>44256</v>
      </c>
      <c r="O273" s="1"/>
      <c r="P273" s="1"/>
      <c r="Q273" s="1"/>
      <c r="R273" s="6" t="s">
        <v>787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2">
        <v>160</v>
      </c>
      <c r="B274" s="193">
        <v>44141</v>
      </c>
      <c r="C274" s="193"/>
      <c r="D274" s="194" t="s">
        <v>489</v>
      </c>
      <c r="E274" s="195" t="s">
        <v>592</v>
      </c>
      <c r="F274" s="165">
        <v>231</v>
      </c>
      <c r="G274" s="195"/>
      <c r="H274" s="195">
        <v>281</v>
      </c>
      <c r="I274" s="197">
        <v>281</v>
      </c>
      <c r="J274" s="167" t="s">
        <v>680</v>
      </c>
      <c r="K274" s="168">
        <f t="shared" si="109"/>
        <v>50</v>
      </c>
      <c r="L274" s="169">
        <f t="shared" si="110"/>
        <v>0.21645021645021645</v>
      </c>
      <c r="M274" s="164" t="s">
        <v>595</v>
      </c>
      <c r="N274" s="170">
        <v>44358</v>
      </c>
      <c r="O274" s="1"/>
      <c r="P274" s="1"/>
      <c r="Q274" s="1"/>
      <c r="R274" s="6" t="s">
        <v>787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2">
        <v>161</v>
      </c>
      <c r="B275" s="193">
        <v>44187</v>
      </c>
      <c r="C275" s="193"/>
      <c r="D275" s="194" t="s">
        <v>824</v>
      </c>
      <c r="E275" s="195" t="s">
        <v>592</v>
      </c>
      <c r="F275" s="165">
        <v>190</v>
      </c>
      <c r="G275" s="195"/>
      <c r="H275" s="195">
        <v>239</v>
      </c>
      <c r="I275" s="197">
        <v>239</v>
      </c>
      <c r="J275" s="167" t="s">
        <v>825</v>
      </c>
      <c r="K275" s="168">
        <f t="shared" si="109"/>
        <v>49</v>
      </c>
      <c r="L275" s="169">
        <f t="shared" si="110"/>
        <v>0.25789473684210529</v>
      </c>
      <c r="M275" s="164" t="s">
        <v>595</v>
      </c>
      <c r="N275" s="170">
        <v>44844</v>
      </c>
      <c r="O275" s="1"/>
      <c r="P275" s="1"/>
      <c r="Q275" s="1"/>
      <c r="R275" s="6" t="s">
        <v>787</v>
      </c>
    </row>
    <row r="276" spans="1:26" ht="12.75" customHeight="1">
      <c r="A276" s="192">
        <v>162</v>
      </c>
      <c r="B276" s="193">
        <v>44258</v>
      </c>
      <c r="C276" s="193"/>
      <c r="D276" s="194" t="s">
        <v>820</v>
      </c>
      <c r="E276" s="195" t="s">
        <v>592</v>
      </c>
      <c r="F276" s="165">
        <v>495</v>
      </c>
      <c r="G276" s="195"/>
      <c r="H276" s="195">
        <v>595</v>
      </c>
      <c r="I276" s="197">
        <v>590</v>
      </c>
      <c r="J276" s="167" t="s">
        <v>616</v>
      </c>
      <c r="K276" s="168">
        <f t="shared" si="109"/>
        <v>100</v>
      </c>
      <c r="L276" s="169">
        <f t="shared" si="110"/>
        <v>0.20202020202020202</v>
      </c>
      <c r="M276" s="164" t="s">
        <v>595</v>
      </c>
      <c r="N276" s="170">
        <v>44589</v>
      </c>
      <c r="O276" s="1"/>
      <c r="P276" s="1"/>
      <c r="R276" s="6" t="s">
        <v>787</v>
      </c>
    </row>
    <row r="277" spans="1:26" ht="12.75" customHeight="1">
      <c r="A277" s="192">
        <v>163</v>
      </c>
      <c r="B277" s="193">
        <v>44274</v>
      </c>
      <c r="C277" s="193"/>
      <c r="D277" s="194" t="s">
        <v>365</v>
      </c>
      <c r="E277" s="195" t="s">
        <v>592</v>
      </c>
      <c r="F277" s="165">
        <v>355</v>
      </c>
      <c r="G277" s="195"/>
      <c r="H277" s="195">
        <v>422.5</v>
      </c>
      <c r="I277" s="197">
        <v>420</v>
      </c>
      <c r="J277" s="167" t="s">
        <v>826</v>
      </c>
      <c r="K277" s="168">
        <f t="shared" si="109"/>
        <v>67.5</v>
      </c>
      <c r="L277" s="169">
        <f t="shared" si="110"/>
        <v>0.19014084507042253</v>
      </c>
      <c r="M277" s="164" t="s">
        <v>595</v>
      </c>
      <c r="N277" s="170">
        <v>44361</v>
      </c>
      <c r="O277" s="1"/>
      <c r="R277" s="210" t="s">
        <v>787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2">
        <v>164</v>
      </c>
      <c r="B278" s="193">
        <v>44295</v>
      </c>
      <c r="C278" s="193"/>
      <c r="D278" s="194" t="s">
        <v>327</v>
      </c>
      <c r="E278" s="195" t="s">
        <v>592</v>
      </c>
      <c r="F278" s="165">
        <v>555</v>
      </c>
      <c r="G278" s="195"/>
      <c r="H278" s="195">
        <v>663</v>
      </c>
      <c r="I278" s="197">
        <v>663</v>
      </c>
      <c r="J278" s="167" t="s">
        <v>827</v>
      </c>
      <c r="K278" s="168">
        <f t="shared" si="109"/>
        <v>108</v>
      </c>
      <c r="L278" s="169">
        <f t="shared" si="110"/>
        <v>0.19459459459459461</v>
      </c>
      <c r="M278" s="164" t="s">
        <v>595</v>
      </c>
      <c r="N278" s="170">
        <v>44321</v>
      </c>
      <c r="O278" s="1"/>
      <c r="P278" s="1"/>
      <c r="Q278" s="1"/>
      <c r="R278" s="210" t="s">
        <v>787</v>
      </c>
    </row>
    <row r="279" spans="1:26" ht="12.75" customHeight="1">
      <c r="A279" s="192">
        <v>165</v>
      </c>
      <c r="B279" s="193">
        <v>44308</v>
      </c>
      <c r="C279" s="193"/>
      <c r="D279" s="194" t="s">
        <v>791</v>
      </c>
      <c r="E279" s="195" t="s">
        <v>592</v>
      </c>
      <c r="F279" s="165">
        <v>126.5</v>
      </c>
      <c r="G279" s="195"/>
      <c r="H279" s="195">
        <v>155</v>
      </c>
      <c r="I279" s="197">
        <v>155</v>
      </c>
      <c r="J279" s="167" t="s">
        <v>680</v>
      </c>
      <c r="K279" s="168">
        <f t="shared" si="109"/>
        <v>28.5</v>
      </c>
      <c r="L279" s="169">
        <f t="shared" si="110"/>
        <v>0.22529644268774704</v>
      </c>
      <c r="M279" s="164" t="s">
        <v>595</v>
      </c>
      <c r="N279" s="170">
        <v>44362</v>
      </c>
      <c r="O279" s="1"/>
      <c r="R279" s="210" t="s">
        <v>787</v>
      </c>
    </row>
    <row r="280" spans="1:26" ht="12.75" customHeight="1">
      <c r="A280" s="171">
        <v>166</v>
      </c>
      <c r="B280" s="202">
        <v>44368</v>
      </c>
      <c r="C280" s="202"/>
      <c r="D280" s="173" t="s">
        <v>828</v>
      </c>
      <c r="E280" s="175" t="s">
        <v>592</v>
      </c>
      <c r="F280" s="203">
        <v>287.5</v>
      </c>
      <c r="G280" s="175"/>
      <c r="H280" s="175">
        <v>245</v>
      </c>
      <c r="I280" s="176">
        <v>344</v>
      </c>
      <c r="J280" s="177" t="s">
        <v>829</v>
      </c>
      <c r="K280" s="178">
        <f t="shared" si="109"/>
        <v>-42.5</v>
      </c>
      <c r="L280" s="179">
        <f t="shared" si="110"/>
        <v>-0.14782608695652175</v>
      </c>
      <c r="M280" s="175" t="s">
        <v>605</v>
      </c>
      <c r="N280" s="172">
        <v>44508</v>
      </c>
      <c r="O280" s="1"/>
      <c r="R280" s="210" t="s">
        <v>787</v>
      </c>
    </row>
    <row r="281" spans="1:26" ht="12.75" customHeight="1">
      <c r="A281" s="192">
        <v>167</v>
      </c>
      <c r="B281" s="193">
        <v>44368</v>
      </c>
      <c r="C281" s="193"/>
      <c r="D281" s="194" t="s">
        <v>489</v>
      </c>
      <c r="E281" s="195" t="s">
        <v>592</v>
      </c>
      <c r="F281" s="165">
        <v>241</v>
      </c>
      <c r="G281" s="195"/>
      <c r="H281" s="195">
        <v>298</v>
      </c>
      <c r="I281" s="197">
        <v>320</v>
      </c>
      <c r="J281" s="167" t="s">
        <v>680</v>
      </c>
      <c r="K281" s="168">
        <f t="shared" si="109"/>
        <v>57</v>
      </c>
      <c r="L281" s="169">
        <f t="shared" si="110"/>
        <v>0.23651452282157676</v>
      </c>
      <c r="M281" s="164" t="s">
        <v>595</v>
      </c>
      <c r="N281" s="170">
        <v>44802</v>
      </c>
      <c r="O281" s="38"/>
      <c r="R281" s="210" t="s">
        <v>787</v>
      </c>
    </row>
    <row r="282" spans="1:26" ht="12.75" customHeight="1">
      <c r="A282" s="192">
        <v>168</v>
      </c>
      <c r="B282" s="193">
        <v>44406</v>
      </c>
      <c r="C282" s="193"/>
      <c r="D282" s="194" t="s">
        <v>791</v>
      </c>
      <c r="E282" s="195" t="s">
        <v>592</v>
      </c>
      <c r="F282" s="165">
        <v>162.5</v>
      </c>
      <c r="G282" s="195"/>
      <c r="H282" s="195">
        <v>200</v>
      </c>
      <c r="I282" s="197">
        <v>200</v>
      </c>
      <c r="J282" s="167" t="s">
        <v>680</v>
      </c>
      <c r="K282" s="168">
        <f t="shared" si="109"/>
        <v>37.5</v>
      </c>
      <c r="L282" s="169">
        <f t="shared" si="110"/>
        <v>0.23076923076923078</v>
      </c>
      <c r="M282" s="164" t="s">
        <v>595</v>
      </c>
      <c r="N282" s="170">
        <v>44802</v>
      </c>
      <c r="O282" s="1"/>
      <c r="R282" s="210" t="s">
        <v>787</v>
      </c>
    </row>
    <row r="283" spans="1:26" ht="12.75" customHeight="1">
      <c r="A283" s="192">
        <v>169</v>
      </c>
      <c r="B283" s="193">
        <v>44462</v>
      </c>
      <c r="C283" s="193"/>
      <c r="D283" s="194" t="s">
        <v>446</v>
      </c>
      <c r="E283" s="195" t="s">
        <v>592</v>
      </c>
      <c r="F283" s="165">
        <v>1235</v>
      </c>
      <c r="G283" s="195"/>
      <c r="H283" s="195">
        <v>1505</v>
      </c>
      <c r="I283" s="197">
        <v>1500</v>
      </c>
      <c r="J283" s="167" t="s">
        <v>680</v>
      </c>
      <c r="K283" s="168">
        <f t="shared" si="109"/>
        <v>270</v>
      </c>
      <c r="L283" s="169">
        <f t="shared" si="110"/>
        <v>0.21862348178137653</v>
      </c>
      <c r="M283" s="164" t="s">
        <v>595</v>
      </c>
      <c r="N283" s="170">
        <v>44564</v>
      </c>
      <c r="O283" s="1"/>
      <c r="R283" s="210" t="s">
        <v>787</v>
      </c>
    </row>
    <row r="284" spans="1:26" ht="12.75" customHeight="1">
      <c r="A284" s="211">
        <v>170</v>
      </c>
      <c r="B284" s="212">
        <v>44480</v>
      </c>
      <c r="C284" s="212"/>
      <c r="D284" s="213" t="s">
        <v>830</v>
      </c>
      <c r="E284" s="214" t="s">
        <v>592</v>
      </c>
      <c r="F284" s="56">
        <v>58.75</v>
      </c>
      <c r="G284" s="214"/>
      <c r="H284" s="215"/>
      <c r="I284" s="52"/>
      <c r="J284" s="216" t="s">
        <v>593</v>
      </c>
      <c r="K284" s="211"/>
      <c r="L284" s="212"/>
      <c r="M284" s="212"/>
      <c r="N284" s="213"/>
      <c r="O284" s="38"/>
      <c r="R284" s="210" t="s">
        <v>787</v>
      </c>
    </row>
    <row r="285" spans="1:26" ht="12.75" customHeight="1">
      <c r="A285" s="217">
        <v>171</v>
      </c>
      <c r="B285" s="218">
        <v>44481</v>
      </c>
      <c r="C285" s="218"/>
      <c r="D285" s="219" t="s">
        <v>278</v>
      </c>
      <c r="E285" s="52" t="s">
        <v>592</v>
      </c>
      <c r="F285" s="220" t="s">
        <v>831</v>
      </c>
      <c r="G285" s="52"/>
      <c r="H285" s="52"/>
      <c r="I285" s="52">
        <v>380</v>
      </c>
      <c r="J285" s="221" t="s">
        <v>593</v>
      </c>
      <c r="K285" s="217"/>
      <c r="L285" s="218"/>
      <c r="M285" s="218"/>
      <c r="N285" s="219"/>
      <c r="O285" s="38"/>
      <c r="R285" s="210" t="s">
        <v>787</v>
      </c>
    </row>
    <row r="286" spans="1:26" ht="12.75" customHeight="1">
      <c r="A286" s="192">
        <v>172</v>
      </c>
      <c r="B286" s="193">
        <v>44481</v>
      </c>
      <c r="C286" s="193"/>
      <c r="D286" s="194" t="s">
        <v>832</v>
      </c>
      <c r="E286" s="195" t="s">
        <v>592</v>
      </c>
      <c r="F286" s="165">
        <v>45.5</v>
      </c>
      <c r="G286" s="195"/>
      <c r="H286" s="195">
        <v>56.5</v>
      </c>
      <c r="I286" s="197">
        <v>56</v>
      </c>
      <c r="J286" s="167" t="s">
        <v>680</v>
      </c>
      <c r="K286" s="168">
        <f t="shared" ref="K286:K287" si="111">H286-F286</f>
        <v>11</v>
      </c>
      <c r="L286" s="169">
        <f t="shared" ref="L286:L287" si="112">K286/F286</f>
        <v>0.24175824175824176</v>
      </c>
      <c r="M286" s="164" t="s">
        <v>595</v>
      </c>
      <c r="N286" s="170">
        <v>44881</v>
      </c>
      <c r="O286" s="38"/>
      <c r="R286" s="210"/>
    </row>
    <row r="287" spans="1:26" ht="12.75" customHeight="1">
      <c r="A287" s="192">
        <v>173</v>
      </c>
      <c r="B287" s="193">
        <v>44551</v>
      </c>
      <c r="C287" s="193"/>
      <c r="D287" s="194" t="s">
        <v>131</v>
      </c>
      <c r="E287" s="195" t="s">
        <v>592</v>
      </c>
      <c r="F287" s="165">
        <v>2300</v>
      </c>
      <c r="G287" s="195"/>
      <c r="H287" s="195">
        <f>(2820+2200)/2</f>
        <v>2510</v>
      </c>
      <c r="I287" s="197">
        <v>3000</v>
      </c>
      <c r="J287" s="167" t="s">
        <v>833</v>
      </c>
      <c r="K287" s="168">
        <f t="shared" si="111"/>
        <v>210</v>
      </c>
      <c r="L287" s="169">
        <f t="shared" si="112"/>
        <v>9.1304347826086957E-2</v>
      </c>
      <c r="M287" s="164" t="s">
        <v>595</v>
      </c>
      <c r="N287" s="170">
        <v>44649</v>
      </c>
      <c r="O287" s="1"/>
      <c r="R287" s="210"/>
    </row>
    <row r="288" spans="1:26" ht="12.75" customHeight="1">
      <c r="A288" s="192">
        <v>174</v>
      </c>
      <c r="B288" s="193">
        <v>44606</v>
      </c>
      <c r="C288" s="193"/>
      <c r="D288" s="194" t="s">
        <v>436</v>
      </c>
      <c r="E288" s="195" t="s">
        <v>592</v>
      </c>
      <c r="F288" s="165">
        <v>635</v>
      </c>
      <c r="G288" s="195"/>
      <c r="H288" s="195">
        <v>700</v>
      </c>
      <c r="I288" s="197">
        <v>764</v>
      </c>
      <c r="J288" s="167" t="s">
        <v>876</v>
      </c>
      <c r="K288" s="168">
        <f t="shared" ref="K288" si="113">H288-F288</f>
        <v>65</v>
      </c>
      <c r="L288" s="169">
        <f t="shared" ref="L288" si="114">K288/F288</f>
        <v>0.10236220472440945</v>
      </c>
      <c r="M288" s="164" t="s">
        <v>595</v>
      </c>
      <c r="N288" s="170">
        <v>45159</v>
      </c>
      <c r="O288" s="38"/>
      <c r="R288" s="210"/>
    </row>
    <row r="289" spans="1:38" ht="12.75" customHeight="1">
      <c r="A289" s="192">
        <v>175</v>
      </c>
      <c r="B289" s="193">
        <v>44613</v>
      </c>
      <c r="C289" s="193"/>
      <c r="D289" s="194" t="s">
        <v>446</v>
      </c>
      <c r="E289" s="195" t="s">
        <v>592</v>
      </c>
      <c r="F289" s="165">
        <v>1255</v>
      </c>
      <c r="G289" s="195"/>
      <c r="H289" s="195">
        <v>1515</v>
      </c>
      <c r="I289" s="197">
        <v>1510</v>
      </c>
      <c r="J289" s="167" t="s">
        <v>680</v>
      </c>
      <c r="K289" s="168">
        <f>H289-F289</f>
        <v>260</v>
      </c>
      <c r="L289" s="169">
        <f>K289/F289</f>
        <v>0.20717131474103587</v>
      </c>
      <c r="M289" s="164" t="s">
        <v>595</v>
      </c>
      <c r="N289" s="170">
        <v>44834</v>
      </c>
      <c r="O289" s="38"/>
      <c r="R289" s="210"/>
    </row>
    <row r="290" spans="1:38" ht="12.75" customHeight="1">
      <c r="A290">
        <v>176</v>
      </c>
      <c r="B290" s="218">
        <v>44670</v>
      </c>
      <c r="C290" s="218"/>
      <c r="D290" s="54" t="s">
        <v>552</v>
      </c>
      <c r="E290" s="222" t="s">
        <v>592</v>
      </c>
      <c r="F290" s="52" t="s">
        <v>834</v>
      </c>
      <c r="G290" s="52"/>
      <c r="H290" s="52"/>
      <c r="I290" s="52">
        <v>553</v>
      </c>
      <c r="J290" s="52" t="s">
        <v>593</v>
      </c>
      <c r="K290" s="52"/>
      <c r="L290" s="52"/>
      <c r="M290" s="52"/>
      <c r="N290" s="52"/>
      <c r="O290" s="38"/>
      <c r="R290" s="210"/>
    </row>
    <row r="291" spans="1:38" ht="12.75" customHeight="1">
      <c r="A291" s="192">
        <v>177</v>
      </c>
      <c r="B291" s="193">
        <v>44746</v>
      </c>
      <c r="C291" s="193"/>
      <c r="D291" s="194" t="s">
        <v>835</v>
      </c>
      <c r="E291" s="195" t="s">
        <v>592</v>
      </c>
      <c r="F291" s="165">
        <v>207.5</v>
      </c>
      <c r="G291" s="195"/>
      <c r="H291" s="195">
        <v>254</v>
      </c>
      <c r="I291" s="197">
        <v>254</v>
      </c>
      <c r="J291" s="167" t="s">
        <v>680</v>
      </c>
      <c r="K291" s="168">
        <f t="shared" ref="K291:K293" si="115">H291-F291</f>
        <v>46.5</v>
      </c>
      <c r="L291" s="169">
        <f t="shared" ref="L291:L293" si="116">K291/F291</f>
        <v>0.22409638554216868</v>
      </c>
      <c r="M291" s="164" t="s">
        <v>595</v>
      </c>
      <c r="N291" s="170">
        <v>44792</v>
      </c>
      <c r="O291" s="1"/>
      <c r="R291" s="210"/>
    </row>
    <row r="292" spans="1:38" ht="12.75" customHeight="1">
      <c r="A292" s="192">
        <v>178</v>
      </c>
      <c r="B292" s="193">
        <v>44775</v>
      </c>
      <c r="C292" s="193"/>
      <c r="D292" s="194" t="s">
        <v>491</v>
      </c>
      <c r="E292" s="195" t="s">
        <v>592</v>
      </c>
      <c r="F292" s="165">
        <v>31.25</v>
      </c>
      <c r="G292" s="195"/>
      <c r="H292" s="195">
        <v>38.75</v>
      </c>
      <c r="I292" s="197">
        <v>38</v>
      </c>
      <c r="J292" s="167" t="s">
        <v>680</v>
      </c>
      <c r="K292" s="168">
        <f t="shared" si="115"/>
        <v>7.5</v>
      </c>
      <c r="L292" s="169">
        <f t="shared" si="116"/>
        <v>0.24</v>
      </c>
      <c r="M292" s="164" t="s">
        <v>595</v>
      </c>
      <c r="N292" s="170">
        <v>44844</v>
      </c>
      <c r="O292" s="38"/>
      <c r="R292" s="56"/>
    </row>
    <row r="293" spans="1:38" ht="12.75" customHeight="1">
      <c r="A293" s="192">
        <v>179</v>
      </c>
      <c r="B293" s="193">
        <v>44841</v>
      </c>
      <c r="C293" s="193"/>
      <c r="D293" s="194" t="s">
        <v>836</v>
      </c>
      <c r="E293" s="195" t="s">
        <v>592</v>
      </c>
      <c r="F293" s="165">
        <v>665</v>
      </c>
      <c r="G293" s="195"/>
      <c r="H293" s="195">
        <v>807.5</v>
      </c>
      <c r="I293" s="197">
        <v>840</v>
      </c>
      <c r="J293" s="167" t="s">
        <v>833</v>
      </c>
      <c r="K293" s="168">
        <f t="shared" si="115"/>
        <v>142.5</v>
      </c>
      <c r="L293" s="169">
        <f t="shared" si="116"/>
        <v>0.21428571428571427</v>
      </c>
      <c r="M293" s="164" t="s">
        <v>595</v>
      </c>
      <c r="N293" s="170">
        <v>45097</v>
      </c>
      <c r="O293" s="38"/>
      <c r="R293" s="56"/>
    </row>
    <row r="294" spans="1:38" ht="12.75" customHeight="1">
      <c r="A294" s="192">
        <v>180</v>
      </c>
      <c r="B294" s="193">
        <v>44844</v>
      </c>
      <c r="C294" s="193"/>
      <c r="D294" s="194" t="s">
        <v>438</v>
      </c>
      <c r="E294" s="195" t="s">
        <v>592</v>
      </c>
      <c r="F294" s="165">
        <v>227.5</v>
      </c>
      <c r="G294" s="195"/>
      <c r="H294" s="195">
        <v>270</v>
      </c>
      <c r="I294" s="197">
        <v>291</v>
      </c>
      <c r="J294" s="167" t="s">
        <v>878</v>
      </c>
      <c r="K294" s="168">
        <f t="shared" ref="K294" si="117">H294-F294</f>
        <v>42.5</v>
      </c>
      <c r="L294" s="169">
        <f t="shared" ref="L294" si="118">K294/F294</f>
        <v>0.18681318681318682</v>
      </c>
      <c r="M294" s="164" t="s">
        <v>595</v>
      </c>
      <c r="N294" s="170">
        <v>45160</v>
      </c>
      <c r="O294" s="38"/>
      <c r="Q294" s="38"/>
      <c r="R294" s="56"/>
    </row>
    <row r="295" spans="1:38" ht="12.75" customHeight="1">
      <c r="A295" s="192">
        <v>181</v>
      </c>
      <c r="B295" s="193">
        <v>44845</v>
      </c>
      <c r="C295" s="193"/>
      <c r="D295" s="194" t="s">
        <v>436</v>
      </c>
      <c r="E295" s="195" t="s">
        <v>592</v>
      </c>
      <c r="F295" s="165">
        <v>555</v>
      </c>
      <c r="G295" s="195"/>
      <c r="H295" s="195">
        <v>700</v>
      </c>
      <c r="I295" s="197">
        <v>765</v>
      </c>
      <c r="J295" s="167" t="s">
        <v>877</v>
      </c>
      <c r="K295" s="168">
        <f t="shared" ref="K295" si="119">H295-F295</f>
        <v>145</v>
      </c>
      <c r="L295" s="169">
        <f t="shared" ref="L295" si="120">K295/F295</f>
        <v>0.26126126126126126</v>
      </c>
      <c r="M295" s="164" t="s">
        <v>595</v>
      </c>
      <c r="N295" s="170">
        <v>45159</v>
      </c>
      <c r="O295" s="38"/>
      <c r="Q295" s="38"/>
      <c r="R295" s="56"/>
    </row>
    <row r="296" spans="1:38" ht="12.75" customHeight="1">
      <c r="A296" s="192">
        <v>182</v>
      </c>
      <c r="B296" s="193">
        <v>44981</v>
      </c>
      <c r="C296" s="193"/>
      <c r="D296" s="194" t="s">
        <v>453</v>
      </c>
      <c r="E296" s="195" t="s">
        <v>592</v>
      </c>
      <c r="F296" s="165">
        <v>1675</v>
      </c>
      <c r="G296" s="195"/>
      <c r="H296" s="195">
        <v>2080</v>
      </c>
      <c r="I296" s="197">
        <v>2080</v>
      </c>
      <c r="J296" s="167" t="s">
        <v>680</v>
      </c>
      <c r="K296" s="168">
        <f>H296-F296</f>
        <v>405</v>
      </c>
      <c r="L296" s="169">
        <f>K296/F296</f>
        <v>0.2417910447761194</v>
      </c>
      <c r="M296" s="164" t="s">
        <v>595</v>
      </c>
      <c r="N296" s="170">
        <v>45119</v>
      </c>
      <c r="O296" s="38"/>
      <c r="R296" s="56" t="s">
        <v>870</v>
      </c>
    </row>
    <row r="297" spans="1:38" ht="12.75" customHeight="1">
      <c r="A297" s="192">
        <v>183</v>
      </c>
      <c r="B297" s="193">
        <v>44986</v>
      </c>
      <c r="C297" s="193"/>
      <c r="D297" s="194" t="s">
        <v>491</v>
      </c>
      <c r="E297" s="195" t="s">
        <v>592</v>
      </c>
      <c r="F297" s="165">
        <v>57.5</v>
      </c>
      <c r="G297" s="195"/>
      <c r="H297" s="195">
        <v>120</v>
      </c>
      <c r="I297" s="197">
        <v>120</v>
      </c>
      <c r="J297" s="167" t="s">
        <v>680</v>
      </c>
      <c r="K297" s="168">
        <f>H297-F297</f>
        <v>62.5</v>
      </c>
      <c r="L297" s="169">
        <f>K297/F297</f>
        <v>1.0869565217391304</v>
      </c>
      <c r="M297" s="164" t="s">
        <v>595</v>
      </c>
      <c r="N297" s="170">
        <v>45049</v>
      </c>
      <c r="O297" s="38"/>
      <c r="R297" s="56" t="s">
        <v>870</v>
      </c>
    </row>
    <row r="298" spans="1:38" ht="12.75" customHeight="1">
      <c r="A298" s="192">
        <v>184</v>
      </c>
      <c r="B298" s="193">
        <v>45008</v>
      </c>
      <c r="C298" s="193"/>
      <c r="D298" s="194" t="s">
        <v>508</v>
      </c>
      <c r="E298" s="195" t="s">
        <v>592</v>
      </c>
      <c r="F298" s="165">
        <v>2765</v>
      </c>
      <c r="G298" s="195"/>
      <c r="H298" s="195">
        <v>3547.5</v>
      </c>
      <c r="I298" s="197">
        <v>3523</v>
      </c>
      <c r="J298" s="167" t="s">
        <v>680</v>
      </c>
      <c r="K298" s="168">
        <f>H298-F298</f>
        <v>782.5</v>
      </c>
      <c r="L298" s="169">
        <f>K298/F298</f>
        <v>0.28300180831826399</v>
      </c>
      <c r="M298" s="164" t="s">
        <v>595</v>
      </c>
      <c r="N298" s="170">
        <v>45177</v>
      </c>
      <c r="O298" s="38"/>
      <c r="R298" s="56" t="s">
        <v>870</v>
      </c>
    </row>
    <row r="299" spans="1:38" ht="12.75" customHeight="1">
      <c r="A299" s="192">
        <v>185</v>
      </c>
      <c r="B299" s="193">
        <v>45027</v>
      </c>
      <c r="C299" s="193"/>
      <c r="D299" s="194" t="s">
        <v>837</v>
      </c>
      <c r="E299" s="195" t="s">
        <v>592</v>
      </c>
      <c r="F299" s="165">
        <v>460</v>
      </c>
      <c r="G299" s="195"/>
      <c r="H299" s="195">
        <v>825</v>
      </c>
      <c r="I299" s="197">
        <v>810</v>
      </c>
      <c r="J299" s="167" t="s">
        <v>680</v>
      </c>
      <c r="K299" s="168">
        <f>H299-F299</f>
        <v>365</v>
      </c>
      <c r="L299" s="169">
        <f>K299/F299</f>
        <v>0.79347826086956519</v>
      </c>
      <c r="M299" s="164" t="s">
        <v>595</v>
      </c>
      <c r="N299" s="170">
        <v>45155</v>
      </c>
      <c r="O299" s="38"/>
      <c r="R299" s="56" t="s">
        <v>870</v>
      </c>
    </row>
    <row r="300" spans="1:38" ht="12.75" customHeight="1">
      <c r="A300" s="217">
        <v>186</v>
      </c>
      <c r="B300" s="218">
        <v>45050</v>
      </c>
      <c r="C300" s="54"/>
      <c r="D300" s="54" t="s">
        <v>42</v>
      </c>
      <c r="E300" s="222" t="s">
        <v>592</v>
      </c>
      <c r="F300" s="52" t="s">
        <v>838</v>
      </c>
      <c r="G300" s="52"/>
      <c r="H300" s="52"/>
      <c r="I300" s="52">
        <v>5040</v>
      </c>
      <c r="J300" s="52" t="s">
        <v>593</v>
      </c>
      <c r="K300" s="52"/>
      <c r="L300" s="52"/>
      <c r="M300" s="52"/>
      <c r="N300" s="52"/>
      <c r="O300" s="38"/>
      <c r="R300" s="56" t="s">
        <v>870</v>
      </c>
    </row>
    <row r="301" spans="1:38" ht="12.75" customHeight="1">
      <c r="A301" s="192">
        <v>187</v>
      </c>
      <c r="B301" s="193">
        <v>45075</v>
      </c>
      <c r="C301" s="193"/>
      <c r="D301" s="194" t="s">
        <v>839</v>
      </c>
      <c r="E301" s="195" t="s">
        <v>592</v>
      </c>
      <c r="F301" s="165">
        <v>585</v>
      </c>
      <c r="G301" s="195"/>
      <c r="H301" s="195">
        <v>732</v>
      </c>
      <c r="I301" s="197">
        <v>732</v>
      </c>
      <c r="J301" s="167" t="s">
        <v>680</v>
      </c>
      <c r="K301" s="168">
        <f>H301-F301</f>
        <v>147</v>
      </c>
      <c r="L301" s="169">
        <f>K301/F301</f>
        <v>0.25128205128205128</v>
      </c>
      <c r="M301" s="164" t="s">
        <v>595</v>
      </c>
      <c r="N301" s="170">
        <v>45152</v>
      </c>
      <c r="O301" s="38"/>
      <c r="Q301" s="38"/>
      <c r="R301" s="56" t="s">
        <v>870</v>
      </c>
      <c r="T301" s="38"/>
      <c r="V301" s="38"/>
      <c r="W301" s="56"/>
      <c r="Y301" s="38"/>
      <c r="AA301" s="38"/>
      <c r="AB301" s="56"/>
      <c r="AD301" s="38"/>
      <c r="AF301" s="38"/>
      <c r="AG301" s="56"/>
      <c r="AI301" s="38"/>
      <c r="AK301" s="38"/>
      <c r="AL301" s="56"/>
    </row>
    <row r="302" spans="1:38" ht="12.75" customHeight="1">
      <c r="A302" s="217">
        <v>188</v>
      </c>
      <c r="B302" s="218">
        <v>45078</v>
      </c>
      <c r="C302" s="54"/>
      <c r="D302" s="54" t="s">
        <v>540</v>
      </c>
      <c r="E302" s="222" t="s">
        <v>592</v>
      </c>
      <c r="F302" s="52" t="s">
        <v>840</v>
      </c>
      <c r="G302" s="52"/>
      <c r="H302" s="52"/>
      <c r="I302" s="52">
        <v>4300</v>
      </c>
      <c r="J302" s="52" t="s">
        <v>593</v>
      </c>
      <c r="K302" s="52"/>
      <c r="L302" s="52"/>
      <c r="M302" s="52"/>
      <c r="N302" s="52"/>
      <c r="O302" s="38"/>
      <c r="Q302" s="38"/>
      <c r="R302" s="56" t="s">
        <v>870</v>
      </c>
      <c r="T302" s="38"/>
      <c r="V302" s="38"/>
      <c r="W302" s="56"/>
      <c r="Y302" s="38"/>
      <c r="AA302" s="38"/>
      <c r="AB302" s="56"/>
      <c r="AD302" s="38"/>
      <c r="AF302" s="38"/>
      <c r="AG302" s="56"/>
      <c r="AI302" s="38"/>
      <c r="AK302" s="38"/>
      <c r="AL302" s="56"/>
    </row>
    <row r="303" spans="1:38" ht="12.75" customHeight="1">
      <c r="A303" s="217">
        <v>189</v>
      </c>
      <c r="B303" s="218">
        <v>45103</v>
      </c>
      <c r="C303" s="54"/>
      <c r="D303" s="54" t="s">
        <v>865</v>
      </c>
      <c r="E303" s="222" t="s">
        <v>592</v>
      </c>
      <c r="F303" s="52" t="s">
        <v>660</v>
      </c>
      <c r="G303" s="52"/>
      <c r="H303" s="52"/>
      <c r="I303" s="52">
        <v>383</v>
      </c>
      <c r="J303" s="52" t="s">
        <v>593</v>
      </c>
      <c r="K303" s="52"/>
      <c r="L303" s="52"/>
      <c r="M303" s="52"/>
      <c r="N303" s="52"/>
      <c r="O303" s="38"/>
      <c r="Q303" s="38"/>
      <c r="R303" s="56" t="s">
        <v>870</v>
      </c>
      <c r="T303" s="38"/>
      <c r="V303" s="38"/>
      <c r="W303" s="56"/>
      <c r="Y303" s="38"/>
      <c r="AA303" s="38"/>
      <c r="AB303" s="56"/>
      <c r="AD303" s="38"/>
      <c r="AF303" s="38"/>
      <c r="AG303" s="56"/>
      <c r="AI303" s="38"/>
      <c r="AK303" s="38"/>
      <c r="AL303" s="56"/>
    </row>
    <row r="304" spans="1:38" ht="12.75" customHeight="1">
      <c r="A304" s="192">
        <v>190</v>
      </c>
      <c r="B304" s="193">
        <v>45120</v>
      </c>
      <c r="C304" s="193"/>
      <c r="D304" s="194" t="s">
        <v>539</v>
      </c>
      <c r="E304" s="195" t="s">
        <v>592</v>
      </c>
      <c r="F304" s="165">
        <v>2312.5</v>
      </c>
      <c r="G304" s="195"/>
      <c r="H304" s="195">
        <v>2935</v>
      </c>
      <c r="I304" s="197">
        <v>2935</v>
      </c>
      <c r="J304" s="167" t="s">
        <v>680</v>
      </c>
      <c r="K304" s="168">
        <f>H304-F304</f>
        <v>622.5</v>
      </c>
      <c r="L304" s="169">
        <f>K304/F304</f>
        <v>0.26918918918918922</v>
      </c>
      <c r="M304" s="164" t="s">
        <v>595</v>
      </c>
      <c r="N304" s="170">
        <v>45177</v>
      </c>
      <c r="O304" s="38"/>
      <c r="Q304" s="38"/>
      <c r="R304" s="56" t="s">
        <v>870</v>
      </c>
      <c r="T304" s="38"/>
      <c r="V304" s="38"/>
      <c r="W304" s="56"/>
      <c r="Y304" s="38"/>
      <c r="AA304" s="38"/>
      <c r="AB304" s="56"/>
      <c r="AD304" s="38"/>
      <c r="AF304" s="38"/>
      <c r="AG304" s="56"/>
      <c r="AI304" s="38"/>
      <c r="AK304" s="38"/>
      <c r="AL304" s="56"/>
    </row>
    <row r="305" spans="1:38" ht="12.75" customHeight="1">
      <c r="A305" s="192">
        <v>191</v>
      </c>
      <c r="B305" s="193">
        <v>45125</v>
      </c>
      <c r="C305" s="193"/>
      <c r="D305" s="194" t="s">
        <v>203</v>
      </c>
      <c r="E305" s="195" t="s">
        <v>592</v>
      </c>
      <c r="F305" s="165">
        <v>3980</v>
      </c>
      <c r="G305" s="195"/>
      <c r="H305" s="195">
        <v>4895</v>
      </c>
      <c r="I305" s="197">
        <v>4895</v>
      </c>
      <c r="J305" s="167" t="s">
        <v>680</v>
      </c>
      <c r="K305" s="168">
        <f>H305-F305</f>
        <v>915</v>
      </c>
      <c r="L305" s="169">
        <f>K305/F305</f>
        <v>0.22989949748743718</v>
      </c>
      <c r="M305" s="164" t="s">
        <v>595</v>
      </c>
      <c r="N305" s="170">
        <v>45155</v>
      </c>
      <c r="O305" s="38"/>
      <c r="R305" s="56" t="s">
        <v>870</v>
      </c>
      <c r="T305" s="38"/>
      <c r="W305" s="56"/>
      <c r="Y305" s="38"/>
      <c r="AB305" s="56"/>
      <c r="AD305" s="38"/>
      <c r="AG305" s="56"/>
      <c r="AI305" s="38"/>
      <c r="AL305" s="56"/>
    </row>
    <row r="306" spans="1:38" ht="12.75" customHeight="1">
      <c r="A306" s="192">
        <v>192</v>
      </c>
      <c r="B306" s="193">
        <v>45145</v>
      </c>
      <c r="C306" s="193"/>
      <c r="D306" s="194" t="s">
        <v>872</v>
      </c>
      <c r="E306" s="195" t="s">
        <v>592</v>
      </c>
      <c r="F306" s="165">
        <v>565</v>
      </c>
      <c r="G306" s="195"/>
      <c r="H306" s="195">
        <v>725</v>
      </c>
      <c r="I306" s="197">
        <v>725</v>
      </c>
      <c r="J306" s="167" t="s">
        <v>680</v>
      </c>
      <c r="K306" s="168">
        <f>H306-F306</f>
        <v>160</v>
      </c>
      <c r="L306" s="169">
        <f>K306/F306</f>
        <v>0.2831858407079646</v>
      </c>
      <c r="M306" s="164" t="s">
        <v>595</v>
      </c>
      <c r="N306" s="170">
        <v>45169</v>
      </c>
      <c r="O306" s="38"/>
      <c r="R306" s="56" t="s">
        <v>870</v>
      </c>
      <c r="T306" s="38"/>
      <c r="W306" s="56"/>
      <c r="Y306" s="38"/>
      <c r="AB306" s="56"/>
      <c r="AD306" s="38"/>
      <c r="AG306" s="56"/>
      <c r="AI306" s="38"/>
      <c r="AL306" s="56"/>
    </row>
    <row r="307" spans="1:38" ht="12.75" customHeight="1">
      <c r="A307" s="217">
        <v>193</v>
      </c>
      <c r="B307" s="218">
        <v>45167</v>
      </c>
      <c r="C307" s="54"/>
      <c r="D307" s="54" t="s">
        <v>882</v>
      </c>
      <c r="E307" s="222" t="s">
        <v>592</v>
      </c>
      <c r="F307" s="52" t="s">
        <v>883</v>
      </c>
      <c r="G307" s="52"/>
      <c r="H307" s="52"/>
      <c r="I307" s="52">
        <v>950</v>
      </c>
      <c r="J307" s="52" t="s">
        <v>593</v>
      </c>
      <c r="K307" s="52"/>
      <c r="L307" s="52"/>
      <c r="M307" s="52"/>
      <c r="N307" s="52"/>
      <c r="O307" s="38"/>
      <c r="R307" s="56" t="s">
        <v>870</v>
      </c>
      <c r="T307" s="38"/>
      <c r="W307" s="56"/>
      <c r="Y307" s="38"/>
      <c r="AB307" s="56"/>
      <c r="AD307" s="38"/>
      <c r="AG307" s="56"/>
      <c r="AI307" s="38"/>
      <c r="AL307" s="56"/>
    </row>
    <row r="308" spans="1:38" ht="12.75" customHeight="1">
      <c r="A308" s="217">
        <v>194</v>
      </c>
      <c r="B308" s="218">
        <v>45153</v>
      </c>
      <c r="C308" s="54"/>
      <c r="D308" s="54" t="s">
        <v>542</v>
      </c>
      <c r="E308" s="222" t="s">
        <v>592</v>
      </c>
      <c r="F308" s="52" t="s">
        <v>1083</v>
      </c>
      <c r="G308" s="52"/>
      <c r="H308" s="52"/>
      <c r="I308" s="52">
        <v>480</v>
      </c>
      <c r="J308" s="52" t="s">
        <v>593</v>
      </c>
      <c r="K308" s="52"/>
      <c r="L308" s="52"/>
      <c r="M308" s="52"/>
      <c r="N308" s="52"/>
      <c r="O308" s="38"/>
      <c r="R308" s="56"/>
      <c r="T308" s="38"/>
      <c r="W308" s="56"/>
      <c r="Y308" s="38"/>
      <c r="AB308" s="56"/>
      <c r="AD308" s="38"/>
      <c r="AG308" s="56"/>
      <c r="AI308" s="38"/>
      <c r="AL308" s="56"/>
    </row>
    <row r="309" spans="1:38" ht="12.75" customHeight="1">
      <c r="A309" s="217"/>
      <c r="B309" s="218"/>
      <c r="C309" s="54"/>
      <c r="D309" s="54"/>
      <c r="E309" s="222"/>
      <c r="F309" s="52"/>
      <c r="G309" s="52"/>
      <c r="H309" s="52"/>
      <c r="I309" s="52"/>
      <c r="J309" s="52"/>
      <c r="K309" s="52"/>
      <c r="L309" s="52"/>
      <c r="M309" s="52"/>
      <c r="N309" s="52"/>
      <c r="O309" s="38"/>
      <c r="R309" s="56"/>
      <c r="T309" s="38"/>
      <c r="W309" s="56"/>
      <c r="Y309" s="38"/>
      <c r="AB309" s="56"/>
      <c r="AD309" s="38"/>
      <c r="AG309" s="56"/>
      <c r="AI309" s="38"/>
      <c r="AL309" s="56"/>
    </row>
    <row r="310" spans="1:38" ht="12.75" customHeight="1">
      <c r="A310" s="54"/>
      <c r="B310" s="54"/>
      <c r="C310" s="54"/>
      <c r="D310" s="54"/>
      <c r="E310" s="54"/>
      <c r="F310" s="52"/>
      <c r="G310" s="52"/>
      <c r="H310" s="52"/>
      <c r="I310" s="52"/>
      <c r="J310" s="31"/>
      <c r="K310" s="52"/>
      <c r="L310" s="52"/>
      <c r="M310" s="52"/>
      <c r="N310" s="54"/>
      <c r="O310" s="38"/>
      <c r="R310" s="56"/>
      <c r="T310" s="38"/>
      <c r="W310" s="56"/>
      <c r="Y310" s="38"/>
      <c r="AB310" s="56"/>
      <c r="AD310" s="38"/>
      <c r="AG310" s="56"/>
      <c r="AI310" s="38"/>
      <c r="AL310" s="56"/>
    </row>
    <row r="311" spans="1:38" ht="12.75" customHeight="1">
      <c r="B311" s="223" t="s">
        <v>841</v>
      </c>
      <c r="F311" s="56"/>
      <c r="G311" s="56"/>
      <c r="H311" s="56"/>
      <c r="I311" s="56"/>
      <c r="J311" s="38"/>
      <c r="K311" s="56"/>
      <c r="L311" s="56"/>
      <c r="M311" s="56"/>
      <c r="O311" s="38"/>
      <c r="R311" s="56"/>
      <c r="T311" s="38"/>
      <c r="W311" s="56"/>
      <c r="Y311" s="38"/>
      <c r="AB311" s="56"/>
      <c r="AD311" s="38"/>
      <c r="AG311" s="56"/>
      <c r="AI311" s="38"/>
      <c r="AL311" s="56"/>
    </row>
    <row r="312" spans="1:38" ht="12.75" customHeight="1">
      <c r="A312" s="224"/>
      <c r="F312" s="56"/>
      <c r="G312" s="56"/>
      <c r="H312" s="56"/>
      <c r="I312" s="56"/>
      <c r="J312" s="38"/>
      <c r="K312" s="56"/>
      <c r="L312" s="56"/>
      <c r="M312" s="56"/>
      <c r="O312" s="38"/>
      <c r="R312" s="56"/>
      <c r="T312" s="38"/>
      <c r="W312" s="56"/>
      <c r="Y312" s="38"/>
      <c r="AB312" s="56"/>
      <c r="AD312" s="38"/>
      <c r="AG312" s="56"/>
      <c r="AI312" s="38"/>
      <c r="AL312" s="56"/>
    </row>
    <row r="313" spans="1:38" ht="12.75" customHeight="1">
      <c r="A313" s="224"/>
      <c r="F313" s="56"/>
      <c r="G313" s="56"/>
      <c r="H313" s="56"/>
      <c r="I313" s="56"/>
      <c r="J313" s="38"/>
      <c r="K313" s="56"/>
      <c r="L313" s="56"/>
      <c r="M313" s="56"/>
      <c r="O313" s="38"/>
      <c r="R313" s="56"/>
    </row>
    <row r="314" spans="1:38" ht="12.75" customHeight="1">
      <c r="A314" s="52"/>
      <c r="F314" s="56"/>
      <c r="G314" s="56"/>
      <c r="H314" s="56"/>
      <c r="I314" s="56"/>
      <c r="J314" s="38"/>
      <c r="K314" s="56"/>
      <c r="L314" s="56"/>
      <c r="M314" s="56"/>
      <c r="O314" s="38"/>
      <c r="R314" s="56"/>
    </row>
    <row r="315" spans="1:38" ht="12.75" customHeight="1">
      <c r="F315" s="56"/>
      <c r="G315" s="56"/>
      <c r="H315" s="56"/>
      <c r="I315" s="56"/>
      <c r="J315" s="38"/>
      <c r="K315" s="56"/>
      <c r="L315" s="56"/>
      <c r="M315" s="56"/>
      <c r="O315" s="38"/>
      <c r="R315" s="56"/>
    </row>
    <row r="316" spans="1:38" ht="12.75" customHeight="1">
      <c r="F316" s="56"/>
      <c r="G316" s="56"/>
      <c r="H316" s="56"/>
      <c r="I316" s="56"/>
      <c r="J316" s="38"/>
      <c r="K316" s="56"/>
      <c r="L316" s="56"/>
      <c r="M316" s="56"/>
      <c r="O316" s="38"/>
      <c r="R316" s="56"/>
    </row>
    <row r="317" spans="1:38" ht="12.75" customHeight="1">
      <c r="F317" s="56"/>
      <c r="G317" s="56"/>
      <c r="H317" s="56"/>
      <c r="I317" s="56"/>
      <c r="J317" s="38"/>
      <c r="K317" s="56"/>
      <c r="L317" s="56"/>
      <c r="M317" s="56"/>
      <c r="O317" s="38"/>
      <c r="R317" s="56"/>
    </row>
    <row r="318" spans="1:38" ht="12.75" customHeight="1">
      <c r="F318" s="56"/>
      <c r="G318" s="56"/>
      <c r="H318" s="56"/>
      <c r="I318" s="56"/>
      <c r="J318" s="38"/>
      <c r="K318" s="56"/>
      <c r="L318" s="56"/>
      <c r="M318" s="56"/>
      <c r="O318" s="38"/>
      <c r="R318" s="56"/>
    </row>
    <row r="319" spans="1:38" ht="12.75" customHeight="1">
      <c r="F319" s="56"/>
      <c r="G319" s="56"/>
      <c r="H319" s="56"/>
      <c r="I319" s="56"/>
      <c r="J319" s="38"/>
      <c r="K319" s="56"/>
      <c r="L319" s="56"/>
      <c r="M319" s="56"/>
      <c r="O319" s="38"/>
      <c r="R319" s="56"/>
    </row>
    <row r="320" spans="1:38" ht="12.75" customHeight="1">
      <c r="F320" s="56"/>
      <c r="G320" s="56"/>
      <c r="H320" s="56"/>
      <c r="I320" s="56"/>
      <c r="J320" s="38"/>
      <c r="K320" s="56"/>
      <c r="L320" s="56"/>
      <c r="M320" s="56"/>
      <c r="O320" s="38"/>
      <c r="R320" s="56"/>
    </row>
    <row r="321" spans="6:18" ht="12.75" customHeight="1">
      <c r="F321" s="56"/>
      <c r="G321" s="56"/>
      <c r="H321" s="56"/>
      <c r="I321" s="56"/>
      <c r="J321" s="38"/>
      <c r="K321" s="56"/>
      <c r="L321" s="56"/>
      <c r="M321" s="56"/>
      <c r="O321" s="38"/>
      <c r="R321" s="56"/>
    </row>
    <row r="322" spans="6:18" ht="12.75" customHeight="1">
      <c r="F322" s="56"/>
      <c r="G322" s="56"/>
      <c r="H322" s="56"/>
      <c r="I322" s="56"/>
      <c r="J322" s="38"/>
      <c r="K322" s="56"/>
      <c r="L322" s="56"/>
      <c r="M322" s="56"/>
      <c r="O322" s="38"/>
      <c r="R322" s="56"/>
    </row>
    <row r="323" spans="6:18" ht="12.75" customHeight="1">
      <c r="F323" s="56"/>
      <c r="G323" s="56"/>
      <c r="H323" s="56"/>
      <c r="I323" s="56"/>
      <c r="J323" s="38"/>
      <c r="K323" s="56"/>
      <c r="L323" s="56"/>
      <c r="M323" s="56"/>
      <c r="O323" s="38"/>
      <c r="R323" s="56"/>
    </row>
    <row r="324" spans="6:18" ht="12.75" customHeight="1">
      <c r="F324" s="56"/>
      <c r="G324" s="56"/>
      <c r="H324" s="56"/>
      <c r="I324" s="56"/>
      <c r="J324" s="38"/>
      <c r="K324" s="56"/>
      <c r="L324" s="56"/>
      <c r="M324" s="56"/>
      <c r="O324" s="38"/>
      <c r="R324" s="56"/>
    </row>
    <row r="325" spans="6:18" ht="12.75" customHeight="1">
      <c r="F325" s="56"/>
      <c r="G325" s="56"/>
      <c r="H325" s="56"/>
      <c r="I325" s="56"/>
      <c r="J325" s="38"/>
      <c r="K325" s="56"/>
      <c r="L325" s="56"/>
      <c r="M325" s="56"/>
      <c r="O325" s="38"/>
      <c r="R325" s="56"/>
    </row>
    <row r="326" spans="6:18" ht="12.75" customHeight="1">
      <c r="F326" s="56"/>
      <c r="G326" s="56"/>
      <c r="H326" s="56"/>
      <c r="I326" s="56"/>
      <c r="J326" s="38"/>
      <c r="K326" s="56"/>
      <c r="L326" s="56"/>
      <c r="M326" s="56"/>
      <c r="O326" s="38"/>
      <c r="R326" s="56"/>
    </row>
    <row r="327" spans="6:18" ht="12.75" customHeight="1">
      <c r="F327" s="56"/>
      <c r="G327" s="56"/>
      <c r="H327" s="56"/>
      <c r="I327" s="56"/>
      <c r="J327" s="38"/>
      <c r="K327" s="56"/>
      <c r="L327" s="56"/>
      <c r="M327" s="56"/>
      <c r="O327" s="38"/>
      <c r="R327" s="56"/>
    </row>
    <row r="328" spans="6:18" ht="12.75" customHeight="1">
      <c r="F328" s="56"/>
      <c r="G328" s="56"/>
      <c r="H328" s="56"/>
      <c r="I328" s="56"/>
      <c r="J328" s="38"/>
      <c r="K328" s="56"/>
      <c r="L328" s="56"/>
      <c r="M328" s="56"/>
      <c r="O328" s="38"/>
      <c r="R328" s="56"/>
    </row>
    <row r="329" spans="6:18" ht="12.75" customHeight="1">
      <c r="F329" s="56"/>
      <c r="G329" s="56"/>
      <c r="H329" s="56"/>
      <c r="I329" s="56"/>
      <c r="J329" s="38"/>
      <c r="K329" s="56"/>
      <c r="L329" s="56"/>
      <c r="M329" s="56"/>
      <c r="O329" s="38"/>
      <c r="R329" s="56"/>
    </row>
    <row r="330" spans="6:18" ht="12.75" customHeight="1">
      <c r="F330" s="56"/>
      <c r="G330" s="56"/>
      <c r="H330" s="56"/>
      <c r="I330" s="56"/>
      <c r="J330" s="38"/>
      <c r="K330" s="56"/>
      <c r="L330" s="56"/>
      <c r="M330" s="56"/>
      <c r="O330" s="38"/>
      <c r="R330" s="56"/>
    </row>
    <row r="331" spans="6:18" ht="12.75" customHeight="1">
      <c r="F331" s="56"/>
      <c r="G331" s="56"/>
      <c r="H331" s="56"/>
      <c r="I331" s="56"/>
      <c r="J331" s="38"/>
      <c r="K331" s="56"/>
      <c r="L331" s="56"/>
      <c r="M331" s="56"/>
      <c r="O331" s="38"/>
      <c r="R331" s="56"/>
    </row>
    <row r="332" spans="6:18" ht="12.75" customHeight="1">
      <c r="F332" s="56"/>
      <c r="G332" s="56"/>
      <c r="H332" s="56"/>
      <c r="I332" s="56"/>
      <c r="J332" s="38"/>
      <c r="K332" s="56"/>
      <c r="L332" s="56"/>
      <c r="M332" s="56"/>
      <c r="O332" s="38"/>
      <c r="R332" s="56"/>
    </row>
    <row r="333" spans="6:18" ht="12.75" customHeight="1">
      <c r="F333" s="56"/>
      <c r="G333" s="56"/>
      <c r="H333" s="56"/>
      <c r="I333" s="56"/>
      <c r="J333" s="38"/>
      <c r="K333" s="56"/>
      <c r="L333" s="56"/>
      <c r="M333" s="56"/>
      <c r="O333" s="38"/>
      <c r="R333" s="56"/>
    </row>
    <row r="334" spans="6:18" ht="12.75" customHeight="1">
      <c r="F334" s="56"/>
      <c r="G334" s="56"/>
      <c r="H334" s="56"/>
      <c r="I334" s="56"/>
      <c r="J334" s="38"/>
      <c r="K334" s="56"/>
      <c r="L334" s="56"/>
      <c r="M334" s="56"/>
      <c r="O334" s="38"/>
      <c r="R334" s="56"/>
    </row>
    <row r="335" spans="6:18" ht="12.75" customHeight="1">
      <c r="F335" s="56"/>
      <c r="G335" s="56"/>
      <c r="H335" s="56"/>
      <c r="I335" s="56"/>
      <c r="J335" s="38"/>
      <c r="K335" s="56"/>
      <c r="L335" s="56"/>
      <c r="M335" s="56"/>
      <c r="O335" s="38"/>
      <c r="R335" s="56"/>
    </row>
    <row r="336" spans="6:18" ht="12.75" customHeight="1">
      <c r="F336" s="56"/>
      <c r="G336" s="56"/>
      <c r="H336" s="56"/>
      <c r="I336" s="56"/>
      <c r="J336" s="38"/>
      <c r="K336" s="56"/>
      <c r="L336" s="56"/>
      <c r="M336" s="56"/>
      <c r="O336" s="38"/>
      <c r="R336" s="56"/>
    </row>
    <row r="337" spans="6:18" ht="12.75" customHeight="1">
      <c r="F337" s="56"/>
      <c r="G337" s="56"/>
      <c r="H337" s="56"/>
      <c r="I337" s="56"/>
      <c r="J337" s="38"/>
      <c r="K337" s="56"/>
      <c r="L337" s="56"/>
      <c r="M337" s="56"/>
      <c r="O337" s="38"/>
      <c r="R337" s="56"/>
    </row>
    <row r="338" spans="6:18" ht="12.75" customHeight="1">
      <c r="F338" s="56"/>
      <c r="G338" s="56"/>
      <c r="H338" s="56"/>
      <c r="I338" s="56"/>
      <c r="J338" s="38"/>
      <c r="K338" s="56"/>
      <c r="L338" s="56"/>
      <c r="M338" s="56"/>
      <c r="O338" s="38"/>
      <c r="R338" s="56"/>
    </row>
    <row r="339" spans="6:18" ht="12.75" customHeight="1">
      <c r="F339" s="56"/>
      <c r="G339" s="56"/>
      <c r="H339" s="56"/>
      <c r="I339" s="56"/>
      <c r="J339" s="38"/>
      <c r="K339" s="56"/>
      <c r="L339" s="56"/>
      <c r="M339" s="56"/>
      <c r="O339" s="38"/>
      <c r="R339" s="56"/>
    </row>
    <row r="340" spans="6:18" ht="12.75" customHeight="1">
      <c r="F340" s="56"/>
      <c r="G340" s="56"/>
      <c r="H340" s="56"/>
      <c r="I340" s="56"/>
      <c r="J340" s="38"/>
      <c r="K340" s="56"/>
      <c r="L340" s="56"/>
      <c r="M340" s="56"/>
      <c r="O340" s="38"/>
      <c r="R340" s="56"/>
    </row>
    <row r="341" spans="6:18" ht="12.75" customHeight="1">
      <c r="F341" s="56"/>
      <c r="G341" s="56"/>
      <c r="H341" s="56"/>
      <c r="I341" s="56"/>
      <c r="J341" s="38"/>
      <c r="K341" s="56"/>
      <c r="L341" s="56"/>
      <c r="M341" s="56"/>
      <c r="O341" s="38"/>
      <c r="R341" s="56"/>
    </row>
    <row r="342" spans="6:18" ht="12.75" customHeight="1">
      <c r="F342" s="56"/>
      <c r="G342" s="56"/>
      <c r="H342" s="56"/>
      <c r="I342" s="56"/>
      <c r="J342" s="38"/>
      <c r="K342" s="56"/>
      <c r="L342" s="56"/>
      <c r="M342" s="56"/>
      <c r="O342" s="38"/>
      <c r="R342" s="56"/>
    </row>
    <row r="343" spans="6:18" ht="12.75" customHeight="1">
      <c r="F343" s="56"/>
      <c r="G343" s="56"/>
      <c r="H343" s="56"/>
      <c r="I343" s="56"/>
      <c r="J343" s="38"/>
      <c r="K343" s="56"/>
      <c r="L343" s="56"/>
      <c r="M343" s="56"/>
      <c r="O343" s="38"/>
      <c r="R343" s="56"/>
    </row>
    <row r="344" spans="6:18" ht="12.75" customHeight="1">
      <c r="F344" s="56"/>
      <c r="G344" s="56"/>
      <c r="H344" s="56"/>
      <c r="I344" s="56"/>
      <c r="J344" s="38"/>
      <c r="K344" s="56"/>
      <c r="L344" s="56"/>
      <c r="M344" s="56"/>
      <c r="O344" s="38"/>
      <c r="R344" s="56"/>
    </row>
    <row r="345" spans="6:18" ht="12.75" customHeight="1">
      <c r="F345" s="56"/>
      <c r="G345" s="56"/>
      <c r="H345" s="56"/>
      <c r="I345" s="56"/>
      <c r="J345" s="38"/>
      <c r="K345" s="56"/>
      <c r="L345" s="56"/>
      <c r="M345" s="56"/>
      <c r="O345" s="38"/>
      <c r="R345" s="56"/>
    </row>
    <row r="346" spans="6:18" ht="12.75" customHeight="1">
      <c r="F346" s="56"/>
      <c r="G346" s="56"/>
      <c r="H346" s="56"/>
      <c r="I346" s="56"/>
      <c r="J346" s="38"/>
      <c r="K346" s="56"/>
      <c r="L346" s="56"/>
      <c r="M346" s="56"/>
      <c r="O346" s="38"/>
      <c r="R346" s="56"/>
    </row>
    <row r="347" spans="6:18" ht="12.75" customHeight="1">
      <c r="F347" s="56"/>
      <c r="G347" s="56"/>
      <c r="H347" s="56"/>
      <c r="I347" s="56"/>
      <c r="J347" s="38"/>
      <c r="K347" s="56"/>
      <c r="L347" s="56"/>
      <c r="M347" s="56"/>
      <c r="O347" s="38"/>
      <c r="R347" s="56"/>
    </row>
    <row r="348" spans="6:18" ht="12.75" customHeight="1">
      <c r="F348" s="56"/>
      <c r="G348" s="56"/>
      <c r="H348" s="56"/>
      <c r="I348" s="56"/>
      <c r="J348" s="38"/>
      <c r="K348" s="56"/>
      <c r="L348" s="56"/>
      <c r="M348" s="56"/>
      <c r="O348" s="38"/>
      <c r="R348" s="56"/>
    </row>
    <row r="349" spans="6:18" ht="12.75" customHeight="1">
      <c r="F349" s="56"/>
      <c r="G349" s="56"/>
      <c r="H349" s="56"/>
      <c r="I349" s="56"/>
      <c r="J349" s="38"/>
      <c r="K349" s="56"/>
      <c r="L349" s="56"/>
      <c r="M349" s="56"/>
      <c r="O349" s="38"/>
      <c r="R349" s="56"/>
    </row>
    <row r="350" spans="6:18" ht="12.75" customHeight="1">
      <c r="F350" s="56"/>
      <c r="G350" s="56"/>
      <c r="H350" s="56"/>
      <c r="I350" s="56"/>
      <c r="J350" s="38"/>
      <c r="K350" s="56"/>
      <c r="L350" s="56"/>
      <c r="M350" s="56"/>
      <c r="O350" s="38"/>
      <c r="R350" s="56"/>
    </row>
    <row r="351" spans="6:18" ht="12.75" customHeight="1">
      <c r="F351" s="56"/>
      <c r="G351" s="56"/>
      <c r="H351" s="56"/>
      <c r="I351" s="56"/>
      <c r="J351" s="38"/>
      <c r="K351" s="56"/>
      <c r="L351" s="56"/>
      <c r="M351" s="56"/>
      <c r="O351" s="38"/>
      <c r="R351" s="56"/>
    </row>
    <row r="352" spans="6:18" ht="12.75" customHeight="1">
      <c r="F352" s="56"/>
      <c r="G352" s="56"/>
      <c r="H352" s="56"/>
      <c r="I352" s="56"/>
      <c r="J352" s="38"/>
      <c r="K352" s="56"/>
      <c r="L352" s="56"/>
      <c r="M352" s="56"/>
      <c r="O352" s="38"/>
      <c r="R352" s="56"/>
    </row>
    <row r="353" spans="6:18" ht="12.75" customHeight="1">
      <c r="F353" s="56"/>
      <c r="G353" s="56"/>
      <c r="H353" s="56"/>
      <c r="I353" s="56"/>
      <c r="J353" s="38"/>
      <c r="K353" s="56"/>
      <c r="L353" s="56"/>
      <c r="M353" s="56"/>
      <c r="O353" s="38"/>
      <c r="R353" s="56"/>
    </row>
    <row r="354" spans="6:18" ht="12.75" customHeight="1">
      <c r="F354" s="56"/>
      <c r="G354" s="56"/>
      <c r="H354" s="56"/>
      <c r="I354" s="56"/>
      <c r="J354" s="38"/>
      <c r="K354" s="56"/>
      <c r="L354" s="56"/>
      <c r="M354" s="56"/>
      <c r="O354" s="38"/>
      <c r="R354" s="56"/>
    </row>
    <row r="355" spans="6:18" ht="12.75" customHeight="1">
      <c r="F355" s="56"/>
      <c r="G355" s="56"/>
      <c r="H355" s="56"/>
      <c r="I355" s="56"/>
      <c r="J355" s="38"/>
      <c r="K355" s="56"/>
      <c r="L355" s="56"/>
      <c r="M355" s="56"/>
      <c r="O355" s="38"/>
      <c r="R355" s="56"/>
    </row>
    <row r="356" spans="6:18" ht="12.75" customHeight="1">
      <c r="F356" s="56"/>
      <c r="G356" s="56"/>
      <c r="H356" s="56"/>
      <c r="I356" s="56"/>
      <c r="J356" s="38"/>
      <c r="K356" s="56"/>
      <c r="L356" s="56"/>
      <c r="M356" s="56"/>
      <c r="O356" s="38"/>
      <c r="R356" s="56"/>
    </row>
    <row r="357" spans="6:18" ht="12.75" customHeight="1">
      <c r="F357" s="56"/>
      <c r="G357" s="56"/>
      <c r="H357" s="56"/>
      <c r="I357" s="56"/>
      <c r="J357" s="38"/>
      <c r="K357" s="56"/>
      <c r="L357" s="56"/>
      <c r="M357" s="56"/>
      <c r="O357" s="38"/>
      <c r="R357" s="56"/>
    </row>
    <row r="358" spans="6:18" ht="12.75" customHeight="1">
      <c r="F358" s="56"/>
      <c r="G358" s="56"/>
      <c r="H358" s="56"/>
      <c r="I358" s="56"/>
      <c r="J358" s="38"/>
      <c r="K358" s="56"/>
      <c r="L358" s="56"/>
      <c r="M358" s="56"/>
      <c r="O358" s="38"/>
      <c r="R358" s="56"/>
    </row>
    <row r="359" spans="6:18" ht="12.75" customHeight="1">
      <c r="F359" s="56"/>
      <c r="G359" s="56"/>
      <c r="H359" s="56"/>
      <c r="I359" s="56"/>
      <c r="J359" s="38"/>
      <c r="K359" s="56"/>
      <c r="L359" s="56"/>
      <c r="M359" s="56"/>
      <c r="O359" s="38"/>
      <c r="R359" s="56"/>
    </row>
    <row r="360" spans="6:18" ht="12.75" customHeight="1">
      <c r="F360" s="56"/>
      <c r="G360" s="56"/>
      <c r="H360" s="56"/>
      <c r="I360" s="56"/>
      <c r="J360" s="38"/>
      <c r="K360" s="56"/>
      <c r="L360" s="56"/>
      <c r="M360" s="56"/>
      <c r="O360" s="38"/>
      <c r="R360" s="56"/>
    </row>
    <row r="361" spans="6:18" ht="12.75" customHeight="1">
      <c r="F361" s="56"/>
      <c r="G361" s="56"/>
      <c r="H361" s="56"/>
      <c r="I361" s="56"/>
      <c r="J361" s="38"/>
      <c r="K361" s="56"/>
      <c r="L361" s="56"/>
      <c r="M361" s="56"/>
      <c r="O361" s="38"/>
      <c r="R361" s="56"/>
    </row>
    <row r="362" spans="6:18" ht="12.75" customHeight="1">
      <c r="F362" s="56"/>
      <c r="G362" s="56"/>
      <c r="H362" s="56"/>
      <c r="I362" s="56"/>
      <c r="J362" s="38"/>
      <c r="K362" s="56"/>
      <c r="L362" s="56"/>
      <c r="M362" s="56"/>
      <c r="O362" s="38"/>
      <c r="R362" s="56"/>
    </row>
    <row r="363" spans="6:18" ht="12.75" customHeight="1">
      <c r="F363" s="56"/>
      <c r="G363" s="56"/>
      <c r="H363" s="56"/>
      <c r="I363" s="56"/>
      <c r="J363" s="38"/>
      <c r="K363" s="56"/>
      <c r="L363" s="56"/>
      <c r="M363" s="56"/>
      <c r="O363" s="38"/>
      <c r="R363" s="56"/>
    </row>
    <row r="364" spans="6:18" ht="12.75" customHeight="1">
      <c r="F364" s="56"/>
      <c r="G364" s="56"/>
      <c r="H364" s="56"/>
      <c r="I364" s="56"/>
      <c r="J364" s="38"/>
      <c r="K364" s="56"/>
      <c r="L364" s="56"/>
      <c r="M364" s="56"/>
      <c r="O364" s="38"/>
      <c r="R364" s="56"/>
    </row>
    <row r="365" spans="6:18" ht="12.75" customHeight="1">
      <c r="F365" s="56"/>
      <c r="G365" s="56"/>
      <c r="H365" s="56"/>
      <c r="I365" s="56"/>
      <c r="J365" s="38"/>
      <c r="K365" s="56"/>
      <c r="L365" s="56"/>
      <c r="M365" s="56"/>
      <c r="O365" s="38"/>
      <c r="R365" s="56"/>
    </row>
    <row r="366" spans="6:18" ht="12.75" customHeight="1">
      <c r="F366" s="56"/>
      <c r="G366" s="56"/>
      <c r="H366" s="56"/>
      <c r="I366" s="56"/>
      <c r="J366" s="38"/>
      <c r="K366" s="56"/>
      <c r="L366" s="56"/>
      <c r="M366" s="56"/>
      <c r="O366" s="38"/>
      <c r="R366" s="56"/>
    </row>
    <row r="367" spans="6:18" ht="12.75" customHeight="1">
      <c r="F367" s="56"/>
      <c r="G367" s="56"/>
      <c r="H367" s="56"/>
      <c r="I367" s="56"/>
      <c r="J367" s="38"/>
      <c r="K367" s="56"/>
      <c r="L367" s="56"/>
      <c r="M367" s="56"/>
      <c r="O367" s="38"/>
      <c r="R367" s="56"/>
    </row>
    <row r="368" spans="6:18" ht="12.75" customHeight="1">
      <c r="F368" s="56"/>
      <c r="G368" s="56"/>
      <c r="H368" s="56"/>
      <c r="I368" s="56"/>
      <c r="J368" s="38"/>
      <c r="K368" s="56"/>
      <c r="L368" s="56"/>
      <c r="M368" s="56"/>
      <c r="O368" s="38"/>
      <c r="R368" s="56"/>
    </row>
    <row r="369" spans="6:18" ht="12.75" customHeight="1">
      <c r="F369" s="56"/>
      <c r="G369" s="56"/>
      <c r="H369" s="56"/>
      <c r="I369" s="56"/>
      <c r="J369" s="38"/>
      <c r="K369" s="56"/>
      <c r="L369" s="56"/>
      <c r="M369" s="56"/>
      <c r="O369" s="38"/>
      <c r="R369" s="56"/>
    </row>
    <row r="370" spans="6:18" ht="12.75" customHeight="1">
      <c r="F370" s="56"/>
      <c r="G370" s="56"/>
      <c r="H370" s="56"/>
      <c r="I370" s="56"/>
      <c r="J370" s="38"/>
      <c r="K370" s="56"/>
      <c r="L370" s="56"/>
      <c r="M370" s="56"/>
      <c r="O370" s="38"/>
      <c r="R370" s="56"/>
    </row>
    <row r="371" spans="6:18" ht="12.75" customHeight="1">
      <c r="F371" s="56"/>
      <c r="G371" s="56"/>
      <c r="H371" s="56"/>
      <c r="I371" s="56"/>
      <c r="J371" s="38"/>
      <c r="K371" s="56"/>
      <c r="L371" s="56"/>
      <c r="M371" s="56"/>
      <c r="O371" s="38"/>
      <c r="R371" s="56"/>
    </row>
    <row r="372" spans="6:18" ht="12.75" customHeight="1">
      <c r="F372" s="56"/>
      <c r="G372" s="56"/>
      <c r="H372" s="56"/>
      <c r="I372" s="56"/>
      <c r="J372" s="38"/>
      <c r="K372" s="56"/>
      <c r="L372" s="56"/>
      <c r="M372" s="56"/>
      <c r="O372" s="38"/>
      <c r="R372" s="56"/>
    </row>
    <row r="373" spans="6:18" ht="12.75" customHeight="1">
      <c r="F373" s="56"/>
      <c r="G373" s="56"/>
      <c r="H373" s="56"/>
      <c r="I373" s="56"/>
      <c r="J373" s="38"/>
      <c r="K373" s="56"/>
      <c r="L373" s="56"/>
      <c r="M373" s="56"/>
      <c r="O373" s="38"/>
      <c r="R373" s="56"/>
    </row>
    <row r="374" spans="6:18" ht="12.75" customHeight="1">
      <c r="F374" s="56"/>
      <c r="G374" s="56"/>
      <c r="H374" s="56"/>
      <c r="I374" s="56"/>
      <c r="J374" s="38"/>
      <c r="K374" s="56"/>
      <c r="L374" s="56"/>
      <c r="M374" s="56"/>
      <c r="O374" s="38"/>
      <c r="R374" s="56"/>
    </row>
    <row r="375" spans="6:18" ht="12.75" customHeight="1">
      <c r="F375" s="56"/>
      <c r="G375" s="56"/>
      <c r="H375" s="56"/>
      <c r="I375" s="56"/>
      <c r="J375" s="38"/>
      <c r="K375" s="56"/>
      <c r="L375" s="56"/>
      <c r="M375" s="56"/>
      <c r="O375" s="38"/>
      <c r="R375" s="56"/>
    </row>
    <row r="376" spans="6:18" ht="12.75" customHeight="1">
      <c r="F376" s="56"/>
      <c r="G376" s="56"/>
      <c r="H376" s="56"/>
      <c r="I376" s="56"/>
      <c r="J376" s="38"/>
      <c r="K376" s="56"/>
      <c r="L376" s="56"/>
      <c r="M376" s="56"/>
      <c r="O376" s="38"/>
      <c r="R376" s="56"/>
    </row>
    <row r="377" spans="6:18" ht="12.75" customHeight="1">
      <c r="F377" s="56"/>
      <c r="G377" s="56"/>
      <c r="H377" s="56"/>
      <c r="I377" s="56"/>
      <c r="J377" s="38"/>
      <c r="K377" s="56"/>
      <c r="L377" s="56"/>
      <c r="M377" s="56"/>
      <c r="O377" s="38"/>
      <c r="R377" s="56"/>
    </row>
    <row r="378" spans="6:18" ht="12.75" customHeight="1">
      <c r="F378" s="56"/>
      <c r="G378" s="56"/>
      <c r="H378" s="56"/>
      <c r="I378" s="56"/>
      <c r="J378" s="38"/>
      <c r="K378" s="56"/>
      <c r="L378" s="56"/>
      <c r="M378" s="56"/>
      <c r="O378" s="38"/>
      <c r="R378" s="56"/>
    </row>
    <row r="379" spans="6:18" ht="12.75" customHeight="1">
      <c r="F379" s="56"/>
      <c r="G379" s="56"/>
      <c r="H379" s="56"/>
      <c r="I379" s="56"/>
      <c r="J379" s="38"/>
      <c r="K379" s="56"/>
      <c r="L379" s="56"/>
      <c r="M379" s="56"/>
      <c r="O379" s="38"/>
      <c r="R379" s="56"/>
    </row>
    <row r="380" spans="6:18" ht="12.75" customHeight="1">
      <c r="F380" s="56"/>
      <c r="G380" s="56"/>
      <c r="H380" s="56"/>
      <c r="I380" s="56"/>
      <c r="J380" s="38"/>
      <c r="K380" s="56"/>
      <c r="L380" s="56"/>
      <c r="M380" s="56"/>
      <c r="O380" s="38"/>
      <c r="R380" s="56"/>
    </row>
    <row r="381" spans="6:18" ht="12.75" customHeight="1">
      <c r="F381" s="56"/>
      <c r="G381" s="56"/>
      <c r="H381" s="56"/>
      <c r="I381" s="56"/>
      <c r="J381" s="38"/>
      <c r="K381" s="56"/>
      <c r="L381" s="56"/>
      <c r="M381" s="56"/>
      <c r="O381" s="38"/>
      <c r="R381" s="56"/>
    </row>
    <row r="382" spans="6:18" ht="12.75" customHeight="1">
      <c r="F382" s="56"/>
      <c r="G382" s="56"/>
      <c r="H382" s="56"/>
      <c r="I382" s="56"/>
      <c r="J382" s="38"/>
      <c r="K382" s="56"/>
      <c r="L382" s="56"/>
      <c r="M382" s="56"/>
      <c r="O382" s="38"/>
      <c r="R382" s="56"/>
    </row>
    <row r="383" spans="6:18" ht="12.75" customHeight="1">
      <c r="F383" s="56"/>
      <c r="G383" s="56"/>
      <c r="H383" s="56"/>
      <c r="I383" s="56"/>
      <c r="J383" s="38"/>
      <c r="K383" s="56"/>
      <c r="L383" s="56"/>
      <c r="M383" s="56"/>
      <c r="O383" s="38"/>
      <c r="R383" s="56"/>
    </row>
    <row r="384" spans="6:18" ht="12.75" customHeight="1">
      <c r="F384" s="56"/>
      <c r="G384" s="56"/>
      <c r="H384" s="56"/>
      <c r="I384" s="56"/>
      <c r="J384" s="38"/>
      <c r="K384" s="56"/>
      <c r="L384" s="56"/>
      <c r="M384" s="56"/>
      <c r="O384" s="38"/>
      <c r="R384" s="56"/>
    </row>
    <row r="385" spans="6:18" ht="12.75" customHeight="1">
      <c r="F385" s="56"/>
      <c r="G385" s="56"/>
      <c r="H385" s="56"/>
      <c r="I385" s="56"/>
      <c r="J385" s="38"/>
      <c r="K385" s="56"/>
      <c r="L385" s="56"/>
      <c r="M385" s="56"/>
      <c r="O385" s="38"/>
      <c r="R385" s="56"/>
    </row>
    <row r="386" spans="6:18" ht="12.75" customHeight="1">
      <c r="F386" s="56"/>
      <c r="G386" s="56"/>
      <c r="H386" s="56"/>
      <c r="I386" s="56"/>
      <c r="J386" s="38"/>
      <c r="K386" s="56"/>
      <c r="L386" s="56"/>
      <c r="M386" s="56"/>
      <c r="O386" s="38"/>
      <c r="R386" s="56"/>
    </row>
    <row r="387" spans="6:18" ht="12.75" customHeight="1">
      <c r="F387" s="56"/>
      <c r="G387" s="56"/>
      <c r="H387" s="56"/>
      <c r="I387" s="56"/>
      <c r="J387" s="38"/>
      <c r="K387" s="56"/>
      <c r="L387" s="56"/>
      <c r="M387" s="56"/>
      <c r="O387" s="38"/>
      <c r="R387" s="56"/>
    </row>
    <row r="388" spans="6:18" ht="12.75" customHeight="1">
      <c r="F388" s="56"/>
      <c r="G388" s="56"/>
      <c r="H388" s="56"/>
      <c r="I388" s="56"/>
      <c r="J388" s="38"/>
      <c r="K388" s="56"/>
      <c r="L388" s="56"/>
      <c r="M388" s="56"/>
      <c r="O388" s="38"/>
      <c r="R388" s="56"/>
    </row>
    <row r="389" spans="6:18" ht="12.75" customHeight="1">
      <c r="F389" s="56"/>
      <c r="G389" s="56"/>
      <c r="H389" s="56"/>
      <c r="I389" s="56"/>
      <c r="J389" s="38"/>
      <c r="K389" s="56"/>
      <c r="L389" s="56"/>
      <c r="M389" s="56"/>
      <c r="O389" s="38"/>
      <c r="R389" s="56"/>
    </row>
    <row r="390" spans="6:18" ht="12.75" customHeight="1">
      <c r="F390" s="56"/>
      <c r="G390" s="56"/>
      <c r="H390" s="56"/>
      <c r="I390" s="56"/>
      <c r="J390" s="38"/>
      <c r="K390" s="56"/>
      <c r="L390" s="56"/>
      <c r="M390" s="56"/>
      <c r="O390" s="38"/>
      <c r="R390" s="56"/>
    </row>
    <row r="391" spans="6:18" ht="12.75" customHeight="1">
      <c r="F391" s="56"/>
      <c r="G391" s="56"/>
      <c r="H391" s="56"/>
      <c r="I391" s="56"/>
      <c r="J391" s="38"/>
      <c r="K391" s="56"/>
      <c r="L391" s="56"/>
      <c r="M391" s="56"/>
      <c r="O391" s="38"/>
      <c r="R391" s="56"/>
    </row>
    <row r="392" spans="6:18" ht="12.75" customHeight="1">
      <c r="F392" s="56"/>
      <c r="G392" s="56"/>
      <c r="H392" s="56"/>
      <c r="I392" s="56"/>
      <c r="J392" s="38"/>
      <c r="K392" s="56"/>
      <c r="L392" s="56"/>
      <c r="M392" s="56"/>
      <c r="O392" s="38"/>
      <c r="R392" s="56"/>
    </row>
    <row r="393" spans="6:18" ht="12.75" customHeight="1">
      <c r="F393" s="56"/>
      <c r="G393" s="56"/>
      <c r="H393" s="56"/>
      <c r="I393" s="56"/>
      <c r="J393" s="38"/>
      <c r="K393" s="56"/>
      <c r="L393" s="56"/>
      <c r="M393" s="56"/>
      <c r="O393" s="38"/>
      <c r="R393" s="56"/>
    </row>
    <row r="394" spans="6:18" ht="12.75" customHeight="1">
      <c r="F394" s="56"/>
      <c r="G394" s="56"/>
      <c r="H394" s="56"/>
      <c r="I394" s="56"/>
      <c r="J394" s="38"/>
      <c r="K394" s="56"/>
      <c r="L394" s="56"/>
      <c r="M394" s="56"/>
      <c r="O394" s="38"/>
      <c r="R394" s="56"/>
    </row>
    <row r="395" spans="6:18" ht="12.75" customHeight="1">
      <c r="F395" s="56"/>
      <c r="G395" s="56"/>
      <c r="H395" s="56"/>
      <c r="I395" s="56"/>
      <c r="J395" s="38"/>
      <c r="K395" s="56"/>
      <c r="L395" s="56"/>
      <c r="M395" s="56"/>
      <c r="O395" s="38"/>
      <c r="R395" s="56"/>
    </row>
    <row r="396" spans="6:18" ht="12.75" customHeight="1">
      <c r="F396" s="56"/>
      <c r="G396" s="56"/>
      <c r="H396" s="56"/>
      <c r="I396" s="56"/>
      <c r="J396" s="38"/>
      <c r="K396" s="56"/>
      <c r="L396" s="56"/>
      <c r="M396" s="56"/>
      <c r="O396" s="38"/>
      <c r="R396" s="56"/>
    </row>
    <row r="397" spans="6:18" ht="12.75" customHeight="1">
      <c r="F397" s="56"/>
      <c r="G397" s="56"/>
      <c r="H397" s="56"/>
      <c r="I397" s="56"/>
      <c r="J397" s="38"/>
      <c r="K397" s="56"/>
      <c r="L397" s="56"/>
      <c r="M397" s="56"/>
      <c r="O397" s="38"/>
      <c r="R397" s="56"/>
    </row>
    <row r="398" spans="6:18" ht="12.75" customHeight="1">
      <c r="F398" s="56"/>
      <c r="G398" s="56"/>
      <c r="H398" s="56"/>
      <c r="I398" s="56"/>
      <c r="J398" s="38"/>
      <c r="K398" s="56"/>
      <c r="L398" s="56"/>
      <c r="M398" s="56"/>
      <c r="O398" s="38"/>
      <c r="R398" s="56"/>
    </row>
    <row r="399" spans="6:18" ht="12.75" customHeight="1">
      <c r="F399" s="56"/>
      <c r="G399" s="56"/>
      <c r="H399" s="56"/>
      <c r="I399" s="56"/>
      <c r="J399" s="38"/>
      <c r="K399" s="56"/>
      <c r="L399" s="56"/>
      <c r="M399" s="56"/>
      <c r="O399" s="38"/>
      <c r="R399" s="56"/>
    </row>
    <row r="400" spans="6:18" ht="12.75" customHeight="1">
      <c r="F400" s="56"/>
      <c r="G400" s="56"/>
      <c r="H400" s="56"/>
      <c r="I400" s="56"/>
      <c r="J400" s="38"/>
      <c r="K400" s="56"/>
      <c r="L400" s="56"/>
      <c r="M400" s="56"/>
      <c r="O400" s="38"/>
      <c r="R400" s="56"/>
    </row>
    <row r="401" spans="6:18" ht="12.75" customHeight="1">
      <c r="F401" s="56"/>
      <c r="G401" s="56"/>
      <c r="H401" s="56"/>
      <c r="I401" s="56"/>
      <c r="J401" s="38"/>
      <c r="K401" s="56"/>
      <c r="L401" s="56"/>
      <c r="M401" s="56"/>
      <c r="O401" s="38"/>
      <c r="R401" s="56"/>
    </row>
    <row r="402" spans="6:18" ht="12.75" customHeight="1">
      <c r="F402" s="56"/>
      <c r="G402" s="56"/>
      <c r="H402" s="56"/>
      <c r="I402" s="56"/>
      <c r="J402" s="38"/>
      <c r="K402" s="56"/>
      <c r="L402" s="56"/>
      <c r="M402" s="56"/>
      <c r="O402" s="38"/>
      <c r="R402" s="56"/>
    </row>
    <row r="403" spans="6:18" ht="12.75" customHeight="1">
      <c r="F403" s="56"/>
      <c r="G403" s="56"/>
      <c r="H403" s="56"/>
      <c r="I403" s="56"/>
      <c r="J403" s="38"/>
      <c r="K403" s="56"/>
      <c r="L403" s="56"/>
      <c r="M403" s="56"/>
      <c r="O403" s="38"/>
      <c r="R403" s="56"/>
    </row>
    <row r="404" spans="6:18" ht="12.75" customHeight="1">
      <c r="F404" s="56"/>
      <c r="G404" s="56"/>
      <c r="H404" s="56"/>
      <c r="I404" s="56"/>
      <c r="J404" s="38"/>
      <c r="K404" s="56"/>
      <c r="L404" s="56"/>
      <c r="M404" s="56"/>
      <c r="O404" s="38"/>
      <c r="R404" s="56"/>
    </row>
    <row r="405" spans="6:18" ht="12.75" customHeight="1">
      <c r="F405" s="56"/>
      <c r="G405" s="56"/>
      <c r="H405" s="56"/>
      <c r="I405" s="56"/>
      <c r="J405" s="38"/>
      <c r="K405" s="56"/>
      <c r="L405" s="56"/>
      <c r="M405" s="56"/>
      <c r="O405" s="38"/>
      <c r="R405" s="56"/>
    </row>
    <row r="406" spans="6:18" ht="12.75" customHeight="1">
      <c r="F406" s="56"/>
      <c r="G406" s="56"/>
      <c r="H406" s="56"/>
      <c r="I406" s="56"/>
      <c r="J406" s="38"/>
      <c r="K406" s="56"/>
      <c r="L406" s="56"/>
      <c r="M406" s="56"/>
      <c r="O406" s="38"/>
      <c r="R406" s="56"/>
    </row>
    <row r="407" spans="6:18" ht="12.75" customHeight="1">
      <c r="F407" s="56"/>
      <c r="G407" s="56"/>
      <c r="H407" s="56"/>
      <c r="I407" s="56"/>
      <c r="J407" s="38"/>
      <c r="K407" s="56"/>
      <c r="L407" s="56"/>
      <c r="M407" s="56"/>
      <c r="O407" s="38"/>
      <c r="R407" s="56"/>
    </row>
    <row r="408" spans="6:18" ht="12.75" customHeight="1">
      <c r="F408" s="56"/>
      <c r="G408" s="56"/>
      <c r="H408" s="56"/>
      <c r="I408" s="56"/>
      <c r="J408" s="38"/>
      <c r="K408" s="56"/>
      <c r="L408" s="56"/>
      <c r="M408" s="56"/>
      <c r="O408" s="38"/>
      <c r="R408" s="56"/>
    </row>
    <row r="409" spans="6:18" ht="12.75" customHeight="1">
      <c r="F409" s="56"/>
      <c r="G409" s="56"/>
      <c r="H409" s="56"/>
      <c r="I409" s="56"/>
      <c r="J409" s="38"/>
      <c r="K409" s="56"/>
      <c r="L409" s="56"/>
      <c r="M409" s="56"/>
      <c r="O409" s="38"/>
      <c r="R409" s="56"/>
    </row>
    <row r="410" spans="6:18" ht="12.75" customHeight="1">
      <c r="F410" s="56"/>
      <c r="G410" s="56"/>
      <c r="H410" s="56"/>
      <c r="I410" s="56"/>
      <c r="J410" s="38"/>
      <c r="K410" s="56"/>
      <c r="L410" s="56"/>
      <c r="M410" s="56"/>
      <c r="O410" s="38"/>
      <c r="R410" s="56"/>
    </row>
    <row r="411" spans="6:18" ht="12.75" customHeight="1">
      <c r="F411" s="56"/>
      <c r="G411" s="56"/>
      <c r="H411" s="56"/>
      <c r="I411" s="56"/>
      <c r="J411" s="38"/>
      <c r="K411" s="56"/>
      <c r="L411" s="56"/>
      <c r="M411" s="56"/>
      <c r="O411" s="38"/>
      <c r="R411" s="56"/>
    </row>
    <row r="412" spans="6:18" ht="12.75" customHeight="1">
      <c r="F412" s="56"/>
      <c r="G412" s="56"/>
      <c r="H412" s="56"/>
      <c r="I412" s="56"/>
      <c r="J412" s="38"/>
      <c r="K412" s="56"/>
      <c r="L412" s="56"/>
      <c r="M412" s="56"/>
      <c r="O412" s="38"/>
      <c r="R412" s="56"/>
    </row>
    <row r="413" spans="6:18" ht="12.75" customHeight="1">
      <c r="F413" s="56"/>
      <c r="G413" s="56"/>
      <c r="H413" s="56"/>
      <c r="I413" s="56"/>
      <c r="J413" s="38"/>
      <c r="K413" s="56"/>
      <c r="L413" s="56"/>
      <c r="M413" s="56"/>
      <c r="O413" s="38"/>
      <c r="R413" s="56"/>
    </row>
    <row r="414" spans="6:18" ht="12.75" customHeight="1">
      <c r="F414" s="56"/>
      <c r="G414" s="56"/>
      <c r="H414" s="56"/>
      <c r="I414" s="56"/>
      <c r="J414" s="38"/>
      <c r="K414" s="56"/>
      <c r="L414" s="56"/>
      <c r="M414" s="56"/>
      <c r="O414" s="38"/>
      <c r="R414" s="56"/>
    </row>
    <row r="415" spans="6:18" ht="12.75" customHeight="1">
      <c r="F415" s="56"/>
      <c r="G415" s="56"/>
      <c r="H415" s="56"/>
      <c r="I415" s="56"/>
      <c r="J415" s="38"/>
      <c r="K415" s="56"/>
      <c r="L415" s="56"/>
      <c r="M415" s="56"/>
      <c r="O415" s="38"/>
      <c r="R415" s="56"/>
    </row>
    <row r="416" spans="6:18" ht="12.75" customHeight="1">
      <c r="F416" s="56"/>
      <c r="G416" s="56"/>
      <c r="H416" s="56"/>
      <c r="I416" s="56"/>
      <c r="J416" s="38"/>
      <c r="K416" s="56"/>
      <c r="L416" s="56"/>
      <c r="M416" s="56"/>
      <c r="O416" s="38"/>
      <c r="R416" s="56"/>
    </row>
    <row r="417" spans="6:18" ht="12.75" customHeight="1">
      <c r="F417" s="56"/>
      <c r="G417" s="56"/>
      <c r="H417" s="56"/>
      <c r="I417" s="56"/>
      <c r="J417" s="38"/>
      <c r="K417" s="56"/>
      <c r="L417" s="56"/>
      <c r="M417" s="56"/>
      <c r="O417" s="38"/>
      <c r="R417" s="56"/>
    </row>
    <row r="418" spans="6:18" ht="12.75" customHeight="1">
      <c r="F418" s="56"/>
      <c r="G418" s="56"/>
      <c r="H418" s="56"/>
      <c r="I418" s="56"/>
      <c r="J418" s="38"/>
      <c r="K418" s="56"/>
      <c r="L418" s="56"/>
      <c r="M418" s="56"/>
      <c r="O418" s="38"/>
      <c r="R418" s="56"/>
    </row>
    <row r="419" spans="6:18" ht="12.75" customHeight="1">
      <c r="F419" s="56"/>
      <c r="G419" s="56"/>
      <c r="H419" s="56"/>
      <c r="I419" s="56"/>
      <c r="J419" s="38"/>
      <c r="K419" s="56"/>
      <c r="L419" s="56"/>
      <c r="M419" s="56"/>
      <c r="O419" s="38"/>
      <c r="R419" s="56"/>
    </row>
    <row r="420" spans="6:18" ht="12.75" customHeight="1">
      <c r="F420" s="56"/>
      <c r="G420" s="56"/>
      <c r="H420" s="56"/>
      <c r="I420" s="56"/>
      <c r="J420" s="38"/>
      <c r="K420" s="56"/>
      <c r="L420" s="56"/>
      <c r="M420" s="56"/>
      <c r="O420" s="38"/>
      <c r="R420" s="56"/>
    </row>
    <row r="421" spans="6:18" ht="12.75" customHeight="1">
      <c r="F421" s="56"/>
      <c r="G421" s="56"/>
      <c r="H421" s="56"/>
      <c r="I421" s="56"/>
      <c r="J421" s="38"/>
      <c r="K421" s="56"/>
      <c r="L421" s="56"/>
      <c r="M421" s="56"/>
      <c r="O421" s="38"/>
      <c r="R421" s="56"/>
    </row>
    <row r="422" spans="6:18" ht="12.75" customHeight="1">
      <c r="F422" s="56"/>
      <c r="G422" s="56"/>
      <c r="H422" s="56"/>
      <c r="I422" s="56"/>
      <c r="J422" s="38"/>
      <c r="K422" s="56"/>
      <c r="L422" s="56"/>
      <c r="M422" s="56"/>
      <c r="O422" s="38"/>
      <c r="R422" s="56"/>
    </row>
    <row r="423" spans="6:18" ht="12.75" customHeight="1">
      <c r="F423" s="56"/>
      <c r="G423" s="56"/>
      <c r="H423" s="56"/>
      <c r="I423" s="56"/>
      <c r="J423" s="38"/>
      <c r="K423" s="56"/>
      <c r="L423" s="56"/>
      <c r="M423" s="56"/>
      <c r="O423" s="38"/>
      <c r="R423" s="56"/>
    </row>
    <row r="424" spans="6:18" ht="12.75" customHeight="1">
      <c r="F424" s="56"/>
      <c r="G424" s="56"/>
      <c r="H424" s="56"/>
      <c r="I424" s="56"/>
      <c r="J424" s="38"/>
      <c r="K424" s="56"/>
      <c r="L424" s="56"/>
      <c r="M424" s="56"/>
      <c r="O424" s="38"/>
      <c r="R424" s="56"/>
    </row>
    <row r="425" spans="6:18" ht="12.75" customHeight="1">
      <c r="F425" s="56"/>
      <c r="G425" s="56"/>
      <c r="H425" s="56"/>
      <c r="I425" s="56"/>
      <c r="J425" s="38"/>
      <c r="K425" s="56"/>
      <c r="L425" s="56"/>
      <c r="M425" s="56"/>
      <c r="O425" s="38"/>
      <c r="R425" s="56"/>
    </row>
    <row r="426" spans="6:18" ht="12.75" customHeight="1">
      <c r="F426" s="56"/>
      <c r="G426" s="56"/>
      <c r="H426" s="56"/>
      <c r="I426" s="56"/>
      <c r="J426" s="38"/>
      <c r="K426" s="56"/>
      <c r="L426" s="56"/>
      <c r="M426" s="56"/>
      <c r="O426" s="38"/>
      <c r="R426" s="56"/>
    </row>
    <row r="427" spans="6:18" ht="12.75" customHeight="1">
      <c r="F427" s="56"/>
      <c r="G427" s="56"/>
      <c r="H427" s="56"/>
      <c r="I427" s="56"/>
      <c r="J427" s="38"/>
      <c r="K427" s="56"/>
      <c r="L427" s="56"/>
      <c r="M427" s="56"/>
      <c r="O427" s="38"/>
      <c r="R427" s="56"/>
    </row>
    <row r="428" spans="6:18" ht="12.75" customHeight="1">
      <c r="F428" s="56"/>
      <c r="G428" s="56"/>
      <c r="H428" s="56"/>
      <c r="I428" s="56"/>
      <c r="J428" s="38"/>
      <c r="K428" s="56"/>
      <c r="L428" s="56"/>
      <c r="M428" s="56"/>
      <c r="O428" s="38"/>
      <c r="R428" s="56"/>
    </row>
    <row r="429" spans="6:18" ht="12.75" customHeight="1">
      <c r="F429" s="56"/>
      <c r="G429" s="56"/>
      <c r="H429" s="56"/>
      <c r="I429" s="56"/>
      <c r="J429" s="38"/>
      <c r="K429" s="56"/>
      <c r="L429" s="56"/>
      <c r="M429" s="56"/>
      <c r="O429" s="38"/>
      <c r="R429" s="56"/>
    </row>
    <row r="430" spans="6:18" ht="12.75" customHeight="1">
      <c r="F430" s="56"/>
      <c r="G430" s="56"/>
      <c r="H430" s="56"/>
      <c r="I430" s="56"/>
      <c r="J430" s="38"/>
      <c r="K430" s="56"/>
      <c r="L430" s="56"/>
      <c r="M430" s="56"/>
      <c r="O430" s="38"/>
      <c r="R430" s="56"/>
    </row>
    <row r="431" spans="6:18" ht="12.75" customHeight="1">
      <c r="F431" s="56"/>
      <c r="G431" s="56"/>
      <c r="H431" s="56"/>
      <c r="I431" s="56"/>
      <c r="J431" s="38"/>
      <c r="K431" s="56"/>
      <c r="L431" s="56"/>
      <c r="M431" s="56"/>
      <c r="O431" s="38"/>
      <c r="R431" s="56"/>
    </row>
    <row r="432" spans="6:18" ht="12.75" customHeight="1">
      <c r="F432" s="56"/>
      <c r="G432" s="56"/>
      <c r="H432" s="56"/>
      <c r="I432" s="56"/>
      <c r="J432" s="38"/>
      <c r="K432" s="56"/>
      <c r="L432" s="56"/>
      <c r="M432" s="56"/>
      <c r="O432" s="38"/>
      <c r="R432" s="56"/>
    </row>
    <row r="433" spans="6:18" ht="12.75" customHeight="1">
      <c r="F433" s="56"/>
      <c r="G433" s="56"/>
      <c r="H433" s="56"/>
      <c r="I433" s="56"/>
      <c r="J433" s="38"/>
      <c r="K433" s="56"/>
      <c r="L433" s="56"/>
      <c r="M433" s="56"/>
      <c r="O433" s="38"/>
      <c r="R433" s="56"/>
    </row>
    <row r="434" spans="6:18" ht="12.75" customHeight="1">
      <c r="F434" s="56"/>
      <c r="G434" s="56"/>
      <c r="H434" s="56"/>
      <c r="I434" s="56"/>
      <c r="J434" s="38"/>
      <c r="K434" s="56"/>
      <c r="L434" s="56"/>
      <c r="M434" s="56"/>
      <c r="O434" s="38"/>
      <c r="R434" s="56"/>
    </row>
    <row r="435" spans="6:18" ht="12.75" customHeight="1">
      <c r="F435" s="56"/>
      <c r="G435" s="56"/>
      <c r="H435" s="56"/>
      <c r="I435" s="56"/>
      <c r="J435" s="38"/>
      <c r="K435" s="56"/>
      <c r="L435" s="56"/>
      <c r="M435" s="56"/>
      <c r="O435" s="38"/>
      <c r="R435" s="56"/>
    </row>
    <row r="436" spans="6:18" ht="12.75" customHeight="1">
      <c r="F436" s="56"/>
      <c r="G436" s="56"/>
      <c r="H436" s="56"/>
      <c r="I436" s="56"/>
      <c r="J436" s="38"/>
      <c r="K436" s="56"/>
      <c r="L436" s="56"/>
      <c r="M436" s="56"/>
      <c r="O436" s="38"/>
      <c r="R436" s="56"/>
    </row>
    <row r="437" spans="6:18" ht="12.75" customHeight="1">
      <c r="F437" s="56"/>
      <c r="G437" s="56"/>
      <c r="H437" s="56"/>
      <c r="I437" s="56"/>
      <c r="J437" s="38"/>
      <c r="K437" s="56"/>
      <c r="L437" s="56"/>
      <c r="M437" s="56"/>
      <c r="O437" s="38"/>
      <c r="R437" s="56"/>
    </row>
    <row r="438" spans="6:18" ht="12.75" customHeight="1">
      <c r="F438" s="56"/>
      <c r="G438" s="56"/>
      <c r="H438" s="56"/>
      <c r="I438" s="56"/>
      <c r="J438" s="38"/>
      <c r="K438" s="56"/>
      <c r="L438" s="56"/>
      <c r="M438" s="56"/>
      <c r="O438" s="38"/>
      <c r="R438" s="56"/>
    </row>
    <row r="439" spans="6:18" ht="12.75" customHeight="1">
      <c r="F439" s="56"/>
      <c r="G439" s="56"/>
      <c r="H439" s="56"/>
      <c r="I439" s="56"/>
      <c r="J439" s="38"/>
      <c r="K439" s="56"/>
      <c r="L439" s="56"/>
      <c r="M439" s="56"/>
      <c r="O439" s="38"/>
      <c r="R439" s="56"/>
    </row>
    <row r="440" spans="6:18" ht="12.75" customHeight="1">
      <c r="F440" s="56"/>
      <c r="G440" s="56"/>
      <c r="H440" s="56"/>
      <c r="I440" s="56"/>
      <c r="J440" s="38"/>
      <c r="K440" s="56"/>
      <c r="L440" s="56"/>
      <c r="M440" s="56"/>
      <c r="O440" s="38"/>
      <c r="R440" s="56"/>
    </row>
    <row r="441" spans="6:18" ht="12.75" customHeight="1">
      <c r="F441" s="56"/>
      <c r="G441" s="56"/>
      <c r="H441" s="56"/>
      <c r="I441" s="56"/>
      <c r="J441" s="38"/>
      <c r="K441" s="56"/>
      <c r="L441" s="56"/>
      <c r="M441" s="56"/>
      <c r="O441" s="38"/>
      <c r="R441" s="56"/>
    </row>
    <row r="442" spans="6:18" ht="12.75" customHeight="1">
      <c r="F442" s="56"/>
      <c r="G442" s="56"/>
      <c r="H442" s="56"/>
      <c r="I442" s="56"/>
      <c r="J442" s="38"/>
      <c r="K442" s="56"/>
      <c r="L442" s="56"/>
      <c r="M442" s="56"/>
      <c r="O442" s="38"/>
      <c r="R442" s="56"/>
    </row>
    <row r="443" spans="6:18" ht="12.75" customHeight="1">
      <c r="F443" s="56"/>
      <c r="G443" s="56"/>
      <c r="H443" s="56"/>
      <c r="I443" s="56"/>
      <c r="J443" s="38"/>
      <c r="K443" s="56"/>
      <c r="L443" s="56"/>
      <c r="M443" s="56"/>
      <c r="O443" s="38"/>
      <c r="R443" s="56"/>
    </row>
    <row r="444" spans="6:18" ht="12.75" customHeight="1">
      <c r="F444" s="56"/>
      <c r="G444" s="56"/>
      <c r="H444" s="56"/>
      <c r="I444" s="56"/>
      <c r="J444" s="38"/>
      <c r="K444" s="56"/>
      <c r="L444" s="56"/>
      <c r="M444" s="56"/>
      <c r="O444" s="38"/>
      <c r="R444" s="56"/>
    </row>
    <row r="445" spans="6:18" ht="12.75" customHeight="1">
      <c r="F445" s="56"/>
      <c r="G445" s="56"/>
      <c r="H445" s="56"/>
      <c r="I445" s="56"/>
      <c r="J445" s="38"/>
      <c r="K445" s="56"/>
      <c r="L445" s="56"/>
      <c r="M445" s="56"/>
      <c r="O445" s="38"/>
      <c r="R445" s="56"/>
    </row>
    <row r="446" spans="6:18" ht="12.75" customHeight="1">
      <c r="F446" s="56"/>
      <c r="G446" s="56"/>
      <c r="H446" s="56"/>
      <c r="I446" s="56"/>
      <c r="J446" s="38"/>
      <c r="K446" s="56"/>
      <c r="L446" s="56"/>
      <c r="M446" s="56"/>
      <c r="O446" s="38"/>
      <c r="R446" s="56"/>
    </row>
    <row r="447" spans="6:18" ht="12.75" customHeight="1">
      <c r="F447" s="56"/>
      <c r="G447" s="56"/>
      <c r="H447" s="56"/>
      <c r="I447" s="56"/>
      <c r="J447" s="38"/>
      <c r="K447" s="56"/>
      <c r="L447" s="56"/>
      <c r="M447" s="56"/>
      <c r="O447" s="38"/>
      <c r="R447" s="56"/>
    </row>
    <row r="448" spans="6:18" ht="12.75" customHeight="1">
      <c r="F448" s="56"/>
      <c r="G448" s="56"/>
      <c r="H448" s="56"/>
      <c r="I448" s="56"/>
      <c r="J448" s="38"/>
      <c r="K448" s="56"/>
      <c r="L448" s="56"/>
      <c r="M448" s="56"/>
      <c r="O448" s="38"/>
      <c r="R448" s="56"/>
    </row>
    <row r="449" spans="6:18" ht="12.75" customHeight="1">
      <c r="F449" s="56"/>
      <c r="G449" s="56"/>
      <c r="H449" s="56"/>
      <c r="I449" s="56"/>
      <c r="J449" s="38"/>
      <c r="K449" s="56"/>
      <c r="L449" s="56"/>
      <c r="M449" s="56"/>
      <c r="O449" s="38"/>
      <c r="R449" s="56"/>
    </row>
    <row r="450" spans="6:18" ht="12.75" customHeight="1">
      <c r="F450" s="56"/>
      <c r="G450" s="56"/>
      <c r="H450" s="56"/>
      <c r="I450" s="56"/>
      <c r="J450" s="38"/>
      <c r="K450" s="56"/>
      <c r="L450" s="56"/>
      <c r="M450" s="56"/>
      <c r="O450" s="38"/>
      <c r="R450" s="56"/>
    </row>
    <row r="451" spans="6:18" ht="12.75" customHeight="1">
      <c r="F451" s="56"/>
      <c r="G451" s="56"/>
      <c r="H451" s="56"/>
      <c r="I451" s="56"/>
      <c r="J451" s="38"/>
      <c r="K451" s="56"/>
      <c r="L451" s="56"/>
      <c r="M451" s="56"/>
      <c r="O451" s="38"/>
      <c r="R451" s="56"/>
    </row>
    <row r="452" spans="6:18" ht="12.75" customHeight="1">
      <c r="F452" s="56"/>
      <c r="G452" s="56"/>
      <c r="H452" s="56"/>
      <c r="I452" s="56"/>
      <c r="J452" s="38"/>
      <c r="K452" s="56"/>
      <c r="L452" s="56"/>
      <c r="M452" s="56"/>
      <c r="O452" s="38"/>
      <c r="R452" s="56"/>
    </row>
    <row r="453" spans="6:18" ht="12.75" customHeight="1">
      <c r="F453" s="56"/>
      <c r="G453" s="56"/>
      <c r="H453" s="56"/>
      <c r="I453" s="56"/>
      <c r="J453" s="38"/>
      <c r="K453" s="56"/>
      <c r="L453" s="56"/>
      <c r="M453" s="56"/>
      <c r="O453" s="38"/>
      <c r="R453" s="56"/>
    </row>
    <row r="454" spans="6:18" ht="12.75" customHeight="1">
      <c r="F454" s="56"/>
      <c r="G454" s="56"/>
      <c r="H454" s="56"/>
      <c r="I454" s="56"/>
      <c r="J454" s="38"/>
      <c r="K454" s="56"/>
      <c r="L454" s="56"/>
      <c r="M454" s="56"/>
      <c r="O454" s="38"/>
      <c r="R454" s="56"/>
    </row>
    <row r="455" spans="6:18" ht="12.75" customHeight="1">
      <c r="F455" s="56"/>
      <c r="G455" s="56"/>
      <c r="H455" s="56"/>
      <c r="I455" s="56"/>
      <c r="J455" s="38"/>
      <c r="K455" s="56"/>
      <c r="L455" s="56"/>
      <c r="M455" s="56"/>
      <c r="O455" s="38"/>
      <c r="R455" s="56"/>
    </row>
    <row r="456" spans="6:18" ht="12.75" customHeight="1">
      <c r="F456" s="56"/>
      <c r="G456" s="56"/>
      <c r="H456" s="56"/>
      <c r="I456" s="56"/>
      <c r="J456" s="38"/>
      <c r="K456" s="56"/>
      <c r="L456" s="56"/>
      <c r="M456" s="56"/>
      <c r="O456" s="38"/>
      <c r="R456" s="56"/>
    </row>
    <row r="457" spans="6:18" ht="12.75" customHeight="1">
      <c r="F457" s="56"/>
      <c r="G457" s="56"/>
      <c r="H457" s="56"/>
      <c r="I457" s="56"/>
      <c r="J457" s="38"/>
      <c r="K457" s="56"/>
      <c r="L457" s="56"/>
      <c r="M457" s="56"/>
      <c r="O457" s="38"/>
      <c r="R457" s="56"/>
    </row>
    <row r="458" spans="6:18" ht="12.75" customHeight="1">
      <c r="F458" s="56"/>
      <c r="G458" s="56"/>
      <c r="H458" s="56"/>
      <c r="I458" s="56"/>
      <c r="J458" s="38"/>
      <c r="K458" s="56"/>
      <c r="L458" s="56"/>
      <c r="M458" s="56"/>
      <c r="O458" s="38"/>
      <c r="R458" s="56"/>
    </row>
    <row r="459" spans="6:18" ht="12.75" customHeight="1">
      <c r="F459" s="56"/>
      <c r="G459" s="56"/>
      <c r="H459" s="56"/>
      <c r="I459" s="56"/>
      <c r="J459" s="38"/>
      <c r="K459" s="56"/>
      <c r="L459" s="56"/>
      <c r="M459" s="56"/>
      <c r="O459" s="38"/>
      <c r="R459" s="56"/>
    </row>
    <row r="460" spans="6:18" ht="12.75" customHeight="1">
      <c r="F460" s="56"/>
      <c r="G460" s="56"/>
      <c r="H460" s="56"/>
      <c r="I460" s="56"/>
      <c r="J460" s="38"/>
      <c r="K460" s="56"/>
      <c r="L460" s="56"/>
      <c r="M460" s="56"/>
      <c r="O460" s="38"/>
      <c r="R460" s="56"/>
    </row>
    <row r="461" spans="6:18" ht="12.75" customHeight="1">
      <c r="F461" s="56"/>
      <c r="G461" s="56"/>
      <c r="H461" s="56"/>
      <c r="I461" s="56"/>
      <c r="J461" s="38"/>
      <c r="K461" s="56"/>
      <c r="L461" s="56"/>
      <c r="M461" s="56"/>
      <c r="O461" s="38"/>
      <c r="R461" s="56"/>
    </row>
    <row r="462" spans="6:18" ht="12.75" customHeight="1">
      <c r="F462" s="56"/>
      <c r="G462" s="56"/>
      <c r="H462" s="56"/>
      <c r="I462" s="56"/>
      <c r="J462" s="38"/>
      <c r="K462" s="56"/>
      <c r="L462" s="56"/>
      <c r="M462" s="56"/>
      <c r="O462" s="38"/>
      <c r="R462" s="56"/>
    </row>
    <row r="463" spans="6:18" ht="12.75" customHeight="1">
      <c r="F463" s="56"/>
      <c r="G463" s="56"/>
      <c r="H463" s="56"/>
      <c r="I463" s="56"/>
      <c r="J463" s="38"/>
      <c r="K463" s="56"/>
      <c r="L463" s="56"/>
      <c r="M463" s="56"/>
      <c r="O463" s="38"/>
      <c r="R463" s="56"/>
    </row>
    <row r="464" spans="6:18" ht="12.75" customHeight="1">
      <c r="F464" s="56"/>
      <c r="G464" s="56"/>
      <c r="H464" s="56"/>
      <c r="I464" s="56"/>
      <c r="J464" s="38"/>
      <c r="K464" s="56"/>
      <c r="L464" s="56"/>
      <c r="M464" s="56"/>
      <c r="O464" s="38"/>
      <c r="R464" s="56"/>
    </row>
    <row r="465" spans="6:18" ht="12.75" customHeight="1">
      <c r="F465" s="56"/>
      <c r="G465" s="56"/>
      <c r="H465" s="56"/>
      <c r="I465" s="56"/>
      <c r="J465" s="38"/>
      <c r="K465" s="56"/>
      <c r="L465" s="56"/>
      <c r="M465" s="56"/>
      <c r="O465" s="38"/>
      <c r="R465" s="56"/>
    </row>
    <row r="466" spans="6:18" ht="12.75" customHeight="1">
      <c r="F466" s="56"/>
      <c r="G466" s="56"/>
      <c r="H466" s="56"/>
      <c r="I466" s="56"/>
      <c r="J466" s="38"/>
      <c r="K466" s="56"/>
      <c r="L466" s="56"/>
      <c r="M466" s="56"/>
      <c r="O466" s="38"/>
      <c r="R466" s="56"/>
    </row>
    <row r="467" spans="6:18" ht="12.75" customHeight="1">
      <c r="F467" s="56"/>
      <c r="G467" s="56"/>
      <c r="H467" s="56"/>
      <c r="I467" s="56"/>
      <c r="J467" s="38"/>
      <c r="K467" s="56"/>
      <c r="L467" s="56"/>
      <c r="M467" s="56"/>
      <c r="O467" s="38"/>
      <c r="R467" s="56"/>
    </row>
    <row r="468" spans="6:18" ht="12.75" customHeight="1">
      <c r="F468" s="56"/>
      <c r="G468" s="56"/>
      <c r="H468" s="56"/>
      <c r="I468" s="56"/>
      <c r="J468" s="38"/>
      <c r="K468" s="56"/>
      <c r="L468" s="56"/>
      <c r="M468" s="56"/>
      <c r="O468" s="38"/>
      <c r="R468" s="56"/>
    </row>
    <row r="469" spans="6:18" ht="12.75" customHeight="1">
      <c r="F469" s="56"/>
      <c r="G469" s="56"/>
      <c r="H469" s="56"/>
      <c r="I469" s="56"/>
      <c r="J469" s="38"/>
      <c r="K469" s="56"/>
      <c r="L469" s="56"/>
      <c r="M469" s="56"/>
      <c r="O469" s="38"/>
      <c r="R469" s="56"/>
    </row>
    <row r="470" spans="6:18" ht="12.75" customHeight="1">
      <c r="F470" s="56"/>
      <c r="G470" s="56"/>
      <c r="H470" s="56"/>
      <c r="I470" s="56"/>
      <c r="J470" s="38"/>
      <c r="K470" s="56"/>
      <c r="L470" s="56"/>
      <c r="M470" s="56"/>
      <c r="O470" s="38"/>
      <c r="R470" s="56"/>
    </row>
    <row r="471" spans="6:18" ht="12.75" customHeight="1">
      <c r="F471" s="56"/>
      <c r="G471" s="56"/>
      <c r="H471" s="56"/>
      <c r="I471" s="56"/>
      <c r="J471" s="38"/>
      <c r="K471" s="56"/>
      <c r="L471" s="56"/>
      <c r="M471" s="56"/>
      <c r="O471" s="38"/>
      <c r="R471" s="56"/>
    </row>
    <row r="472" spans="6:18" ht="12.75" customHeight="1">
      <c r="F472" s="56"/>
      <c r="G472" s="56"/>
      <c r="H472" s="56"/>
      <c r="I472" s="56"/>
      <c r="J472" s="38"/>
      <c r="K472" s="56"/>
      <c r="L472" s="56"/>
      <c r="M472" s="56"/>
      <c r="O472" s="38"/>
      <c r="R472" s="56"/>
    </row>
    <row r="473" spans="6:18" ht="12.75" customHeight="1">
      <c r="F473" s="56"/>
      <c r="G473" s="56"/>
      <c r="H473" s="56"/>
      <c r="I473" s="56"/>
      <c r="J473" s="38"/>
      <c r="K473" s="56"/>
      <c r="L473" s="56"/>
      <c r="M473" s="56"/>
      <c r="O473" s="38"/>
      <c r="R473" s="56"/>
    </row>
    <row r="474" spans="6:18" ht="12.75" customHeight="1">
      <c r="F474" s="56"/>
      <c r="G474" s="56"/>
      <c r="H474" s="56"/>
      <c r="I474" s="56"/>
      <c r="J474" s="38"/>
      <c r="K474" s="56"/>
      <c r="L474" s="56"/>
      <c r="M474" s="56"/>
      <c r="O474" s="38"/>
      <c r="R474" s="56"/>
    </row>
    <row r="475" spans="6:18" ht="12.75" customHeight="1">
      <c r="F475" s="56"/>
      <c r="G475" s="56"/>
      <c r="H475" s="56"/>
      <c r="I475" s="56"/>
      <c r="J475" s="38"/>
      <c r="K475" s="56"/>
      <c r="L475" s="56"/>
      <c r="M475" s="56"/>
      <c r="O475" s="38"/>
      <c r="R475" s="56"/>
    </row>
    <row r="476" spans="6:18" ht="12.75" customHeight="1">
      <c r="F476" s="56"/>
      <c r="G476" s="56"/>
      <c r="H476" s="56"/>
      <c r="I476" s="56"/>
      <c r="J476" s="38"/>
      <c r="K476" s="56"/>
      <c r="L476" s="56"/>
      <c r="M476" s="56"/>
      <c r="O476" s="38"/>
      <c r="R476" s="56"/>
    </row>
    <row r="477" spans="6:18" ht="12.75" customHeight="1">
      <c r="F477" s="56"/>
      <c r="G477" s="56"/>
      <c r="H477" s="56"/>
      <c r="I477" s="56"/>
      <c r="J477" s="38"/>
      <c r="K477" s="56"/>
      <c r="L477" s="56"/>
      <c r="M477" s="56"/>
      <c r="O477" s="38"/>
      <c r="R477" s="56"/>
    </row>
    <row r="478" spans="6:18" ht="12.75" customHeight="1">
      <c r="F478" s="56"/>
      <c r="G478" s="56"/>
      <c r="H478" s="56"/>
      <c r="I478" s="56"/>
      <c r="J478" s="38"/>
      <c r="K478" s="56"/>
      <c r="L478" s="56"/>
      <c r="M478" s="56"/>
      <c r="O478" s="38"/>
      <c r="R478" s="56"/>
    </row>
    <row r="479" spans="6:18" ht="12.75" customHeight="1">
      <c r="F479" s="56"/>
      <c r="G479" s="56"/>
      <c r="H479" s="56"/>
      <c r="I479" s="56"/>
      <c r="J479" s="38"/>
      <c r="K479" s="56"/>
      <c r="L479" s="56"/>
      <c r="M479" s="56"/>
      <c r="O479" s="38"/>
      <c r="R479" s="56"/>
    </row>
    <row r="480" spans="6:18" ht="12.75" customHeight="1">
      <c r="F480" s="56"/>
      <c r="G480" s="56"/>
      <c r="H480" s="56"/>
      <c r="I480" s="56"/>
      <c r="J480" s="38"/>
      <c r="K480" s="56"/>
      <c r="L480" s="56"/>
      <c r="M480" s="56"/>
      <c r="O480" s="38"/>
      <c r="R480" s="56"/>
    </row>
    <row r="481" spans="6:18" ht="12.75" customHeight="1">
      <c r="F481" s="56"/>
      <c r="G481" s="56"/>
      <c r="H481" s="56"/>
      <c r="I481" s="56"/>
      <c r="J481" s="38"/>
      <c r="K481" s="56"/>
      <c r="L481" s="56"/>
      <c r="M481" s="56"/>
      <c r="O481" s="38"/>
      <c r="R481" s="56"/>
    </row>
    <row r="482" spans="6:18" ht="12.75" customHeight="1">
      <c r="F482" s="56"/>
      <c r="G482" s="56"/>
      <c r="H482" s="56"/>
      <c r="I482" s="56"/>
      <c r="J482" s="38"/>
      <c r="K482" s="56"/>
      <c r="L482" s="56"/>
      <c r="M482" s="56"/>
      <c r="O482" s="38"/>
      <c r="R482" s="56"/>
    </row>
    <row r="483" spans="6:18" ht="12.75" customHeight="1">
      <c r="F483" s="56"/>
      <c r="G483" s="56"/>
      <c r="H483" s="56"/>
      <c r="I483" s="56"/>
      <c r="J483" s="38"/>
      <c r="K483" s="56"/>
      <c r="L483" s="56"/>
      <c r="M483" s="56"/>
      <c r="O483" s="38"/>
      <c r="R483" s="56"/>
    </row>
    <row r="484" spans="6:18" ht="12.75" customHeight="1">
      <c r="F484" s="56"/>
      <c r="G484" s="56"/>
      <c r="H484" s="56"/>
      <c r="I484" s="56"/>
      <c r="J484" s="38"/>
      <c r="K484" s="56"/>
      <c r="L484" s="56"/>
      <c r="M484" s="56"/>
      <c r="O484" s="38"/>
      <c r="R484" s="56"/>
    </row>
    <row r="485" spans="6:18" ht="12.75" customHeight="1">
      <c r="F485" s="56"/>
      <c r="G485" s="56"/>
      <c r="H485" s="56"/>
      <c r="I485" s="56"/>
      <c r="J485" s="38"/>
      <c r="K485" s="56"/>
      <c r="L485" s="56"/>
      <c r="M485" s="56"/>
      <c r="O485" s="38"/>
      <c r="R485" s="56"/>
    </row>
    <row r="486" spans="6:18" ht="12.75" customHeight="1">
      <c r="F486" s="56"/>
      <c r="G486" s="56"/>
      <c r="H486" s="56"/>
      <c r="I486" s="56"/>
      <c r="J486" s="38"/>
      <c r="K486" s="56"/>
      <c r="L486" s="56"/>
      <c r="M486" s="56"/>
      <c r="O486" s="38"/>
      <c r="R486" s="56"/>
    </row>
    <row r="487" spans="6:18" ht="15" customHeight="1">
      <c r="F487" s="56"/>
      <c r="G487" s="56"/>
      <c r="H487" s="56"/>
      <c r="I487" s="56"/>
      <c r="J487" s="38"/>
      <c r="K487" s="56"/>
      <c r="L487" s="56"/>
      <c r="M487" s="56"/>
      <c r="O487" s="38"/>
      <c r="R487" s="56"/>
    </row>
  </sheetData>
  <autoFilter ref="R1:R310"/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M79" formula="1"/>
    <ignoredError sqref="F71:F8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2023-09-18T02:40:19Z</dcterms:modified>
</cp:coreProperties>
</file>