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F&amp;O)'!$R$1:$R$328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0" i="6"/>
  <c r="M120" s="1"/>
  <c r="L90"/>
  <c r="K90"/>
  <c r="L85"/>
  <c r="K85"/>
  <c r="L78"/>
  <c r="K78"/>
  <c r="L82"/>
  <c r="K82"/>
  <c r="M82" s="1"/>
  <c r="L49"/>
  <c r="M49" s="1"/>
  <c r="K49"/>
  <c r="L45"/>
  <c r="K45"/>
  <c r="L41"/>
  <c r="K41"/>
  <c r="L50"/>
  <c r="K50"/>
  <c r="M50" s="1"/>
  <c r="L15"/>
  <c r="K15"/>
  <c r="L25"/>
  <c r="K25"/>
  <c r="L87"/>
  <c r="K87"/>
  <c r="L86"/>
  <c r="K86"/>
  <c r="K118"/>
  <c r="M118" s="1"/>
  <c r="K127"/>
  <c r="M127" s="1"/>
  <c r="K126"/>
  <c r="M126" s="1"/>
  <c r="K125"/>
  <c r="M125" s="1"/>
  <c r="K124"/>
  <c r="M124" s="1"/>
  <c r="L24"/>
  <c r="K24"/>
  <c r="L88"/>
  <c r="K88"/>
  <c r="L84"/>
  <c r="K84"/>
  <c r="K121"/>
  <c r="M121" s="1"/>
  <c r="K123"/>
  <c r="M123" s="1"/>
  <c r="K122"/>
  <c r="M122" s="1"/>
  <c r="K119"/>
  <c r="M119" s="1"/>
  <c r="K117"/>
  <c r="M117" s="1"/>
  <c r="K116"/>
  <c r="M116" s="1"/>
  <c r="K115"/>
  <c r="M115" s="1"/>
  <c r="K114"/>
  <c r="M114" s="1"/>
  <c r="K111"/>
  <c r="M111" s="1"/>
  <c r="L83"/>
  <c r="K83"/>
  <c r="L81"/>
  <c r="K81"/>
  <c r="M81" s="1"/>
  <c r="L22"/>
  <c r="K22"/>
  <c r="L48"/>
  <c r="K48"/>
  <c r="L47"/>
  <c r="K47"/>
  <c r="L79"/>
  <c r="K79"/>
  <c r="L80"/>
  <c r="M80" s="1"/>
  <c r="K80"/>
  <c r="L69"/>
  <c r="K69"/>
  <c r="L76"/>
  <c r="K76"/>
  <c r="L77"/>
  <c r="K77"/>
  <c r="L40"/>
  <c r="K40"/>
  <c r="M88" l="1"/>
  <c r="M78"/>
  <c r="M41"/>
  <c r="M85"/>
  <c r="M90"/>
  <c r="M45"/>
  <c r="M15"/>
  <c r="M25"/>
  <c r="M24"/>
  <c r="M87"/>
  <c r="M79"/>
  <c r="M86"/>
  <c r="M47"/>
  <c r="M69"/>
  <c r="M40"/>
  <c r="M84"/>
  <c r="M83"/>
  <c r="M48"/>
  <c r="M22"/>
  <c r="M77"/>
  <c r="M76"/>
  <c r="K110"/>
  <c r="M110" s="1"/>
  <c r="L70"/>
  <c r="K70"/>
  <c r="L75"/>
  <c r="K75"/>
  <c r="L11"/>
  <c r="K11"/>
  <c r="L20"/>
  <c r="K20"/>
  <c r="L74"/>
  <c r="K74"/>
  <c r="K109"/>
  <c r="M109" s="1"/>
  <c r="L73"/>
  <c r="K73"/>
  <c r="L72"/>
  <c r="K72"/>
  <c r="L71"/>
  <c r="K71"/>
  <c r="L44"/>
  <c r="K44"/>
  <c r="L68"/>
  <c r="K68"/>
  <c r="L43"/>
  <c r="K43"/>
  <c r="L42"/>
  <c r="K42"/>
  <c r="L63"/>
  <c r="K63"/>
  <c r="L64"/>
  <c r="K64"/>
  <c r="K108"/>
  <c r="M108" s="1"/>
  <c r="K104"/>
  <c r="M104" s="1"/>
  <c r="K107"/>
  <c r="M107" s="1"/>
  <c r="K67"/>
  <c r="L67"/>
  <c r="L65"/>
  <c r="K65"/>
  <c r="L66"/>
  <c r="K66"/>
  <c r="L18"/>
  <c r="K18"/>
  <c r="K106"/>
  <c r="M106" s="1"/>
  <c r="K105"/>
  <c r="M105" s="1"/>
  <c r="L17"/>
  <c r="K17"/>
  <c r="L16"/>
  <c r="K16"/>
  <c r="L61"/>
  <c r="K61"/>
  <c r="K103"/>
  <c r="M103" s="1"/>
  <c r="L39"/>
  <c r="K39"/>
  <c r="L38"/>
  <c r="K38"/>
  <c r="M17" l="1"/>
  <c r="M20"/>
  <c r="M75"/>
  <c r="M44"/>
  <c r="M70"/>
  <c r="M73"/>
  <c r="M11"/>
  <c r="M43"/>
  <c r="M74"/>
  <c r="M72"/>
  <c r="M71"/>
  <c r="M42"/>
  <c r="M68"/>
  <c r="M39"/>
  <c r="M16"/>
  <c r="M63"/>
  <c r="M64"/>
  <c r="M38"/>
  <c r="M65"/>
  <c r="M66"/>
  <c r="M61"/>
  <c r="M67"/>
  <c r="M18"/>
  <c r="L62"/>
  <c r="K62"/>
  <c r="K102"/>
  <c r="M102" s="1"/>
  <c r="K101"/>
  <c r="M101" s="1"/>
  <c r="K100"/>
  <c r="M100" s="1"/>
  <c r="L60"/>
  <c r="K60"/>
  <c r="L59"/>
  <c r="K59"/>
  <c r="K310"/>
  <c r="L310" s="1"/>
  <c r="L12"/>
  <c r="K12"/>
  <c r="L14"/>
  <c r="K14"/>
  <c r="M62" l="1"/>
  <c r="M59"/>
  <c r="M60"/>
  <c r="M12"/>
  <c r="M14"/>
  <c r="K320" l="1"/>
  <c r="L320" s="1"/>
  <c r="L10"/>
  <c r="K10"/>
  <c r="M10" l="1"/>
  <c r="H316" l="1"/>
  <c r="K316" l="1"/>
  <c r="L316" s="1"/>
  <c r="K305"/>
  <c r="L305" s="1"/>
  <c r="K295"/>
  <c r="L295" s="1"/>
  <c r="K311" l="1"/>
  <c r="L311" s="1"/>
  <c r="K312" l="1"/>
  <c r="L312" s="1"/>
  <c r="K309" l="1"/>
  <c r="L309" s="1"/>
  <c r="K288"/>
  <c r="L288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F284"/>
  <c r="K284" s="1"/>
  <c r="L284" s="1"/>
  <c r="K283"/>
  <c r="L283" s="1"/>
  <c r="K282"/>
  <c r="L282" s="1"/>
  <c r="K281"/>
  <c r="L281" s="1"/>
  <c r="K280"/>
  <c r="L280" s="1"/>
  <c r="K279"/>
  <c r="L279" s="1"/>
  <c r="F278"/>
  <c r="K278" s="1"/>
  <c r="L278" s="1"/>
  <c r="F277"/>
  <c r="K277" s="1"/>
  <c r="L277" s="1"/>
  <c r="K276"/>
  <c r="L276" s="1"/>
  <c r="F275"/>
  <c r="K275" s="1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F255"/>
  <c r="K255" s="1"/>
  <c r="L255" s="1"/>
  <c r="K254"/>
  <c r="L254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F207"/>
  <c r="K207" s="1"/>
  <c r="L207" s="1"/>
  <c r="H206"/>
  <c r="K206" s="1"/>
  <c r="L206" s="1"/>
  <c r="K203"/>
  <c r="L203" s="1"/>
  <c r="K202"/>
  <c r="L202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M7"/>
  <c r="D7" i="5"/>
  <c r="K6" i="4"/>
  <c r="K6" i="3"/>
  <c r="L6" i="2"/>
</calcChain>
</file>

<file path=xl/sharedStrings.xml><?xml version="1.0" encoding="utf-8"?>
<sst xmlns="http://schemas.openxmlformats.org/spreadsheetml/2006/main" count="3482" uniqueCount="1275">
  <si>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</si>
  <si>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</si>
  <si>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</si>
  <si>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</si>
  <si>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</si>
  <si>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</si>
  <si>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</si>
  <si>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</si>
  <si>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</si>
  <si>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</si>
  <si>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</si>
  <si>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</si>
  <si>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</si>
  <si>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</si>
  <si>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</si>
  <si>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</si>
  <si>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</si>
  <si>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</si>
  <si>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</si>
  <si>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</si>
  <si>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</si>
  <si>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</si>
  <si>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</si>
  <si>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</si>
  <si>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</si>
  <si>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</si>
  <si>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</si>
  <si>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</si>
  <si>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</si>
  <si>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</si>
  <si>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</si>
  <si>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</si>
  <si>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</si>
  <si>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</si>
  <si>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</si>
  <si>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</si>
  <si>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</si>
  <si>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</si>
  <si>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</si>
  <si>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</si>
  <si>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</si>
  <si>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</si>
  <si>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</si>
  <si>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</si>
  <si>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</si>
  <si>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</si>
  <si>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</si>
  <si>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</si>
  <si>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</si>
  <si>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</si>
  <si>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</si>
  <si>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</si>
  <si>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</si>
  <si>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</si>
  <si>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</si>
  <si>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</si>
  <si>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</si>
  <si>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</si>
  <si>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</si>
  <si>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</si>
  <si>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</si>
  <si>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</si>
  <si>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</si>
  <si>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</si>
  <si>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</si>
  <si>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</si>
  <si>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</si>
  <si>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</si>
  <si>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</si>
  <si>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</si>
  <si>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</si>
  <si>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</si>
  <si>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</si>
  <si>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</si>
  <si>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</si>
  <si>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</si>
  <si>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</si>
  <si>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</si>
  <si>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</si>
  <si>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</si>
  <si>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</si>
  <si>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</si>
  <si>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</si>
  <si>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</si>
  <si>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</si>
  <si>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</si>
  <si>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</si>
  <si>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</si>
  <si>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</si>
  <si>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</si>
  <si>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</si>
  <si>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</si>
  <si>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</si>
  <si>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</si>
  <si>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</si>
  <si>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</si>
  <si>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</si>
  <si>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</si>
  <si>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</si>
  <si>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</si>
  <si>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</si>
  <si>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</si>
  <si>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</si>
  <si>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</si>
  <si>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</si>
  <si>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</si>
  <si>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</si>
  <si>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</si>
  <si>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</si>
  <si>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</si>
  <si>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</si>
  <si>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</si>
  <si>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</si>
  <si>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</si>
  <si>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</si>
  <si>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</si>
  <si>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</si>
  <si>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</si>
  <si>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</si>
  <si>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</si>
  <si>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</si>
  <si>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</si>
  <si>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</si>
  <si>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</si>
  <si>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</si>
  <si>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</si>
  <si>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</si>
  <si>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</si>
  <si>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</si>
  <si>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</si>
  <si>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</si>
  <si>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</si>
  <si>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</si>
  <si>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</si>
  <si>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</si>
  <si>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</si>
  <si>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</si>
  <si>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</si>
  <si>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</si>
  <si>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</si>
  <si>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</si>
  <si>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</si>
  <si>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</si>
  <si>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</si>
  <si>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</si>
  <si>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</si>
  <si>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</si>
  <si>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</si>
  <si>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</si>
  <si>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</si>
  <si>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</si>
  <si>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</si>
  <si>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</si>
  <si>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</si>
  <si>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</si>
  <si>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</si>
  <si>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</si>
  <si>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</si>
  <si>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</si>
  <si>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</si>
  <si>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</si>
  <si>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</si>
  <si>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</si>
  <si>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</si>
  <si>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</si>
  <si>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</si>
  <si>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</si>
  <si>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</si>
  <si>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</si>
  <si>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</si>
  <si>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</si>
  <si>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</si>
  <si>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</si>
  <si>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</si>
  <si>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</si>
  <si>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</si>
  <si>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</si>
  <si>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</si>
  <si>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</si>
  <si>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</si>
  <si>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</si>
  <si>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</si>
  <si>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</si>
  <si>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</si>
  <si>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</si>
  <si>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</si>
  <si>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</si>
  <si>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</si>
  <si>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</si>
  <si>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</si>
  <si>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</si>
  <si>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</si>
  <si>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</si>
  <si>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</si>
  <si>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</si>
  <si>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</si>
  <si>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</si>
  <si>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</si>
  <si>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</si>
  <si>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</si>
  <si>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</si>
  <si>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</si>
  <si>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</si>
  <si>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</si>
  <si>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</si>
  <si>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</si>
  <si>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</si>
  <si>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</si>
  <si>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</si>
  <si>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</si>
  <si>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</si>
  <si>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</si>
  <si>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</si>
  <si>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</si>
  <si>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</si>
  <si>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</si>
  <si>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</si>
  <si>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</si>
  <si>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</si>
  <si>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</si>
  <si>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</si>
  <si>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</si>
  <si>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</si>
  <si>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</si>
  <si>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</si>
  <si>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</si>
  <si>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</si>
  <si>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</si>
  <si>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</si>
  <si>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</si>
  <si>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</si>
  <si>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</si>
  <si>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</si>
  <si>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</si>
  <si>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</si>
  <si>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</si>
  <si>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</si>
  <si>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</si>
  <si>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</si>
  <si>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</si>
  <si>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</si>
  <si>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</si>
  <si>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</si>
  <si>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</si>
  <si>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</si>
  <si>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</si>
  <si>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</si>
  <si>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</si>
  <si>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</si>
  <si>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</si>
  <si>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</si>
  <si>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</si>
  <si>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</si>
  <si>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</si>
  <si>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</si>
  <si>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</si>
  <si>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</si>
  <si>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</si>
  <si>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</si>
  <si>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</si>
  <si>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</si>
  <si>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</si>
  <si>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</si>
  <si>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</si>
  <si>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</si>
  <si>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</si>
  <si>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</si>
  <si>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</si>
  <si>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</si>
  <si>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</si>
  <si>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</si>
  <si>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</si>
  <si>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</si>
  <si>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</si>
  <si>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</si>
  <si>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</si>
  <si>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</si>
  <si>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</si>
  <si>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</si>
  <si>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</si>
  <si>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</si>
  <si>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</si>
  <si>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</si>
  <si>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</si>
  <si>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</si>
  <si>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</si>
  <si>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</si>
  <si>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</si>
  <si>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</si>
  <si>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</si>
  <si>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</si>
  <si>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</si>
  <si>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</si>
  <si>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</si>
  <si>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</si>
  <si>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</si>
  <si>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</si>
  <si>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</si>
  <si>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</si>
  <si>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</si>
  <si>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</si>
  <si>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</si>
  <si>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</si>
  <si>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</si>
  <si>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</si>
  <si>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</si>
  <si>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</si>
  <si>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</si>
  <si>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</si>
  <si>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</si>
  <si>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</si>
  <si>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</si>
  <si>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</si>
  <si>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</si>
  <si>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</si>
  <si>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</si>
  <si>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</si>
  <si>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</si>
  <si>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</si>
  <si>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</si>
  <si>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</si>
  <si>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</si>
  <si>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</si>
  <si>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</si>
  <si>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</si>
  <si>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</si>
  <si>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</si>
  <si>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</si>
  <si>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</si>
  <si>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</si>
  <si>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</si>
  <si>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</si>
  <si>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</si>
  <si>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</si>
  <si>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</si>
  <si>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</si>
  <si>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</si>
  <si>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</si>
  <si>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</si>
  <si>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</si>
  <si>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</si>
  <si>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</si>
  <si>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</si>
  <si>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</si>
  <si>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</si>
  <si>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</si>
  <si>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</si>
  <si>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</si>
  <si>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</si>
  <si>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</si>
  <si>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</si>
  <si>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</si>
  <si>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</si>
  <si>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</si>
  <si>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</si>
  <si>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</si>
  <si>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</si>
  <si>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</si>
  <si>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</si>
  <si>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</si>
  <si>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</si>
  <si>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</si>
  <si>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</si>
  <si>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</si>
  <si>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</si>
  <si>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</si>
  <si>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</si>
  <si>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</si>
  <si>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</si>
  <si>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</si>
  <si>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</si>
  <si>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</si>
  <si>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</si>
  <si>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</si>
  <si>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</si>
  <si>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</si>
  <si>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</si>
  <si>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</si>
  <si>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</si>
  <si>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</si>
  <si>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</si>
  <si>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</si>
  <si>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</si>
  <si>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</si>
  <si>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</si>
  <si>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</si>
  <si>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</si>
  <si>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</si>
  <si>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</si>
  <si>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</si>
  <si>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</si>
  <si>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</si>
  <si>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</si>
  <si>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</si>
  <si>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</si>
  <si>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</si>
  <si>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</si>
  <si>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</si>
  <si>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</si>
  <si>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</si>
  <si>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</si>
  <si>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</si>
  <si>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</si>
  <si>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</si>
  <si>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</si>
  <si>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</si>
  <si>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</si>
  <si>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</si>
  <si>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</si>
  <si>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</si>
  <si>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</si>
  <si>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</si>
  <si>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</si>
  <si>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</si>
  <si>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</si>
  <si>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</si>
  <si>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</si>
  <si>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</si>
  <si>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</si>
  <si>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</si>
  <si>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</si>
  <si>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</si>
  <si>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</si>
  <si>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</si>
  <si>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</si>
  <si>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</si>
  <si>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</si>
  <si>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</si>
  <si>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</si>
  <si>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</si>
  <si>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</si>
  <si>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</si>
  <si>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</si>
  <si>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</si>
  <si>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</si>
  <si>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</si>
  <si>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</si>
  <si>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</si>
  <si>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</si>
  <si>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</si>
  <si>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</si>
  <si>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</si>
  <si>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</si>
  <si>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</si>
  <si>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</si>
  <si>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</si>
  <si>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</si>
  <si>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</si>
  <si>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</si>
  <si>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</si>
  <si>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</si>
  <si>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</si>
  <si>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</si>
  <si>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</si>
  <si>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</si>
  <si>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</si>
  <si>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</si>
  <si>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</si>
  <si>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</si>
  <si>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</si>
  <si>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</si>
  <si>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</si>
  <si>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</si>
  <si>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</si>
  <si>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</si>
  <si>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</si>
  <si>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</si>
  <si>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</si>
  <si>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</si>
  <si>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</si>
  <si>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</si>
  <si>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</si>
  <si>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</si>
  <si>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</si>
  <si>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</si>
  <si>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</si>
  <si>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</si>
  <si>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</si>
  <si>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</si>
  <si>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</si>
  <si>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</si>
  <si>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</si>
  <si>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</si>
  <si>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</si>
  <si>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</si>
  <si>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</si>
  <si>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</si>
  <si>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</si>
  <si>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</si>
  <si>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</si>
  <si>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</si>
  <si>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</si>
  <si>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</si>
  <si>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</si>
  <si>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</si>
  <si>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</si>
  <si>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</si>
  <si>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</si>
  <si>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</si>
  <si>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</si>
  <si>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</si>
  <si>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</si>
  <si>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</si>
  <si>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</si>
  <si>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</si>
  <si>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</si>
  <si>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</si>
  <si>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</si>
  <si>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</si>
  <si>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</si>
  <si>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</si>
  <si>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</si>
  <si>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</si>
  <si>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</si>
  <si>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</si>
  <si>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</si>
  <si>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</si>
  <si>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</si>
  <si>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</si>
  <si>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</si>
  <si>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</si>
  <si>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</si>
  <si>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</si>
  <si>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</si>
  <si>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</si>
  <si>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</si>
  <si>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</si>
  <si>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</si>
  <si>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</si>
  <si>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</si>
  <si>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</si>
  <si>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</si>
  <si>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</si>
  <si>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</si>
  <si>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</si>
  <si>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</si>
  <si>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</si>
  <si>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</si>
  <si>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</si>
  <si>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</si>
  <si>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</si>
  <si>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</si>
  <si>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</si>
  <si>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</si>
  <si>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</si>
  <si>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</si>
  <si>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</si>
  <si>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</si>
  <si>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</si>
  <si>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</si>
  <si>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</si>
  <si>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</si>
  <si>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</si>
  <si>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</si>
  <si>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</si>
  <si>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</si>
  <si>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</si>
  <si>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</si>
  <si>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</si>
  <si>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</si>
  <si>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</si>
  <si>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</si>
  <si>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</si>
  <si>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</si>
  <si>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</si>
  <si>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</si>
  <si>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</si>
  <si>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</si>
  <si>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</si>
  <si>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</si>
  <si>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</si>
  <si>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</si>
  <si>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</si>
  <si>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</si>
  <si>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</si>
  <si>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</si>
  <si>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</si>
  <si>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</si>
  <si>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</si>
  <si>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</si>
  <si>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</si>
  <si>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</si>
  <si>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</si>
  <si>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</si>
  <si>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</si>
  <si>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</si>
  <si>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</si>
  <si>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</si>
  <si>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</si>
  <si>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</si>
  <si>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</si>
  <si>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</si>
  <si>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</si>
  <si>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</si>
  <si>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</si>
  <si>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</si>
  <si>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</si>
  <si>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</si>
  <si>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</si>
  <si>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</si>
  <si>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</si>
  <si>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</si>
  <si>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</si>
  <si>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</si>
  <si>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</si>
  <si>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</si>
  <si>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</si>
  <si>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</si>
  <si>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</si>
  <si>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</si>
  <si>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</si>
  <si>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</si>
  <si>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</si>
  <si>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</si>
  <si>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</si>
  <si>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</si>
  <si>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</si>
  <si>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</si>
  <si>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</si>
  <si>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</si>
  <si>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</si>
  <si>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</si>
  <si>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</si>
  <si>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</si>
  <si>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</si>
  <si>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</si>
  <si>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</si>
  <si>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</si>
  <si>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</si>
  <si>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</si>
  <si>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</si>
  <si>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</si>
  <si>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</si>
  <si>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</si>
  <si>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</si>
  <si>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</si>
  <si>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</si>
  <si>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</si>
  <si>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</si>
  <si>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</si>
  <si>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</si>
  <si>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</si>
  <si>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</si>
  <si>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</si>
  <si>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</si>
  <si>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</si>
  <si>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</si>
  <si>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</si>
  <si>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</si>
  <si>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</si>
  <si>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</si>
  <si>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</si>
  <si>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</si>
  <si>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</si>
  <si>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</si>
  <si>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</si>
  <si>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</si>
  <si>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</si>
  <si>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</si>
  <si>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</si>
  <si>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</si>
  <si>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</si>
  <si>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</si>
  <si>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</si>
  <si>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</si>
  <si>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</si>
  <si>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</si>
  <si>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</si>
  <si>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</si>
  <si>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</si>
  <si>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</si>
  <si>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</si>
  <si>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</si>
  <si>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</si>
  <si>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</si>
  <si>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</si>
  <si>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</si>
  <si>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</si>
  <si>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</si>
  <si>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</si>
  <si>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</si>
  <si>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</si>
  <si>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</si>
  <si>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</si>
  <si>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</si>
  <si>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</si>
  <si>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</si>
  <si>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</si>
  <si>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</si>
  <si>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</si>
  <si>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</si>
  <si>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</si>
  <si>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</si>
  <si>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</si>
  <si>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</si>
  <si>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</si>
  <si>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</si>
  <si>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</si>
  <si>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</si>
  <si>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</si>
  <si>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</si>
  <si>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</si>
  <si>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</si>
  <si>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</si>
  <si>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</si>
  <si>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</si>
  <si>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</si>
  <si>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</si>
  <si>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</si>
  <si>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</si>
  <si>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</si>
  <si>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</si>
  <si>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</si>
  <si>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</si>
  <si>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</si>
  <si>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</si>
  <si>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</si>
  <si>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</si>
  <si>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</si>
  <si>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</si>
  <si>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</si>
  <si>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</si>
  <si>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</si>
  <si>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</si>
  <si>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</si>
  <si>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</si>
  <si>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</si>
  <si>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</si>
  <si>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</si>
  <si>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</si>
  <si>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</si>
  <si>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</si>
  <si>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</si>
  <si>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</si>
  <si>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</si>
  <si>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</si>
  <si>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</si>
  <si>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</si>
  <si>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</si>
  <si>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</si>
  <si>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</si>
  <si>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</si>
  <si>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</si>
  <si>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</si>
  <si>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</si>
  <si>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</si>
  <si>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</si>
  <si>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</si>
  <si>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</si>
  <si>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</si>
  <si>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</si>
  <si>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</si>
  <si>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</si>
  <si>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</si>
  <si>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</si>
  <si>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</si>
  <si>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</si>
  <si>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</si>
  <si>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</si>
  <si>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</si>
  <si>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</si>
  <si>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</si>
  <si>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</si>
  <si>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</si>
  <si>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</si>
  <si>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</si>
  <si>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</si>
  <si>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</si>
  <si>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</si>
  <si>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</si>
  <si>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</si>
  <si>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</si>
  <si>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</si>
  <si>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</si>
  <si>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</si>
  <si>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</si>
  <si>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</si>
  <si>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</si>
  <si>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</si>
  <si>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</si>
  <si>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</si>
  <si>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</si>
  <si>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</si>
  <si>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</si>
  <si>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</si>
  <si>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</si>
  <si>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</si>
  <si>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</si>
  <si>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</si>
  <si>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</si>
  <si>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</si>
  <si>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</si>
  <si>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</si>
  <si>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</si>
  <si>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</si>
  <si>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</si>
  <si>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</si>
  <si>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</si>
  <si>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</si>
  <si>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</si>
  <si>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</si>
  <si>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</si>
  <si>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</si>
  <si>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</si>
  <si>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</si>
  <si>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</si>
  <si>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</si>
  <si>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</si>
  <si>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</si>
  <si>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</si>
  <si>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</si>
  <si>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</si>
  <si>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</si>
  <si>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</si>
  <si>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</si>
  <si>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</si>
  <si>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</si>
  <si>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</si>
  <si>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</si>
  <si>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</si>
  <si>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</si>
  <si>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</si>
  <si>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</si>
  <si>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</si>
  <si>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</si>
  <si>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</si>
  <si>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</si>
  <si>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</si>
  <si>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</si>
  <si>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</si>
  <si>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</si>
  <si>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</si>
  <si>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</si>
  <si>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</si>
  <si>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</si>
  <si>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</si>
  <si>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</si>
  <si>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</si>
  <si>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</si>
  <si>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</si>
  <si>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</si>
  <si>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</si>
  <si>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</si>
  <si>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</si>
  <si>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</si>
  <si>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</si>
  <si>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</si>
  <si>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</si>
  <si>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</si>
  <si>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</si>
  <si>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</si>
  <si>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</si>
  <si>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</si>
  <si>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</si>
  <si>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</si>
  <si>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</si>
  <si>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</si>
  <si>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</si>
  <si>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</si>
  <si>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</si>
  <si>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</si>
  <si>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</si>
  <si>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</si>
  <si>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</si>
  <si>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</si>
  <si>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</si>
  <si>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</si>
  <si>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</si>
  <si>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</si>
  <si>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</si>
  <si>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</si>
  <si>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</si>
  <si>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</si>
  <si>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</si>
  <si>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</si>
  <si>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</si>
  <si>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</si>
  <si>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</si>
  <si>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</si>
  <si>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</si>
  <si>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</si>
  <si>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</si>
  <si>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</si>
  <si>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</si>
  <si>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</si>
  <si>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</si>
  <si>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</si>
  <si>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</si>
  <si>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</si>
  <si>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</si>
  <si>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</si>
  <si>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</si>
  <si>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</si>
  <si>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</si>
  <si>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</si>
  <si>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</si>
  <si>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</si>
  <si>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</si>
  <si>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</si>
  <si>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</si>
  <si>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</si>
  <si>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</si>
  <si>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</si>
  <si>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</si>
  <si>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</si>
  <si>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</si>
  <si>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</si>
  <si>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</si>
  <si>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</si>
  <si>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</si>
  <si>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</si>
  <si>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</si>
  <si>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</si>
  <si>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</si>
  <si>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</si>
  <si>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</si>
  <si>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</si>
  <si>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</si>
  <si>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</si>
  <si>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</si>
  <si>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</si>
  <si>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</si>
  <si>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</si>
  <si>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</si>
  <si>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</si>
  <si>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</si>
  <si>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</si>
  <si>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</si>
  <si>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</si>
  <si>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</si>
  <si>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</si>
  <si>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</si>
  <si>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</si>
  <si>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</si>
  <si>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</si>
  <si>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MANSI SHARE &amp; STOCK ADVISORS PRIVATE LIMITED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</si>
  <si>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</si>
  <si>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</si>
  <si>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</si>
  <si>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</si>
  <si>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</si>
  <si>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</si>
  <si>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</si>
  <si>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</si>
  <si>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</si>
  <si>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</si>
  <si>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</si>
  <si>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</si>
  <si>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</si>
  <si>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</si>
  <si>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</si>
  <si>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</si>
  <si>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</si>
  <si>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</si>
  <si>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</si>
  <si>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</si>
  <si>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</si>
  <si>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</si>
  <si>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</si>
  <si>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YUGA STOCKS AND COMMODITIES PRIVATE LIMITED  .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</si>
  <si>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</si>
  <si>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</si>
  <si>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</si>
  <si>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</si>
  <si>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</si>
  <si>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</si>
  <si>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</si>
  <si>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</si>
  <si>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</si>
  <si>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</si>
  <si>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</si>
  <si>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Profit of Rs.262.5/-</t>
  </si>
  <si>
    <t>Profit of Rs 34/-</t>
  </si>
  <si>
    <t>560-568</t>
  </si>
  <si>
    <t>NNM SECURITIES PVT LTD</t>
  </si>
  <si>
    <t>2050-2150</t>
  </si>
  <si>
    <t>1400-1430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</si>
  <si>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</si>
  <si>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</si>
  <si>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</si>
  <si>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</si>
  <si>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</si>
  <si>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</si>
  <si>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</si>
  <si>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</si>
  <si>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</si>
  <si>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</si>
  <si>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</si>
  <si>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</si>
  <si>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</si>
  <si>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</si>
  <si>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</si>
  <si>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</si>
  <si>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</si>
  <si>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BRANDBUCKT</t>
  </si>
  <si>
    <t>OLATECH</t>
  </si>
  <si>
    <t>SCANDENT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</si>
  <si>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</si>
  <si>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</si>
  <si>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</si>
  <si>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</si>
  <si>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</si>
  <si>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</si>
  <si>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</si>
  <si>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</si>
  <si>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</si>
  <si>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</si>
  <si>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</si>
  <si>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</si>
  <si>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</si>
  <si>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</si>
  <si>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</si>
  <si>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</si>
  <si>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</si>
  <si>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</si>
  <si>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</si>
  <si>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</si>
  <si>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</si>
  <si>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</si>
  <si>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SOFCOM</t>
  </si>
  <si>
    <t>KISHORE MEHTA</t>
  </si>
  <si>
    <t>THINKINK</t>
  </si>
  <si>
    <t>VEERHEALTH</t>
  </si>
  <si>
    <t>RISHABH FINTRADE LIMITED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</si>
  <si>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</si>
  <si>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</si>
  <si>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</si>
  <si>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</si>
  <si>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</si>
  <si>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</si>
  <si>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</si>
  <si>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</si>
  <si>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</si>
  <si>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</si>
  <si>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</si>
  <si>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</si>
  <si>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</si>
  <si>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</si>
  <si>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</si>
  <si>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</si>
  <si>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</si>
  <si>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</si>
  <si>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</si>
  <si>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</si>
  <si>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</si>
  <si>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</si>
  <si>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</si>
  <si>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</si>
  <si>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</si>
  <si>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</si>
  <si>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SETU SECURITIES PVT LTD</t>
  </si>
  <si>
    <t>EARUM</t>
  </si>
  <si>
    <t>PALMJEWELS</t>
  </si>
  <si>
    <t>YACOOBALI AIYUB MOHAMMED</t>
  </si>
  <si>
    <t>XTX MARKETS LLP</t>
  </si>
  <si>
    <t>HRTI PRIVATE LIMITED</t>
  </si>
  <si>
    <t>VEENA RAJESH SHAH</t>
  </si>
  <si>
    <t>Part profit of Rs.9.5/-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</si>
  <si>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</si>
  <si>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</si>
  <si>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</si>
  <si>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</si>
  <si>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</si>
  <si>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</si>
  <si>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</si>
  <si>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</si>
  <si>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</si>
  <si>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</si>
  <si>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</si>
  <si>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</si>
  <si>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Part profit of Rs.12.5/-</t>
  </si>
  <si>
    <t>ABHICAP</t>
  </si>
  <si>
    <t>ANAND RATHI GLOBAL FINANCE LTD</t>
  </si>
  <si>
    <t>BHAVISHYA ECOMMERCE PRIVATE LIMITED</t>
  </si>
  <si>
    <t>CHETAN RASIKLAL SHAH</t>
  </si>
  <si>
    <t>BP COMTRADE PRIVATE LIMITED</t>
  </si>
  <si>
    <t>EIGHTY</t>
  </si>
  <si>
    <t>GOEL</t>
  </si>
  <si>
    <t>PIYUSH SECURITIES PVT LTD</t>
  </si>
  <si>
    <t>HCKKVENTURE</t>
  </si>
  <si>
    <t>RUZBEH DHUN PATEL</t>
  </si>
  <si>
    <t>JETMALL</t>
  </si>
  <si>
    <t>LLFICL</t>
  </si>
  <si>
    <t>NATURAL</t>
  </si>
  <si>
    <t>RIPALBEN DHARMIKKUMAR PARIKH</t>
  </si>
  <si>
    <t>OPTIFIN</t>
  </si>
  <si>
    <t>PROFINC</t>
  </si>
  <si>
    <t>KULINSHANTILALVORA</t>
  </si>
  <si>
    <t>SYKES AND RAY EQUITIES (INDIA) LIMITED</t>
  </si>
  <si>
    <t>SUMITSURANA</t>
  </si>
  <si>
    <t>STAMPEDE</t>
  </si>
  <si>
    <t>KOTAK MAHINDRA BANK LIMITED</t>
  </si>
  <si>
    <t>VOEPL</t>
  </si>
  <si>
    <t>MANSI SHARES &amp; STOCK ADVISORS PVT LTD</t>
  </si>
  <si>
    <t>ANSALHSG</t>
  </si>
  <si>
    <t>Ansal Housing and Constru</t>
  </si>
  <si>
    <t>GODHA</t>
  </si>
  <si>
    <t>Godha Cabcon Insulat Ltd</t>
  </si>
  <si>
    <t>IVC</t>
  </si>
  <si>
    <t>IL&amp;FS Investment Managers</t>
  </si>
  <si>
    <t>WEIZMANIND</t>
  </si>
  <si>
    <t>Weizmann Ltd</t>
  </si>
  <si>
    <t>HOUSING DEVELOPMENT FINANCE CORPORATION LIMITED</t>
  </si>
  <si>
    <t>MIT JIMIT SANGHVI</t>
  </si>
  <si>
    <t>JIMITKUMAR DILIPKUMAR SANGHVI</t>
  </si>
  <si>
    <t>Profit of Rs.15/-</t>
  </si>
  <si>
    <t>Profit of Rs.6/-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</si>
  <si>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</si>
  <si>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</si>
  <si>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</si>
  <si>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</si>
  <si>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</si>
  <si>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</si>
  <si>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</si>
  <si>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4340-4350</t>
  </si>
  <si>
    <t>4500-4550</t>
  </si>
  <si>
    <t xml:space="preserve">BALKRISIND SEPT FUT </t>
  </si>
  <si>
    <t>2070-2100</t>
  </si>
  <si>
    <t>Loss of Rs 50/-</t>
  </si>
  <si>
    <t>Loss of Rs.16.5/-</t>
  </si>
  <si>
    <t>525-530</t>
  </si>
  <si>
    <t>570-590</t>
  </si>
  <si>
    <t>2600-2650</t>
  </si>
  <si>
    <t>2900-3000</t>
  </si>
  <si>
    <t>7NR</t>
  </si>
  <si>
    <t>RAHUL YASHVANTRAY SHAH</t>
  </si>
  <si>
    <t>RAJESH DUNGARMAL BOTHRA</t>
  </si>
  <si>
    <t>AFEL</t>
  </si>
  <si>
    <t>SANDEEP ARNEJA</t>
  </si>
  <si>
    <t>RAJESH AMBIKAPRATAPSINGH THAKUR</t>
  </si>
  <si>
    <t>ASHISH NAHATA</t>
  </si>
  <si>
    <t>MANOJ GUPTA</t>
  </si>
  <si>
    <t>PREETI BHAUKA</t>
  </si>
  <si>
    <t>EMBASSY</t>
  </si>
  <si>
    <t>REDDY VEERANNA</t>
  </si>
  <si>
    <t>EPBIO</t>
  </si>
  <si>
    <t>MAYURI SHRIPAL VORA</t>
  </si>
  <si>
    <t>ETIL</t>
  </si>
  <si>
    <t>SUBRATA LAHA</t>
  </si>
  <si>
    <t>DIBAKAR LAHA</t>
  </si>
  <si>
    <t>ROBERT RESOURCES LIMITED</t>
  </si>
  <si>
    <t>EUREKAI</t>
  </si>
  <si>
    <t>DHAVAL GIRISHBHAI PARMAR</t>
  </si>
  <si>
    <t>GIRISH KANTILAL PARMAR</t>
  </si>
  <si>
    <t>HARDIK HIMMATBHAI MUNJPARA</t>
  </si>
  <si>
    <t>JAGDISH CHHANABHAI VAGHELA</t>
  </si>
  <si>
    <t>JIGNESHKUMAR PURSHOTTAMDAS PATEL</t>
  </si>
  <si>
    <t>MANOJ RAMESHBHAI SOLANKI</t>
  </si>
  <si>
    <t>MANJULABEN PARMAR</t>
  </si>
  <si>
    <t>CHANDRIMA MERCANTILES LIMITED</t>
  </si>
  <si>
    <t>GKP</t>
  </si>
  <si>
    <t>RIKHAV SECURITIES LIMITED</t>
  </si>
  <si>
    <t>SOUTH GUJARAT SHARES AND SHAREBROKERS LIMITED</t>
  </si>
  <si>
    <t>NIRAJ RAJNIKANT SHAH</t>
  </si>
  <si>
    <t>KHURSHEED A MERCHANT</t>
  </si>
  <si>
    <t>HIGHSTREE</t>
  </si>
  <si>
    <t>NEELIMA KARLAPUDI</t>
  </si>
  <si>
    <t>IISL</t>
  </si>
  <si>
    <t>CHANDAK BHAVNA TUSHAR</t>
  </si>
  <si>
    <t>KINTU RITESHKUMAR BHATIYA</t>
  </si>
  <si>
    <t>HITESH KUMAR</t>
  </si>
  <si>
    <t>TARUNA PANKAJ TATED</t>
  </si>
  <si>
    <t>KCDGROUP</t>
  </si>
  <si>
    <t>SANSKRUTI COMMOTRADE</t>
  </si>
  <si>
    <t>AVANCE TECHNOLOGIES LIMITED</t>
  </si>
  <si>
    <t>KCLINFRA</t>
  </si>
  <si>
    <t>DILIPKUMAR AMULAKH TANNA</t>
  </si>
  <si>
    <t>SWETA MEHTA</t>
  </si>
  <si>
    <t>MAHENDRA SAMPAT PAWAR</t>
  </si>
  <si>
    <t>MILEFUR</t>
  </si>
  <si>
    <t>AMARENDRA PRASAD DASH</t>
  </si>
  <si>
    <t>OMEGAIN</t>
  </si>
  <si>
    <t>RNJ ENTERPRISES</t>
  </si>
  <si>
    <t>GAJANAN ENTERPRISES</t>
  </si>
  <si>
    <t>JIGNESH SURESHBHAI PANDYA</t>
  </si>
  <si>
    <t>EMRALD COMMERCIAL LIMITED</t>
  </si>
  <si>
    <t>OSIAJEE</t>
  </si>
  <si>
    <t>RAM PRASAD AGARWAL</t>
  </si>
  <si>
    <t>HIMANSHU AGARWAL</t>
  </si>
  <si>
    <t>VIVID MERCANTILE LIMITED</t>
  </si>
  <si>
    <t>RFLL</t>
  </si>
  <si>
    <t>DARSHAN KIRAN WALKE</t>
  </si>
  <si>
    <t>SELLWIN</t>
  </si>
  <si>
    <t>MANISH KUMAR JAISWAL</t>
  </si>
  <si>
    <t>SMGOLD</t>
  </si>
  <si>
    <t>TUMMALAPALLIMANYAMJOHNSONDAVID</t>
  </si>
  <si>
    <t>SPAR</t>
  </si>
  <si>
    <t>EPSON FINANCE AND INVESTMENTS PVT LTD</t>
  </si>
  <si>
    <t>SRDAPRT</t>
  </si>
  <si>
    <t>DIVYA KANDA</t>
  </si>
  <si>
    <t>SUPERIOR</t>
  </si>
  <si>
    <t>RAMANLAL AGRAWAL</t>
  </si>
  <si>
    <t>DOLF LEASING LIMITED</t>
  </si>
  <si>
    <t>B B COMMERCIAL LTD</t>
  </si>
  <si>
    <t>VAL</t>
  </si>
  <si>
    <t>TEJ DOSHI</t>
  </si>
  <si>
    <t>HARSHA RAJESHBHAI JHAVERI</t>
  </si>
  <si>
    <t>SANJAY NARENDRA BANSAL</t>
  </si>
  <si>
    <t>HARDIK MILANBHAI MITHANI (HUF)</t>
  </si>
  <si>
    <t>VIRAL NARESH PAREKH .</t>
  </si>
  <si>
    <t>MAYUR SURESH SEJPAL</t>
  </si>
  <si>
    <t>SEEMA AVINASH NIKAM</t>
  </si>
  <si>
    <t>YOGESHPRASANLALDAGLI</t>
  </si>
  <si>
    <t>D'SOUZA SATISH PETER</t>
  </si>
  <si>
    <t>GUNVANT JESINGLAL SHAH HUF</t>
  </si>
  <si>
    <t>PARESH RAMESHCHANDRA VAKHARIA</t>
  </si>
  <si>
    <t>AMJUMBO</t>
  </si>
  <si>
    <t>A and M Jumbo Bags Ltd</t>
  </si>
  <si>
    <t>PURAV BHARATBHAI PATEL</t>
  </si>
  <si>
    <t>Bharat Dynamics Limited</t>
  </si>
  <si>
    <t>CEAT Limited</t>
  </si>
  <si>
    <t>DEEPAKFERT</t>
  </si>
  <si>
    <t>Deepak Fertilisers Ltd</t>
  </si>
  <si>
    <t>THE VANGUARD GROUP INC A/C VANGUARD EMERG. MKTS STOCK INDEXFD A SERIES OF V I E I F</t>
  </si>
  <si>
    <t>Delta Corp Limited</t>
  </si>
  <si>
    <t>SHARE INDIA SECURITIES LIMITED</t>
  </si>
  <si>
    <t>Elgi Equipments Ltd</t>
  </si>
  <si>
    <t>THE VANGUARD GROUP INC A/C VANGUARD TOTAL INTERNATIONAL STOCK INDEX FUND (P8)</t>
  </si>
  <si>
    <t>Embassy Office Parks REIT</t>
  </si>
  <si>
    <t>NEW WORLD FUND INC</t>
  </si>
  <si>
    <t>SMALLCAP WORLD FUND INC</t>
  </si>
  <si>
    <t>GHCL</t>
  </si>
  <si>
    <t>GHCL Limited</t>
  </si>
  <si>
    <t>The India Cements Limited</t>
  </si>
  <si>
    <t>SURJECTIVE RESEARCH CAPITAL LLP</t>
  </si>
  <si>
    <t>JAKHARIA</t>
  </si>
  <si>
    <t>JAKHARIA FABRIC LIMITED</t>
  </si>
  <si>
    <t>NOPEA CAPITAL SERVICES PRIVATE LIMITED</t>
  </si>
  <si>
    <t>JKTYRE</t>
  </si>
  <si>
    <t>JK Tyre &amp; Industries Ltd</t>
  </si>
  <si>
    <t>KRISHIVAL</t>
  </si>
  <si>
    <t>Empyrean Cashews Limited</t>
  </si>
  <si>
    <t>TALISMAN SECURITIES PRIVATE LIMITED</t>
  </si>
  <si>
    <t>LATTEYS</t>
  </si>
  <si>
    <t>Latteys Industries Ltd</t>
  </si>
  <si>
    <t>MANGLMCEM</t>
  </si>
  <si>
    <t>Mangalam Cement Ltd</t>
  </si>
  <si>
    <t>PILANI INVESTMENT AND INDUSTRIES CORPORATION LIMITED</t>
  </si>
  <si>
    <t>MCLEODRUSS</t>
  </si>
  <si>
    <t>Mcleod Russel India Limit</t>
  </si>
  <si>
    <t>PRUDENT VENTURES</t>
  </si>
  <si>
    <t>ADITYA KUMAR HALWASIYA</t>
  </si>
  <si>
    <t>CARBON RESOURCES (P) LTD</t>
  </si>
  <si>
    <t>ANIRUDH DAMANI</t>
  </si>
  <si>
    <t>ICM FINANCE PRIVATE LIMITED</t>
  </si>
  <si>
    <t>TRF</t>
  </si>
  <si>
    <t>TRF Limited</t>
  </si>
  <si>
    <t>VIVIANA</t>
  </si>
  <si>
    <t>Viviana Power Tech Ltd</t>
  </si>
  <si>
    <t>CROWN CAPITAL</t>
  </si>
  <si>
    <t>RAMESH ROSHAN BORANA</t>
  </si>
  <si>
    <t>AMIT KUMAR DUJARI</t>
  </si>
  <si>
    <t>AMARDEEP  CHOPRA</t>
  </si>
  <si>
    <t>ROSHANS2718</t>
  </si>
  <si>
    <t>ROMIN JAGDISHBHAI VIRANI</t>
  </si>
  <si>
    <t>Aptus Value Hsg Fin I Ltd</t>
  </si>
  <si>
    <t>INTEGRATED CORE STRATEGIES (ASIA) PTE. LTD.</t>
  </si>
  <si>
    <t>Asahi India Glass Limited</t>
  </si>
  <si>
    <t>COAST-RE</t>
  </si>
  <si>
    <t>Coastal Corp Limited-RE</t>
  </si>
  <si>
    <t>ACHANTA SATYASREE</t>
  </si>
  <si>
    <t>REDDY  VEERANNA</t>
  </si>
  <si>
    <t>MAYANK AGRAWAL</t>
  </si>
  <si>
    <t>SWAPNIL JAIN</t>
  </si>
  <si>
    <t>PRISMX GLOBAL VENTURES LIMITED</t>
  </si>
  <si>
    <t>NIRANJAN DWARKAPRASAD AGARWAL</t>
  </si>
  <si>
    <t>LEMONTREE</t>
  </si>
  <si>
    <t>Lemon Tree Hotels Ltd</t>
  </si>
  <si>
    <t>ADITYA MARKETING&amp;MANUFACTURING PRIVATE LIMITED</t>
  </si>
  <si>
    <t>MARSHALL</t>
  </si>
  <si>
    <t>Marshall Machines Ltd</t>
  </si>
  <si>
    <t>GAURAV SARUP</t>
  </si>
  <si>
    <t>MSUMI</t>
  </si>
  <si>
    <t>Motherson Sumi Wrng Ind L</t>
  </si>
  <si>
    <t>Stampede Capital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</si>
</sst>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65" fontId="31" fillId="0" borderId="23" xfId="0" applyNumberFormat="1" applyFont="1" applyFill="1" applyBorder="1" applyAlignment="1">
      <alignment horizontal="center" vertical="center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44823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7" sqref="E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44823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0" t="s">
        <v>16</v>
      </c>
      <c r="B9" s="462" t="s">
        <v>17</v>
      </c>
      <c r="C9" s="462" t="s">
        <v>18</v>
      </c>
      <c r="D9" s="462" t="s">
        <v>19</v>
      </c>
      <c r="E9" s="23" t="s">
        <v>20</v>
      </c>
      <c r="F9" s="23" t="s">
        <v>21</v>
      </c>
      <c r="G9" s="457" t="s">
        <v>22</v>
      </c>
      <c r="H9" s="458"/>
      <c r="I9" s="459"/>
      <c r="J9" s="457" t="s">
        <v>23</v>
      </c>
      <c r="K9" s="458"/>
      <c r="L9" s="459"/>
      <c r="M9" s="23"/>
      <c r="N9" s="24"/>
      <c r="O9" s="24"/>
      <c r="P9" s="24"/>
    </row>
    <row r="10" spans="1:16" ht="59.25" customHeight="1">
      <c r="A10" s="461"/>
      <c r="B10" s="463"/>
      <c r="C10" s="463"/>
      <c r="D10" s="46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17566.150000000001</v>
      </c>
      <c r="F11" s="32">
        <v>17639.05</v>
      </c>
      <c r="G11" s="33">
        <v>17453.099999999999</v>
      </c>
      <c r="H11" s="33">
        <v>17340.05</v>
      </c>
      <c r="I11" s="33">
        <v>17154.099999999999</v>
      </c>
      <c r="J11" s="33">
        <v>17752.099999999999</v>
      </c>
      <c r="K11" s="33">
        <v>17938.050000000003</v>
      </c>
      <c r="L11" s="33">
        <v>18051.099999999999</v>
      </c>
      <c r="M11" s="34">
        <v>17825</v>
      </c>
      <c r="N11" s="34">
        <v>17526</v>
      </c>
      <c r="O11" s="35">
        <v>13485750</v>
      </c>
      <c r="P11" s="36">
        <v>-4.7418070855156973E-2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40837.599999999999</v>
      </c>
      <c r="F12" s="37">
        <v>40872.15</v>
      </c>
      <c r="G12" s="38">
        <v>40533.050000000003</v>
      </c>
      <c r="H12" s="38">
        <v>40228.5</v>
      </c>
      <c r="I12" s="38">
        <v>39889.4</v>
      </c>
      <c r="J12" s="38">
        <v>41176.700000000004</v>
      </c>
      <c r="K12" s="38">
        <v>41515.799999999996</v>
      </c>
      <c r="L12" s="38">
        <v>41820.350000000006</v>
      </c>
      <c r="M12" s="28">
        <v>41211.25</v>
      </c>
      <c r="N12" s="28">
        <v>40567.599999999999</v>
      </c>
      <c r="O12" s="39">
        <v>2414975</v>
      </c>
      <c r="P12" s="40">
        <v>-8.2142449925886513E-2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18404.400000000001</v>
      </c>
      <c r="F13" s="37">
        <v>18439.8</v>
      </c>
      <c r="G13" s="38">
        <v>18274.599999999999</v>
      </c>
      <c r="H13" s="38">
        <v>18144.8</v>
      </c>
      <c r="I13" s="38">
        <v>17979.599999999999</v>
      </c>
      <c r="J13" s="38">
        <v>18569.599999999999</v>
      </c>
      <c r="K13" s="38">
        <v>18734.800000000003</v>
      </c>
      <c r="L13" s="38">
        <v>18864.599999999999</v>
      </c>
      <c r="M13" s="28">
        <v>18605</v>
      </c>
      <c r="N13" s="28">
        <v>18310</v>
      </c>
      <c r="O13" s="39">
        <v>5280</v>
      </c>
      <c r="P13" s="40">
        <v>0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7500</v>
      </c>
      <c r="F14" s="37">
        <v>7500</v>
      </c>
      <c r="G14" s="38">
        <v>7500</v>
      </c>
      <c r="H14" s="38">
        <v>7500</v>
      </c>
      <c r="I14" s="38">
        <v>7500</v>
      </c>
      <c r="J14" s="38">
        <v>7500</v>
      </c>
      <c r="K14" s="38">
        <v>7500</v>
      </c>
      <c r="L14" s="38">
        <v>7500</v>
      </c>
      <c r="M14" s="28">
        <v>7500</v>
      </c>
      <c r="N14" s="28">
        <v>7500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888</v>
      </c>
      <c r="F15" s="37">
        <v>894.68333333333339</v>
      </c>
      <c r="G15" s="38">
        <v>871.31666666666683</v>
      </c>
      <c r="H15" s="38">
        <v>854.63333333333344</v>
      </c>
      <c r="I15" s="38">
        <v>831.26666666666688</v>
      </c>
      <c r="J15" s="38">
        <v>911.36666666666679</v>
      </c>
      <c r="K15" s="38">
        <v>934.73333333333335</v>
      </c>
      <c r="L15" s="38">
        <v>951.41666666666674</v>
      </c>
      <c r="M15" s="28">
        <v>918.05</v>
      </c>
      <c r="N15" s="28">
        <v>878</v>
      </c>
      <c r="O15" s="39">
        <v>2857700</v>
      </c>
      <c r="P15" s="40">
        <v>-3.112391930835735E-2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3194.45</v>
      </c>
      <c r="F16" s="37">
        <v>3210.75</v>
      </c>
      <c r="G16" s="38">
        <v>3095.1</v>
      </c>
      <c r="H16" s="38">
        <v>2995.75</v>
      </c>
      <c r="I16" s="38">
        <v>2880.1</v>
      </c>
      <c r="J16" s="38">
        <v>3310.1</v>
      </c>
      <c r="K16" s="38">
        <v>3425.7499999999995</v>
      </c>
      <c r="L16" s="38">
        <v>3525.1</v>
      </c>
      <c r="M16" s="28">
        <v>3326.4</v>
      </c>
      <c r="N16" s="28">
        <v>3111.4</v>
      </c>
      <c r="O16" s="39">
        <v>1262500</v>
      </c>
      <c r="P16" s="40">
        <v>0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17595.95</v>
      </c>
      <c r="F17" s="37">
        <v>17694.383333333335</v>
      </c>
      <c r="G17" s="38">
        <v>17435.916666666672</v>
      </c>
      <c r="H17" s="38">
        <v>17275.883333333335</v>
      </c>
      <c r="I17" s="38">
        <v>17017.416666666672</v>
      </c>
      <c r="J17" s="38">
        <v>17854.416666666672</v>
      </c>
      <c r="K17" s="38">
        <v>18112.883333333339</v>
      </c>
      <c r="L17" s="38">
        <v>18272.916666666672</v>
      </c>
      <c r="M17" s="28">
        <v>17952.849999999999</v>
      </c>
      <c r="N17" s="28">
        <v>17534.349999999999</v>
      </c>
      <c r="O17" s="39">
        <v>63000</v>
      </c>
      <c r="P17" s="40">
        <v>1.4166130070830651E-2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116.25</v>
      </c>
      <c r="F18" s="37">
        <v>117.51666666666667</v>
      </c>
      <c r="G18" s="38">
        <v>113.68333333333334</v>
      </c>
      <c r="H18" s="38">
        <v>111.11666666666667</v>
      </c>
      <c r="I18" s="38">
        <v>107.28333333333335</v>
      </c>
      <c r="J18" s="38">
        <v>120.08333333333333</v>
      </c>
      <c r="K18" s="38">
        <v>123.91666666666667</v>
      </c>
      <c r="L18" s="38">
        <v>126.48333333333332</v>
      </c>
      <c r="M18" s="28">
        <v>121.35</v>
      </c>
      <c r="N18" s="28">
        <v>114.95</v>
      </c>
      <c r="O18" s="39">
        <v>27891000</v>
      </c>
      <c r="P18" s="40">
        <v>-2.0110036046291028E-2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326.75</v>
      </c>
      <c r="F19" s="37">
        <v>330</v>
      </c>
      <c r="G19" s="38">
        <v>319.05</v>
      </c>
      <c r="H19" s="38">
        <v>311.35000000000002</v>
      </c>
      <c r="I19" s="38">
        <v>300.40000000000003</v>
      </c>
      <c r="J19" s="38">
        <v>337.7</v>
      </c>
      <c r="K19" s="38">
        <v>348.65000000000003</v>
      </c>
      <c r="L19" s="38">
        <v>356.34999999999997</v>
      </c>
      <c r="M19" s="28">
        <v>340.95</v>
      </c>
      <c r="N19" s="28">
        <v>322.3</v>
      </c>
      <c r="O19" s="39">
        <v>9323600</v>
      </c>
      <c r="P19" s="40">
        <v>-6.6388961208018751E-2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2620.9499999999998</v>
      </c>
      <c r="F20" s="37">
        <v>2648.8833333333332</v>
      </c>
      <c r="G20" s="38">
        <v>2536.2666666666664</v>
      </c>
      <c r="H20" s="38">
        <v>2451.583333333333</v>
      </c>
      <c r="I20" s="38">
        <v>2338.9666666666662</v>
      </c>
      <c r="J20" s="38">
        <v>2733.5666666666666</v>
      </c>
      <c r="K20" s="38">
        <v>2846.1833333333334</v>
      </c>
      <c r="L20" s="38">
        <v>2930.8666666666668</v>
      </c>
      <c r="M20" s="28">
        <v>2761.5</v>
      </c>
      <c r="N20" s="28">
        <v>2564.1999999999998</v>
      </c>
      <c r="O20" s="39">
        <v>4706000</v>
      </c>
      <c r="P20" s="40">
        <v>-0.10972379871358305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3706.6</v>
      </c>
      <c r="F21" s="37">
        <v>3732.1166666666663</v>
      </c>
      <c r="G21" s="38">
        <v>3592.2833333333328</v>
      </c>
      <c r="H21" s="38">
        <v>3477.9666666666667</v>
      </c>
      <c r="I21" s="38">
        <v>3338.1333333333332</v>
      </c>
      <c r="J21" s="38">
        <v>3846.4333333333325</v>
      </c>
      <c r="K21" s="38">
        <v>3986.2666666666655</v>
      </c>
      <c r="L21" s="38">
        <v>4100.5833333333321</v>
      </c>
      <c r="M21" s="28">
        <v>3871.95</v>
      </c>
      <c r="N21" s="28">
        <v>3617.8</v>
      </c>
      <c r="O21" s="39">
        <v>17394500</v>
      </c>
      <c r="P21" s="40">
        <v>1.8651909112204264E-2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942.15</v>
      </c>
      <c r="F22" s="37">
        <v>948.91666666666663</v>
      </c>
      <c r="G22" s="38">
        <v>920.08333333333326</v>
      </c>
      <c r="H22" s="38">
        <v>898.01666666666665</v>
      </c>
      <c r="I22" s="38">
        <v>869.18333333333328</v>
      </c>
      <c r="J22" s="38">
        <v>970.98333333333323</v>
      </c>
      <c r="K22" s="38">
        <v>999.81666666666649</v>
      </c>
      <c r="L22" s="38">
        <v>1021.8833333333332</v>
      </c>
      <c r="M22" s="28">
        <v>977.75</v>
      </c>
      <c r="N22" s="28">
        <v>926.85</v>
      </c>
      <c r="O22" s="39">
        <v>71530000</v>
      </c>
      <c r="P22" s="40">
        <v>-9.0910665119742339E-3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3191.05</v>
      </c>
      <c r="F23" s="37">
        <v>3197.85</v>
      </c>
      <c r="G23" s="38">
        <v>3170.7</v>
      </c>
      <c r="H23" s="38">
        <v>3150.35</v>
      </c>
      <c r="I23" s="38">
        <v>3123.2</v>
      </c>
      <c r="J23" s="38">
        <v>3218.2</v>
      </c>
      <c r="K23" s="38">
        <v>3245.3500000000004</v>
      </c>
      <c r="L23" s="38">
        <v>3265.7</v>
      </c>
      <c r="M23" s="28">
        <v>3225</v>
      </c>
      <c r="N23" s="28">
        <v>3177.5</v>
      </c>
      <c r="O23" s="39">
        <v>443200</v>
      </c>
      <c r="P23" s="40">
        <v>1.1410314924691922E-2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511.75</v>
      </c>
      <c r="F24" s="37">
        <v>520.73333333333335</v>
      </c>
      <c r="G24" s="38">
        <v>501.01666666666665</v>
      </c>
      <c r="H24" s="38">
        <v>490.2833333333333</v>
      </c>
      <c r="I24" s="38">
        <v>470.56666666666661</v>
      </c>
      <c r="J24" s="38">
        <v>531.4666666666667</v>
      </c>
      <c r="K24" s="38">
        <v>551.18333333333339</v>
      </c>
      <c r="L24" s="38">
        <v>561.91666666666674</v>
      </c>
      <c r="M24" s="28">
        <v>540.45000000000005</v>
      </c>
      <c r="N24" s="28">
        <v>510</v>
      </c>
      <c r="O24" s="39">
        <v>6676000</v>
      </c>
      <c r="P24" s="40">
        <v>-2.8380148450007275E-2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519</v>
      </c>
      <c r="F25" s="37">
        <v>527.75</v>
      </c>
      <c r="G25" s="38">
        <v>503</v>
      </c>
      <c r="H25" s="38">
        <v>487</v>
      </c>
      <c r="I25" s="38">
        <v>462.25</v>
      </c>
      <c r="J25" s="38">
        <v>543.75</v>
      </c>
      <c r="K25" s="38">
        <v>568.5</v>
      </c>
      <c r="L25" s="38">
        <v>584.5</v>
      </c>
      <c r="M25" s="28">
        <v>552.5</v>
      </c>
      <c r="N25" s="28">
        <v>511.75</v>
      </c>
      <c r="O25" s="39">
        <v>77067000</v>
      </c>
      <c r="P25" s="40">
        <v>2.5042495630730924E-2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4298.1000000000004</v>
      </c>
      <c r="F26" s="37">
        <v>4316.3500000000004</v>
      </c>
      <c r="G26" s="38">
        <v>4253.3500000000004</v>
      </c>
      <c r="H26" s="38">
        <v>4208.6000000000004</v>
      </c>
      <c r="I26" s="38">
        <v>4145.6000000000004</v>
      </c>
      <c r="J26" s="38">
        <v>4361.1000000000004</v>
      </c>
      <c r="K26" s="38">
        <v>4424.1000000000004</v>
      </c>
      <c r="L26" s="38">
        <v>4468.8500000000004</v>
      </c>
      <c r="M26" s="28">
        <v>4379.3500000000004</v>
      </c>
      <c r="N26" s="28">
        <v>4271.6000000000004</v>
      </c>
      <c r="O26" s="39">
        <v>1539375</v>
      </c>
      <c r="P26" s="40">
        <v>-1.7315671879987234E-2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284.2</v>
      </c>
      <c r="F27" s="37">
        <v>289.91666666666669</v>
      </c>
      <c r="G27" s="38">
        <v>276.33333333333337</v>
      </c>
      <c r="H27" s="38">
        <v>268.4666666666667</v>
      </c>
      <c r="I27" s="38">
        <v>254.88333333333338</v>
      </c>
      <c r="J27" s="38">
        <v>297.78333333333336</v>
      </c>
      <c r="K27" s="38">
        <v>311.36666666666673</v>
      </c>
      <c r="L27" s="38">
        <v>319.23333333333335</v>
      </c>
      <c r="M27" s="28">
        <v>303.5</v>
      </c>
      <c r="N27" s="28">
        <v>282.05</v>
      </c>
      <c r="O27" s="39">
        <v>14766500</v>
      </c>
      <c r="P27" s="40">
        <v>-2.7207747290753977E-2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161</v>
      </c>
      <c r="F28" s="37">
        <v>161.5</v>
      </c>
      <c r="G28" s="38">
        <v>157</v>
      </c>
      <c r="H28" s="38">
        <v>153</v>
      </c>
      <c r="I28" s="38">
        <v>148.5</v>
      </c>
      <c r="J28" s="38">
        <v>165.5</v>
      </c>
      <c r="K28" s="38">
        <v>170</v>
      </c>
      <c r="L28" s="38">
        <v>174</v>
      </c>
      <c r="M28" s="28">
        <v>166</v>
      </c>
      <c r="N28" s="28">
        <v>157.5</v>
      </c>
      <c r="O28" s="39">
        <v>52235000</v>
      </c>
      <c r="P28" s="40">
        <v>-2.0807948261317835E-2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3335.1</v>
      </c>
      <c r="F29" s="37">
        <v>3361.8166666666671</v>
      </c>
      <c r="G29" s="38">
        <v>3295.7833333333342</v>
      </c>
      <c r="H29" s="38">
        <v>3256.4666666666672</v>
      </c>
      <c r="I29" s="38">
        <v>3190.4333333333343</v>
      </c>
      <c r="J29" s="38">
        <v>3401.1333333333341</v>
      </c>
      <c r="K29" s="38">
        <v>3467.166666666667</v>
      </c>
      <c r="L29" s="38">
        <v>3506.483333333334</v>
      </c>
      <c r="M29" s="28">
        <v>3427.85</v>
      </c>
      <c r="N29" s="28">
        <v>3322.5</v>
      </c>
      <c r="O29" s="39">
        <v>5526000</v>
      </c>
      <c r="P29" s="40">
        <v>1.1346998535871157E-2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2350.5</v>
      </c>
      <c r="F30" s="37">
        <v>2390.2333333333336</v>
      </c>
      <c r="G30" s="38">
        <v>2272.416666666667</v>
      </c>
      <c r="H30" s="38">
        <v>2194.3333333333335</v>
      </c>
      <c r="I30" s="38">
        <v>2076.5166666666669</v>
      </c>
      <c r="J30" s="38">
        <v>2468.3166666666671</v>
      </c>
      <c r="K30" s="38">
        <v>2586.1333333333337</v>
      </c>
      <c r="L30" s="38">
        <v>2664.2166666666672</v>
      </c>
      <c r="M30" s="28">
        <v>2508.0500000000002</v>
      </c>
      <c r="N30" s="28">
        <v>2312.15</v>
      </c>
      <c r="O30" s="39">
        <v>1639275</v>
      </c>
      <c r="P30" s="40">
        <v>-8.4830339321357289E-3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9259.2000000000007</v>
      </c>
      <c r="F31" s="37">
        <v>9388.0833333333339</v>
      </c>
      <c r="G31" s="38">
        <v>9076.1666666666679</v>
      </c>
      <c r="H31" s="38">
        <v>8893.1333333333332</v>
      </c>
      <c r="I31" s="38">
        <v>8581.2166666666672</v>
      </c>
      <c r="J31" s="38">
        <v>9571.1166666666686</v>
      </c>
      <c r="K31" s="38">
        <v>9883.0333333333365</v>
      </c>
      <c r="L31" s="38">
        <v>10066.066666666669</v>
      </c>
      <c r="M31" s="28">
        <v>9700</v>
      </c>
      <c r="N31" s="28">
        <v>9205.0499999999993</v>
      </c>
      <c r="O31" s="39">
        <v>196500</v>
      </c>
      <c r="P31" s="40">
        <v>-5.6925996204933585E-3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659.5</v>
      </c>
      <c r="F32" s="37">
        <v>666.21666666666658</v>
      </c>
      <c r="G32" s="38">
        <v>648.83333333333314</v>
      </c>
      <c r="H32" s="38">
        <v>638.16666666666652</v>
      </c>
      <c r="I32" s="38">
        <v>620.78333333333308</v>
      </c>
      <c r="J32" s="38">
        <v>676.88333333333321</v>
      </c>
      <c r="K32" s="38">
        <v>694.26666666666665</v>
      </c>
      <c r="L32" s="38">
        <v>704.93333333333328</v>
      </c>
      <c r="M32" s="28">
        <v>683.6</v>
      </c>
      <c r="N32" s="28">
        <v>655.55</v>
      </c>
      <c r="O32" s="39">
        <v>6053000</v>
      </c>
      <c r="P32" s="40">
        <v>-3.4455256021694053E-2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534.6</v>
      </c>
      <c r="F33" s="37">
        <v>538.7833333333333</v>
      </c>
      <c r="G33" s="38">
        <v>528.41666666666663</v>
      </c>
      <c r="H33" s="38">
        <v>522.23333333333335</v>
      </c>
      <c r="I33" s="38">
        <v>511.86666666666667</v>
      </c>
      <c r="J33" s="38">
        <v>544.96666666666658</v>
      </c>
      <c r="K33" s="38">
        <v>555.33333333333337</v>
      </c>
      <c r="L33" s="38">
        <v>561.51666666666654</v>
      </c>
      <c r="M33" s="28">
        <v>549.15</v>
      </c>
      <c r="N33" s="28">
        <v>532.6</v>
      </c>
      <c r="O33" s="39">
        <v>13559000</v>
      </c>
      <c r="P33" s="40">
        <v>1.1035716948773394E-2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790.85</v>
      </c>
      <c r="F34" s="37">
        <v>787.86666666666667</v>
      </c>
      <c r="G34" s="38">
        <v>782.08333333333337</v>
      </c>
      <c r="H34" s="38">
        <v>773.31666666666672</v>
      </c>
      <c r="I34" s="38">
        <v>767.53333333333342</v>
      </c>
      <c r="J34" s="38">
        <v>796.63333333333333</v>
      </c>
      <c r="K34" s="38">
        <v>802.41666666666663</v>
      </c>
      <c r="L34" s="38">
        <v>811.18333333333328</v>
      </c>
      <c r="M34" s="28">
        <v>793.65</v>
      </c>
      <c r="N34" s="28">
        <v>779.1</v>
      </c>
      <c r="O34" s="39">
        <v>39494400</v>
      </c>
      <c r="P34" s="40">
        <v>-3.4187281744285002E-2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3687.1</v>
      </c>
      <c r="F35" s="37">
        <v>3713.0166666666664</v>
      </c>
      <c r="G35" s="38">
        <v>3647.7333333333327</v>
      </c>
      <c r="H35" s="38">
        <v>3608.3666666666663</v>
      </c>
      <c r="I35" s="38">
        <v>3543.0833333333326</v>
      </c>
      <c r="J35" s="38">
        <v>3752.3833333333328</v>
      </c>
      <c r="K35" s="38">
        <v>3817.6666666666665</v>
      </c>
      <c r="L35" s="38">
        <v>3857.0333333333328</v>
      </c>
      <c r="M35" s="28">
        <v>3778.3</v>
      </c>
      <c r="N35" s="28">
        <v>3673.65</v>
      </c>
      <c r="O35" s="39">
        <v>3471250</v>
      </c>
      <c r="P35" s="40">
        <v>-7.2215072215072217E-3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1720.6</v>
      </c>
      <c r="F36" s="37">
        <v>1727.0833333333333</v>
      </c>
      <c r="G36" s="38">
        <v>1686.3666666666666</v>
      </c>
      <c r="H36" s="38">
        <v>1652.1333333333332</v>
      </c>
      <c r="I36" s="38">
        <v>1611.4166666666665</v>
      </c>
      <c r="J36" s="38">
        <v>1761.3166666666666</v>
      </c>
      <c r="K36" s="38">
        <v>1802.0333333333333</v>
      </c>
      <c r="L36" s="38">
        <v>1836.2666666666667</v>
      </c>
      <c r="M36" s="28">
        <v>1767.8</v>
      </c>
      <c r="N36" s="28">
        <v>1692.85</v>
      </c>
      <c r="O36" s="39">
        <v>10058500</v>
      </c>
      <c r="P36" s="40">
        <v>5.9505950595059509E-3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7293.9</v>
      </c>
      <c r="F37" s="37">
        <v>7330.2166666666672</v>
      </c>
      <c r="G37" s="38">
        <v>7165.4333333333343</v>
      </c>
      <c r="H37" s="38">
        <v>7036.9666666666672</v>
      </c>
      <c r="I37" s="38">
        <v>6872.1833333333343</v>
      </c>
      <c r="J37" s="38">
        <v>7458.6833333333343</v>
      </c>
      <c r="K37" s="38">
        <v>7623.4666666666672</v>
      </c>
      <c r="L37" s="38">
        <v>7751.9333333333343</v>
      </c>
      <c r="M37" s="28">
        <v>7495</v>
      </c>
      <c r="N37" s="28">
        <v>7201.75</v>
      </c>
      <c r="O37" s="39">
        <v>4390875</v>
      </c>
      <c r="P37" s="40">
        <v>4.633204633204633E-3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1913.35</v>
      </c>
      <c r="F38" s="37">
        <v>1953.9666666666665</v>
      </c>
      <c r="G38" s="38">
        <v>1863.9833333333329</v>
      </c>
      <c r="H38" s="38">
        <v>1814.6166666666663</v>
      </c>
      <c r="I38" s="38">
        <v>1724.6333333333328</v>
      </c>
      <c r="J38" s="38">
        <v>2003.333333333333</v>
      </c>
      <c r="K38" s="38">
        <v>2093.3166666666666</v>
      </c>
      <c r="L38" s="38">
        <v>2142.6833333333334</v>
      </c>
      <c r="M38" s="28">
        <v>2043.95</v>
      </c>
      <c r="N38" s="28">
        <v>1904.6</v>
      </c>
      <c r="O38" s="39">
        <v>3411000</v>
      </c>
      <c r="P38" s="40">
        <v>3.9875617340406073E-2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358.8</v>
      </c>
      <c r="F39" s="37">
        <v>362.98333333333335</v>
      </c>
      <c r="G39" s="38">
        <v>349.86666666666667</v>
      </c>
      <c r="H39" s="38">
        <v>340.93333333333334</v>
      </c>
      <c r="I39" s="38">
        <v>327.81666666666666</v>
      </c>
      <c r="J39" s="38">
        <v>371.91666666666669</v>
      </c>
      <c r="K39" s="38">
        <v>385.03333333333336</v>
      </c>
      <c r="L39" s="38">
        <v>393.9666666666667</v>
      </c>
      <c r="M39" s="28">
        <v>376.1</v>
      </c>
      <c r="N39" s="28">
        <v>354.05</v>
      </c>
      <c r="O39" s="39">
        <v>7454400</v>
      </c>
      <c r="P39" s="40">
        <v>-2.2450692404532104E-2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289.85000000000002</v>
      </c>
      <c r="F40" s="37">
        <v>293.93333333333334</v>
      </c>
      <c r="G40" s="38">
        <v>283.31666666666666</v>
      </c>
      <c r="H40" s="38">
        <v>276.7833333333333</v>
      </c>
      <c r="I40" s="38">
        <v>266.16666666666663</v>
      </c>
      <c r="J40" s="38">
        <v>300.4666666666667</v>
      </c>
      <c r="K40" s="38">
        <v>311.08333333333337</v>
      </c>
      <c r="L40" s="38">
        <v>317.61666666666673</v>
      </c>
      <c r="M40" s="28">
        <v>304.55</v>
      </c>
      <c r="N40" s="28">
        <v>287.39999999999998</v>
      </c>
      <c r="O40" s="39">
        <v>27122400</v>
      </c>
      <c r="P40" s="40">
        <v>-2.7054949312326469E-2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137.6</v>
      </c>
      <c r="F41" s="37">
        <v>138.11666666666667</v>
      </c>
      <c r="G41" s="38">
        <v>134.63333333333335</v>
      </c>
      <c r="H41" s="38">
        <v>131.66666666666669</v>
      </c>
      <c r="I41" s="38">
        <v>128.18333333333337</v>
      </c>
      <c r="J41" s="38">
        <v>141.08333333333334</v>
      </c>
      <c r="K41" s="38">
        <v>144.56666666666669</v>
      </c>
      <c r="L41" s="38">
        <v>147.53333333333333</v>
      </c>
      <c r="M41" s="28">
        <v>141.6</v>
      </c>
      <c r="N41" s="28">
        <v>135.15</v>
      </c>
      <c r="O41" s="39">
        <v>84485700</v>
      </c>
      <c r="P41" s="40">
        <v>-5.9949228666276118E-2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1841.2</v>
      </c>
      <c r="F42" s="37">
        <v>1854.7666666666667</v>
      </c>
      <c r="G42" s="38">
        <v>1804.4333333333334</v>
      </c>
      <c r="H42" s="38">
        <v>1767.6666666666667</v>
      </c>
      <c r="I42" s="38">
        <v>1717.3333333333335</v>
      </c>
      <c r="J42" s="38">
        <v>1891.5333333333333</v>
      </c>
      <c r="K42" s="38">
        <v>1941.8666666666668</v>
      </c>
      <c r="L42" s="38">
        <v>1978.6333333333332</v>
      </c>
      <c r="M42" s="28">
        <v>1905.1</v>
      </c>
      <c r="N42" s="28">
        <v>1818</v>
      </c>
      <c r="O42" s="39">
        <v>2278100</v>
      </c>
      <c r="P42" s="40">
        <v>5.9502125075895571E-3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111.4</v>
      </c>
      <c r="F43" s="37">
        <v>111.45</v>
      </c>
      <c r="G43" s="38">
        <v>109.45</v>
      </c>
      <c r="H43" s="38">
        <v>107.5</v>
      </c>
      <c r="I43" s="38">
        <v>105.5</v>
      </c>
      <c r="J43" s="38">
        <v>113.4</v>
      </c>
      <c r="K43" s="38">
        <v>115.4</v>
      </c>
      <c r="L43" s="38">
        <v>117.35000000000001</v>
      </c>
      <c r="M43" s="28">
        <v>113.45</v>
      </c>
      <c r="N43" s="28">
        <v>109.5</v>
      </c>
      <c r="O43" s="39">
        <v>81407400</v>
      </c>
      <c r="P43" s="40">
        <v>-4.6849973304858517E-2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640.79999999999995</v>
      </c>
      <c r="F44" s="37">
        <v>648.85</v>
      </c>
      <c r="G44" s="38">
        <v>630.95000000000005</v>
      </c>
      <c r="H44" s="38">
        <v>621.1</v>
      </c>
      <c r="I44" s="38">
        <v>603.20000000000005</v>
      </c>
      <c r="J44" s="38">
        <v>658.7</v>
      </c>
      <c r="K44" s="38">
        <v>676.59999999999991</v>
      </c>
      <c r="L44" s="38">
        <v>686.45</v>
      </c>
      <c r="M44" s="28">
        <v>666.75</v>
      </c>
      <c r="N44" s="28">
        <v>639</v>
      </c>
      <c r="O44" s="39">
        <v>7240200</v>
      </c>
      <c r="P44" s="40">
        <v>9.9739143777811869E-3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747.25</v>
      </c>
      <c r="F45" s="37">
        <v>748.2166666666667</v>
      </c>
      <c r="G45" s="38">
        <v>710.73333333333335</v>
      </c>
      <c r="H45" s="38">
        <v>674.2166666666667</v>
      </c>
      <c r="I45" s="38">
        <v>636.73333333333335</v>
      </c>
      <c r="J45" s="38">
        <v>784.73333333333335</v>
      </c>
      <c r="K45" s="38">
        <v>822.2166666666667</v>
      </c>
      <c r="L45" s="38">
        <v>858.73333333333335</v>
      </c>
      <c r="M45" s="28">
        <v>785.7</v>
      </c>
      <c r="N45" s="28">
        <v>711.7</v>
      </c>
      <c r="O45" s="39">
        <v>7359000</v>
      </c>
      <c r="P45" s="40">
        <v>-3.6555645816409425E-3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772.6</v>
      </c>
      <c r="F46" s="37">
        <v>775.26666666666677</v>
      </c>
      <c r="G46" s="38">
        <v>766.08333333333348</v>
      </c>
      <c r="H46" s="38">
        <v>759.56666666666672</v>
      </c>
      <c r="I46" s="38">
        <v>750.38333333333344</v>
      </c>
      <c r="J46" s="38">
        <v>781.78333333333353</v>
      </c>
      <c r="K46" s="38">
        <v>790.9666666666667</v>
      </c>
      <c r="L46" s="38">
        <v>797.48333333333358</v>
      </c>
      <c r="M46" s="28">
        <v>784.45</v>
      </c>
      <c r="N46" s="28">
        <v>768.75</v>
      </c>
      <c r="O46" s="39">
        <v>50546650</v>
      </c>
      <c r="P46" s="40">
        <v>4.2804225545342293E-2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59.7</v>
      </c>
      <c r="F47" s="37">
        <v>60.300000000000004</v>
      </c>
      <c r="G47" s="38">
        <v>58.300000000000011</v>
      </c>
      <c r="H47" s="38">
        <v>56.900000000000006</v>
      </c>
      <c r="I47" s="38">
        <v>54.900000000000013</v>
      </c>
      <c r="J47" s="38">
        <v>61.70000000000001</v>
      </c>
      <c r="K47" s="38">
        <v>63.699999999999996</v>
      </c>
      <c r="L47" s="38">
        <v>65.100000000000009</v>
      </c>
      <c r="M47" s="28">
        <v>62.3</v>
      </c>
      <c r="N47" s="28">
        <v>58.9</v>
      </c>
      <c r="O47" s="39">
        <v>121810500</v>
      </c>
      <c r="P47" s="40">
        <v>1.2745525971191619E-2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291.64999999999998</v>
      </c>
      <c r="F48" s="37">
        <v>294.58333333333331</v>
      </c>
      <c r="G48" s="38">
        <v>287.76666666666665</v>
      </c>
      <c r="H48" s="38">
        <v>283.88333333333333</v>
      </c>
      <c r="I48" s="38">
        <v>277.06666666666666</v>
      </c>
      <c r="J48" s="38">
        <v>298.46666666666664</v>
      </c>
      <c r="K48" s="38">
        <v>305.28333333333336</v>
      </c>
      <c r="L48" s="38">
        <v>309.16666666666663</v>
      </c>
      <c r="M48" s="28">
        <v>301.39999999999998</v>
      </c>
      <c r="N48" s="28">
        <v>290.7</v>
      </c>
      <c r="O48" s="39">
        <v>21265800</v>
      </c>
      <c r="P48" s="40">
        <v>3.6547085201793721E-2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16948.25</v>
      </c>
      <c r="F49" s="37">
        <v>17049.850000000002</v>
      </c>
      <c r="G49" s="38">
        <v>16736.450000000004</v>
      </c>
      <c r="H49" s="38">
        <v>16524.650000000001</v>
      </c>
      <c r="I49" s="38">
        <v>16211.250000000004</v>
      </c>
      <c r="J49" s="38">
        <v>17261.650000000005</v>
      </c>
      <c r="K49" s="38">
        <v>17575.050000000007</v>
      </c>
      <c r="L49" s="38">
        <v>17786.850000000006</v>
      </c>
      <c r="M49" s="28">
        <v>17363.25</v>
      </c>
      <c r="N49" s="28">
        <v>16838.05</v>
      </c>
      <c r="O49" s="39">
        <v>204250</v>
      </c>
      <c r="P49" s="40">
        <v>-1.7083734359961501E-2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322.25</v>
      </c>
      <c r="F50" s="37">
        <v>325.15000000000003</v>
      </c>
      <c r="G50" s="38">
        <v>318.30000000000007</v>
      </c>
      <c r="H50" s="38">
        <v>314.35000000000002</v>
      </c>
      <c r="I50" s="38">
        <v>307.50000000000006</v>
      </c>
      <c r="J50" s="38">
        <v>329.10000000000008</v>
      </c>
      <c r="K50" s="38">
        <v>335.9500000000001</v>
      </c>
      <c r="L50" s="38">
        <v>339.90000000000009</v>
      </c>
      <c r="M50" s="28">
        <v>332</v>
      </c>
      <c r="N50" s="28">
        <v>321.2</v>
      </c>
      <c r="O50" s="39">
        <v>15323400</v>
      </c>
      <c r="P50" s="40">
        <v>2.7395607048032827E-2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3647.4</v>
      </c>
      <c r="F51" s="37">
        <v>3674.4833333333336</v>
      </c>
      <c r="G51" s="38">
        <v>3606.7666666666673</v>
      </c>
      <c r="H51" s="38">
        <v>3566.1333333333337</v>
      </c>
      <c r="I51" s="38">
        <v>3498.4166666666674</v>
      </c>
      <c r="J51" s="38">
        <v>3715.1166666666672</v>
      </c>
      <c r="K51" s="38">
        <v>3782.8333333333335</v>
      </c>
      <c r="L51" s="38">
        <v>3823.4666666666672</v>
      </c>
      <c r="M51" s="28">
        <v>3742.2</v>
      </c>
      <c r="N51" s="28">
        <v>3633.85</v>
      </c>
      <c r="O51" s="39">
        <v>1421800</v>
      </c>
      <c r="P51" s="40">
        <v>-2.7496580027359781E-2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308.35000000000002</v>
      </c>
      <c r="F52" s="37">
        <v>311.56666666666666</v>
      </c>
      <c r="G52" s="38">
        <v>302.88333333333333</v>
      </c>
      <c r="H52" s="38">
        <v>297.41666666666669</v>
      </c>
      <c r="I52" s="38">
        <v>288.73333333333335</v>
      </c>
      <c r="J52" s="38">
        <v>317.0333333333333</v>
      </c>
      <c r="K52" s="38">
        <v>325.71666666666658</v>
      </c>
      <c r="L52" s="38">
        <v>331.18333333333328</v>
      </c>
      <c r="M52" s="28">
        <v>320.25</v>
      </c>
      <c r="N52" s="28">
        <v>306.10000000000002</v>
      </c>
      <c r="O52" s="39">
        <v>9608300</v>
      </c>
      <c r="P52" s="40">
        <v>-1.1501939280460078E-2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245.35</v>
      </c>
      <c r="F53" s="37">
        <v>247.51666666666665</v>
      </c>
      <c r="G53" s="38">
        <v>239.5333333333333</v>
      </c>
      <c r="H53" s="38">
        <v>233.71666666666664</v>
      </c>
      <c r="I53" s="38">
        <v>225.73333333333329</v>
      </c>
      <c r="J53" s="38">
        <v>253.33333333333331</v>
      </c>
      <c r="K53" s="38">
        <v>261.31666666666666</v>
      </c>
      <c r="L53" s="38">
        <v>267.13333333333333</v>
      </c>
      <c r="M53" s="28">
        <v>255.5</v>
      </c>
      <c r="N53" s="28">
        <v>241.7</v>
      </c>
      <c r="O53" s="39">
        <v>42476400</v>
      </c>
      <c r="P53" s="40">
        <v>-1.9690927218344964E-2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636.9</v>
      </c>
      <c r="F54" s="37">
        <v>645.44999999999993</v>
      </c>
      <c r="G54" s="38">
        <v>623.24999999999989</v>
      </c>
      <c r="H54" s="38">
        <v>609.59999999999991</v>
      </c>
      <c r="I54" s="38">
        <v>587.39999999999986</v>
      </c>
      <c r="J54" s="38">
        <v>659.09999999999991</v>
      </c>
      <c r="K54" s="38">
        <v>681.3</v>
      </c>
      <c r="L54" s="38">
        <v>694.94999999999993</v>
      </c>
      <c r="M54" s="28">
        <v>667.65</v>
      </c>
      <c r="N54" s="28">
        <v>631.79999999999995</v>
      </c>
      <c r="O54" s="39">
        <v>2040675</v>
      </c>
      <c r="P54" s="40">
        <v>-3.2362459546925564E-2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341.95</v>
      </c>
      <c r="F55" s="37">
        <v>346.0333333333333</v>
      </c>
      <c r="G55" s="38">
        <v>336.16666666666663</v>
      </c>
      <c r="H55" s="38">
        <v>330.38333333333333</v>
      </c>
      <c r="I55" s="38">
        <v>320.51666666666665</v>
      </c>
      <c r="J55" s="38">
        <v>351.81666666666661</v>
      </c>
      <c r="K55" s="38">
        <v>361.68333333333328</v>
      </c>
      <c r="L55" s="38">
        <v>367.46666666666658</v>
      </c>
      <c r="M55" s="28">
        <v>355.9</v>
      </c>
      <c r="N55" s="28">
        <v>340.25</v>
      </c>
      <c r="O55" s="39">
        <v>6612000</v>
      </c>
      <c r="P55" s="40">
        <v>1.8181818181818182E-3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771.75</v>
      </c>
      <c r="F56" s="37">
        <v>776.63333333333333</v>
      </c>
      <c r="G56" s="38">
        <v>755.31666666666661</v>
      </c>
      <c r="H56" s="38">
        <v>738.88333333333333</v>
      </c>
      <c r="I56" s="38">
        <v>717.56666666666661</v>
      </c>
      <c r="J56" s="38">
        <v>793.06666666666661</v>
      </c>
      <c r="K56" s="38">
        <v>814.38333333333344</v>
      </c>
      <c r="L56" s="38">
        <v>830.81666666666661</v>
      </c>
      <c r="M56" s="28">
        <v>797.95</v>
      </c>
      <c r="N56" s="28">
        <v>760.2</v>
      </c>
      <c r="O56" s="39">
        <v>7428750</v>
      </c>
      <c r="P56" s="40">
        <v>6.6965888689407546E-2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1045.95</v>
      </c>
      <c r="F57" s="37">
        <v>1047.3333333333335</v>
      </c>
      <c r="G57" s="38">
        <v>1033.5166666666669</v>
      </c>
      <c r="H57" s="38">
        <v>1021.0833333333335</v>
      </c>
      <c r="I57" s="38">
        <v>1007.2666666666669</v>
      </c>
      <c r="J57" s="38">
        <v>1059.7666666666669</v>
      </c>
      <c r="K57" s="38">
        <v>1073.5833333333335</v>
      </c>
      <c r="L57" s="38">
        <v>1086.0166666666669</v>
      </c>
      <c r="M57" s="28">
        <v>1061.1500000000001</v>
      </c>
      <c r="N57" s="28">
        <v>1034.9000000000001</v>
      </c>
      <c r="O57" s="39">
        <v>7368400</v>
      </c>
      <c r="P57" s="40">
        <v>-4.5871559633027525E-2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231.85</v>
      </c>
      <c r="F58" s="37">
        <v>232.29999999999998</v>
      </c>
      <c r="G58" s="38">
        <v>229.94999999999996</v>
      </c>
      <c r="H58" s="38">
        <v>228.04999999999998</v>
      </c>
      <c r="I58" s="38">
        <v>225.69999999999996</v>
      </c>
      <c r="J58" s="38">
        <v>234.19999999999996</v>
      </c>
      <c r="K58" s="38">
        <v>236.54999999999998</v>
      </c>
      <c r="L58" s="38">
        <v>238.44999999999996</v>
      </c>
      <c r="M58" s="28">
        <v>234.65</v>
      </c>
      <c r="N58" s="28">
        <v>230.4</v>
      </c>
      <c r="O58" s="39">
        <v>33217800</v>
      </c>
      <c r="P58" s="40">
        <v>-6.4687795648060542E-2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3238.7</v>
      </c>
      <c r="F59" s="37">
        <v>3279.6833333333329</v>
      </c>
      <c r="G59" s="38">
        <v>3169.3666666666659</v>
      </c>
      <c r="H59" s="38">
        <v>3100.0333333333328</v>
      </c>
      <c r="I59" s="38">
        <v>2989.7166666666658</v>
      </c>
      <c r="J59" s="38">
        <v>3349.016666666666</v>
      </c>
      <c r="K59" s="38">
        <v>3459.3333333333326</v>
      </c>
      <c r="L59" s="38">
        <v>3528.6666666666661</v>
      </c>
      <c r="M59" s="28">
        <v>3390</v>
      </c>
      <c r="N59" s="28">
        <v>3210.35</v>
      </c>
      <c r="O59" s="39">
        <v>982950</v>
      </c>
      <c r="P59" s="40">
        <v>3.9498730964467002E-2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1570.35</v>
      </c>
      <c r="F60" s="37">
        <v>1590.5666666666666</v>
      </c>
      <c r="G60" s="38">
        <v>1541.1333333333332</v>
      </c>
      <c r="H60" s="38">
        <v>1511.9166666666665</v>
      </c>
      <c r="I60" s="38">
        <v>1462.4833333333331</v>
      </c>
      <c r="J60" s="38">
        <v>1619.7833333333333</v>
      </c>
      <c r="K60" s="38">
        <v>1669.2166666666667</v>
      </c>
      <c r="L60" s="38">
        <v>1698.4333333333334</v>
      </c>
      <c r="M60" s="28">
        <v>1640</v>
      </c>
      <c r="N60" s="28">
        <v>1561.35</v>
      </c>
      <c r="O60" s="39">
        <v>2705150</v>
      </c>
      <c r="P60" s="40">
        <v>-9.3565752371186882E-3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738.6</v>
      </c>
      <c r="F61" s="37">
        <v>744.25</v>
      </c>
      <c r="G61" s="38">
        <v>724.65</v>
      </c>
      <c r="H61" s="38">
        <v>710.69999999999993</v>
      </c>
      <c r="I61" s="38">
        <v>691.09999999999991</v>
      </c>
      <c r="J61" s="38">
        <v>758.2</v>
      </c>
      <c r="K61" s="38">
        <v>777.8</v>
      </c>
      <c r="L61" s="38">
        <v>791.75000000000011</v>
      </c>
      <c r="M61" s="28">
        <v>763.85</v>
      </c>
      <c r="N61" s="28">
        <v>730.3</v>
      </c>
      <c r="O61" s="39">
        <v>7928000</v>
      </c>
      <c r="P61" s="40">
        <v>-1.0080645161290322E-3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1014.05</v>
      </c>
      <c r="F62" s="37">
        <v>1009.4833333333332</v>
      </c>
      <c r="G62" s="38">
        <v>998.51666666666642</v>
      </c>
      <c r="H62" s="38">
        <v>982.98333333333323</v>
      </c>
      <c r="I62" s="38">
        <v>972.01666666666642</v>
      </c>
      <c r="J62" s="38">
        <v>1025.0166666666664</v>
      </c>
      <c r="K62" s="38">
        <v>1035.9833333333333</v>
      </c>
      <c r="L62" s="38">
        <v>1051.5166666666664</v>
      </c>
      <c r="M62" s="28">
        <v>1020.45</v>
      </c>
      <c r="N62" s="28">
        <v>993.95</v>
      </c>
      <c r="O62" s="39">
        <v>1397900</v>
      </c>
      <c r="P62" s="40">
        <v>-9.6788783355947539E-2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395.25</v>
      </c>
      <c r="F63" s="37">
        <v>397.38333333333338</v>
      </c>
      <c r="G63" s="38">
        <v>387.61666666666679</v>
      </c>
      <c r="H63" s="38">
        <v>379.98333333333341</v>
      </c>
      <c r="I63" s="38">
        <v>370.21666666666681</v>
      </c>
      <c r="J63" s="38">
        <v>405.01666666666677</v>
      </c>
      <c r="K63" s="38">
        <v>414.7833333333333</v>
      </c>
      <c r="L63" s="38">
        <v>422.41666666666674</v>
      </c>
      <c r="M63" s="28">
        <v>407.15</v>
      </c>
      <c r="N63" s="28">
        <v>389.75</v>
      </c>
      <c r="O63" s="39">
        <v>4618500</v>
      </c>
      <c r="P63" s="40">
        <v>4.7991831177671883E-2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178.75</v>
      </c>
      <c r="F64" s="37">
        <v>181.01666666666665</v>
      </c>
      <c r="G64" s="38">
        <v>175.0333333333333</v>
      </c>
      <c r="H64" s="38">
        <v>171.31666666666666</v>
      </c>
      <c r="I64" s="38">
        <v>165.33333333333331</v>
      </c>
      <c r="J64" s="38">
        <v>184.73333333333329</v>
      </c>
      <c r="K64" s="38">
        <v>190.71666666666664</v>
      </c>
      <c r="L64" s="38">
        <v>194.43333333333328</v>
      </c>
      <c r="M64" s="28">
        <v>187</v>
      </c>
      <c r="N64" s="28">
        <v>177.3</v>
      </c>
      <c r="O64" s="39">
        <v>7935000</v>
      </c>
      <c r="P64" s="40">
        <v>5.7034220532319393E-3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1191.95</v>
      </c>
      <c r="F65" s="37">
        <v>1213.3333333333333</v>
      </c>
      <c r="G65" s="38">
        <v>1164.6666666666665</v>
      </c>
      <c r="H65" s="38">
        <v>1137.3833333333332</v>
      </c>
      <c r="I65" s="38">
        <v>1088.7166666666665</v>
      </c>
      <c r="J65" s="38">
        <v>1240.6166666666666</v>
      </c>
      <c r="K65" s="38">
        <v>1289.2833333333331</v>
      </c>
      <c r="L65" s="38">
        <v>1316.5666666666666</v>
      </c>
      <c r="M65" s="28">
        <v>1262</v>
      </c>
      <c r="N65" s="28">
        <v>1186.05</v>
      </c>
      <c r="O65" s="39">
        <v>3404400</v>
      </c>
      <c r="P65" s="40">
        <v>-4.7187237615449205E-2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548.65</v>
      </c>
      <c r="F66" s="37">
        <v>553.33333333333337</v>
      </c>
      <c r="G66" s="38">
        <v>541.66666666666674</v>
      </c>
      <c r="H66" s="38">
        <v>534.68333333333339</v>
      </c>
      <c r="I66" s="38">
        <v>523.01666666666677</v>
      </c>
      <c r="J66" s="38">
        <v>560.31666666666672</v>
      </c>
      <c r="K66" s="38">
        <v>571.98333333333346</v>
      </c>
      <c r="L66" s="38">
        <v>578.9666666666667</v>
      </c>
      <c r="M66" s="28">
        <v>565</v>
      </c>
      <c r="N66" s="28">
        <v>546.35</v>
      </c>
      <c r="O66" s="39">
        <v>10152500</v>
      </c>
      <c r="P66" s="40">
        <v>1.7922045369093871E-2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1690.8</v>
      </c>
      <c r="F67" s="37">
        <v>1711.3500000000001</v>
      </c>
      <c r="G67" s="38">
        <v>1647.2500000000002</v>
      </c>
      <c r="H67" s="38">
        <v>1603.7</v>
      </c>
      <c r="I67" s="38">
        <v>1539.6000000000001</v>
      </c>
      <c r="J67" s="38">
        <v>1754.9000000000003</v>
      </c>
      <c r="K67" s="38">
        <v>1819.0000000000002</v>
      </c>
      <c r="L67" s="38">
        <v>1862.5500000000004</v>
      </c>
      <c r="M67" s="28">
        <v>1775.45</v>
      </c>
      <c r="N67" s="28">
        <v>1667.8</v>
      </c>
      <c r="O67" s="39">
        <v>1494000</v>
      </c>
      <c r="P67" s="40">
        <v>-2.3210199411572409E-2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2113.9</v>
      </c>
      <c r="F68" s="37">
        <v>2155.4166666666665</v>
      </c>
      <c r="G68" s="38">
        <v>2056.833333333333</v>
      </c>
      <c r="H68" s="38">
        <v>1999.7666666666664</v>
      </c>
      <c r="I68" s="38">
        <v>1901.1833333333329</v>
      </c>
      <c r="J68" s="38">
        <v>2212.4833333333331</v>
      </c>
      <c r="K68" s="38">
        <v>2311.0666666666662</v>
      </c>
      <c r="L68" s="38">
        <v>2368.1333333333332</v>
      </c>
      <c r="M68" s="28">
        <v>2254</v>
      </c>
      <c r="N68" s="28">
        <v>2098.35</v>
      </c>
      <c r="O68" s="39">
        <v>2077500</v>
      </c>
      <c r="P68" s="40">
        <v>-4.0747842761265579E-3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226.15</v>
      </c>
      <c r="F69" s="37">
        <v>225.58333333333334</v>
      </c>
      <c r="G69" s="38">
        <v>213.76666666666668</v>
      </c>
      <c r="H69" s="38">
        <v>201.38333333333333</v>
      </c>
      <c r="I69" s="38">
        <v>189.56666666666666</v>
      </c>
      <c r="J69" s="38">
        <v>237.9666666666667</v>
      </c>
      <c r="K69" s="38">
        <v>249.78333333333336</v>
      </c>
      <c r="L69" s="38">
        <v>262.16666666666674</v>
      </c>
      <c r="M69" s="28">
        <v>237.4</v>
      </c>
      <c r="N69" s="28">
        <v>213.2</v>
      </c>
      <c r="O69" s="39">
        <v>19814500</v>
      </c>
      <c r="P69" s="40">
        <v>0.125114274520047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3578.7</v>
      </c>
      <c r="F70" s="37">
        <v>3587.2333333333336</v>
      </c>
      <c r="G70" s="38">
        <v>3555.4666666666672</v>
      </c>
      <c r="H70" s="38">
        <v>3532.2333333333336</v>
      </c>
      <c r="I70" s="38">
        <v>3500.4666666666672</v>
      </c>
      <c r="J70" s="38">
        <v>3610.4666666666672</v>
      </c>
      <c r="K70" s="38">
        <v>3642.2333333333336</v>
      </c>
      <c r="L70" s="38">
        <v>3665.4666666666672</v>
      </c>
      <c r="M70" s="28">
        <v>3619</v>
      </c>
      <c r="N70" s="28">
        <v>3564</v>
      </c>
      <c r="O70" s="39">
        <v>2918850</v>
      </c>
      <c r="P70" s="40">
        <v>-8.6606551530898166E-3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4442.3500000000004</v>
      </c>
      <c r="F71" s="37">
        <v>4480.5166666666664</v>
      </c>
      <c r="G71" s="38">
        <v>4357.0333333333328</v>
      </c>
      <c r="H71" s="38">
        <v>4271.7166666666662</v>
      </c>
      <c r="I71" s="38">
        <v>4148.2333333333327</v>
      </c>
      <c r="J71" s="38">
        <v>4565.833333333333</v>
      </c>
      <c r="K71" s="38">
        <v>4689.3166666666666</v>
      </c>
      <c r="L71" s="38">
        <v>4774.6333333333332</v>
      </c>
      <c r="M71" s="28">
        <v>4604</v>
      </c>
      <c r="N71" s="28">
        <v>4395.2</v>
      </c>
      <c r="O71" s="39">
        <v>614000</v>
      </c>
      <c r="P71" s="40">
        <v>-3.4970530451866405E-2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390.3</v>
      </c>
      <c r="F72" s="37">
        <v>396.73333333333335</v>
      </c>
      <c r="G72" s="38">
        <v>378.66666666666669</v>
      </c>
      <c r="H72" s="38">
        <v>367.03333333333336</v>
      </c>
      <c r="I72" s="38">
        <v>348.9666666666667</v>
      </c>
      <c r="J72" s="38">
        <v>408.36666666666667</v>
      </c>
      <c r="K72" s="38">
        <v>426.43333333333328</v>
      </c>
      <c r="L72" s="38">
        <v>438.06666666666666</v>
      </c>
      <c r="M72" s="28">
        <v>414.8</v>
      </c>
      <c r="N72" s="28">
        <v>385.1</v>
      </c>
      <c r="O72" s="39">
        <v>43579800</v>
      </c>
      <c r="P72" s="40">
        <v>-3.0004774321495464E-2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4088.6</v>
      </c>
      <c r="F73" s="37">
        <v>4115.6500000000005</v>
      </c>
      <c r="G73" s="38">
        <v>4044.1500000000015</v>
      </c>
      <c r="H73" s="38">
        <v>3999.7000000000007</v>
      </c>
      <c r="I73" s="38">
        <v>3928.2000000000016</v>
      </c>
      <c r="J73" s="38">
        <v>4160.1000000000013</v>
      </c>
      <c r="K73" s="38">
        <v>4231.5999999999995</v>
      </c>
      <c r="L73" s="38">
        <v>4276.0500000000011</v>
      </c>
      <c r="M73" s="28">
        <v>4187.1499999999996</v>
      </c>
      <c r="N73" s="28">
        <v>4071.2</v>
      </c>
      <c r="O73" s="39">
        <v>2074500</v>
      </c>
      <c r="P73" s="40">
        <v>-1.9670388091440724E-2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3541.25</v>
      </c>
      <c r="F74" s="37">
        <v>3567.4</v>
      </c>
      <c r="G74" s="38">
        <v>3493.8500000000004</v>
      </c>
      <c r="H74" s="38">
        <v>3446.4500000000003</v>
      </c>
      <c r="I74" s="38">
        <v>3372.9000000000005</v>
      </c>
      <c r="J74" s="38">
        <v>3614.8</v>
      </c>
      <c r="K74" s="38">
        <v>3688.3500000000004</v>
      </c>
      <c r="L74" s="38">
        <v>3735.75</v>
      </c>
      <c r="M74" s="28">
        <v>3640.95</v>
      </c>
      <c r="N74" s="28">
        <v>3520</v>
      </c>
      <c r="O74" s="39">
        <v>3414250</v>
      </c>
      <c r="P74" s="40">
        <v>-7.2718631178707221E-2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1929.75</v>
      </c>
      <c r="F75" s="37">
        <v>1956.45</v>
      </c>
      <c r="G75" s="38">
        <v>1878.9</v>
      </c>
      <c r="H75" s="38">
        <v>1828.05</v>
      </c>
      <c r="I75" s="38">
        <v>1750.5</v>
      </c>
      <c r="J75" s="38">
        <v>2007.3000000000002</v>
      </c>
      <c r="K75" s="38">
        <v>2084.85</v>
      </c>
      <c r="L75" s="38">
        <v>2135.7000000000003</v>
      </c>
      <c r="M75" s="28">
        <v>2034</v>
      </c>
      <c r="N75" s="28">
        <v>1905.6</v>
      </c>
      <c r="O75" s="39">
        <v>1686300</v>
      </c>
      <c r="P75" s="40">
        <v>-1.0329244673983214E-2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167.55</v>
      </c>
      <c r="F76" s="37">
        <v>169.65</v>
      </c>
      <c r="G76" s="38">
        <v>164.9</v>
      </c>
      <c r="H76" s="38">
        <v>162.25</v>
      </c>
      <c r="I76" s="38">
        <v>157.5</v>
      </c>
      <c r="J76" s="38">
        <v>172.3</v>
      </c>
      <c r="K76" s="38">
        <v>177.05</v>
      </c>
      <c r="L76" s="38">
        <v>179.70000000000002</v>
      </c>
      <c r="M76" s="28">
        <v>174.4</v>
      </c>
      <c r="N76" s="28">
        <v>167</v>
      </c>
      <c r="O76" s="39">
        <v>30124800</v>
      </c>
      <c r="P76" s="40">
        <v>-1.899179366940211E-2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121.6</v>
      </c>
      <c r="F77" s="37">
        <v>122.25</v>
      </c>
      <c r="G77" s="38">
        <v>119.7</v>
      </c>
      <c r="H77" s="38">
        <v>117.8</v>
      </c>
      <c r="I77" s="38">
        <v>115.25</v>
      </c>
      <c r="J77" s="38">
        <v>124.15</v>
      </c>
      <c r="K77" s="38">
        <v>126.70000000000002</v>
      </c>
      <c r="L77" s="38">
        <v>128.60000000000002</v>
      </c>
      <c r="M77" s="28">
        <v>124.8</v>
      </c>
      <c r="N77" s="28">
        <v>120.35</v>
      </c>
      <c r="O77" s="39">
        <v>95420000</v>
      </c>
      <c r="P77" s="40">
        <v>-5.980884816238053E-2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108</v>
      </c>
      <c r="F78" s="37">
        <v>109.51666666666667</v>
      </c>
      <c r="G78" s="38">
        <v>105.43333333333334</v>
      </c>
      <c r="H78" s="38">
        <v>102.86666666666667</v>
      </c>
      <c r="I78" s="38">
        <v>98.783333333333346</v>
      </c>
      <c r="J78" s="38">
        <v>112.08333333333333</v>
      </c>
      <c r="K78" s="38">
        <v>116.16666666666667</v>
      </c>
      <c r="L78" s="38">
        <v>118.73333333333332</v>
      </c>
      <c r="M78" s="28">
        <v>113.6</v>
      </c>
      <c r="N78" s="28">
        <v>106.95</v>
      </c>
      <c r="O78" s="39">
        <v>18470400</v>
      </c>
      <c r="P78" s="40">
        <v>-1.196105702364395E-2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91.6</v>
      </c>
      <c r="F79" s="37">
        <v>91.433333333333337</v>
      </c>
      <c r="G79" s="38">
        <v>90.666666666666671</v>
      </c>
      <c r="H79" s="38">
        <v>89.733333333333334</v>
      </c>
      <c r="I79" s="38">
        <v>88.966666666666669</v>
      </c>
      <c r="J79" s="38">
        <v>92.366666666666674</v>
      </c>
      <c r="K79" s="38">
        <v>93.133333333333326</v>
      </c>
      <c r="L79" s="38">
        <v>94.066666666666677</v>
      </c>
      <c r="M79" s="28">
        <v>92.2</v>
      </c>
      <c r="N79" s="28">
        <v>90.5</v>
      </c>
      <c r="O79" s="39">
        <v>58642350</v>
      </c>
      <c r="P79" s="40">
        <v>-1.9430844553243575E-2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373.15</v>
      </c>
      <c r="F80" s="37">
        <v>379.2166666666667</v>
      </c>
      <c r="G80" s="38">
        <v>365.83333333333337</v>
      </c>
      <c r="H80" s="38">
        <v>358.51666666666665</v>
      </c>
      <c r="I80" s="38">
        <v>345.13333333333333</v>
      </c>
      <c r="J80" s="38">
        <v>386.53333333333342</v>
      </c>
      <c r="K80" s="38">
        <v>399.91666666666674</v>
      </c>
      <c r="L80" s="38">
        <v>407.23333333333346</v>
      </c>
      <c r="M80" s="28">
        <v>392.6</v>
      </c>
      <c r="N80" s="28">
        <v>371.9</v>
      </c>
      <c r="O80" s="39">
        <v>8046550</v>
      </c>
      <c r="P80" s="40">
        <v>9.9595842956120093E-3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38.549999999999997</v>
      </c>
      <c r="F81" s="37">
        <v>39</v>
      </c>
      <c r="G81" s="38">
        <v>37.799999999999997</v>
      </c>
      <c r="H81" s="38">
        <v>37.049999999999997</v>
      </c>
      <c r="I81" s="38">
        <v>35.849999999999994</v>
      </c>
      <c r="J81" s="38">
        <v>39.75</v>
      </c>
      <c r="K81" s="38">
        <v>40.950000000000003</v>
      </c>
      <c r="L81" s="38">
        <v>41.7</v>
      </c>
      <c r="M81" s="28">
        <v>40.200000000000003</v>
      </c>
      <c r="N81" s="28">
        <v>38.25</v>
      </c>
      <c r="O81" s="39">
        <v>139500000</v>
      </c>
      <c r="P81" s="40">
        <v>-6.4474532559638943E-4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716.5</v>
      </c>
      <c r="F82" s="37">
        <v>732.5</v>
      </c>
      <c r="G82" s="38">
        <v>697.25</v>
      </c>
      <c r="H82" s="38">
        <v>678</v>
      </c>
      <c r="I82" s="38">
        <v>642.75</v>
      </c>
      <c r="J82" s="38">
        <v>751.75</v>
      </c>
      <c r="K82" s="38">
        <v>787</v>
      </c>
      <c r="L82" s="38">
        <v>806.25</v>
      </c>
      <c r="M82" s="28">
        <v>767.75</v>
      </c>
      <c r="N82" s="28">
        <v>713.25</v>
      </c>
      <c r="O82" s="39">
        <v>6136000</v>
      </c>
      <c r="P82" s="40">
        <v>-3.5553739272578669E-2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893.8</v>
      </c>
      <c r="F83" s="37">
        <v>902.81666666666661</v>
      </c>
      <c r="G83" s="38">
        <v>878.78333333333319</v>
      </c>
      <c r="H83" s="38">
        <v>863.76666666666654</v>
      </c>
      <c r="I83" s="38">
        <v>839.73333333333312</v>
      </c>
      <c r="J83" s="38">
        <v>917.83333333333326</v>
      </c>
      <c r="K83" s="38">
        <v>941.86666666666656</v>
      </c>
      <c r="L83" s="38">
        <v>956.88333333333333</v>
      </c>
      <c r="M83" s="28">
        <v>926.85</v>
      </c>
      <c r="N83" s="28">
        <v>887.8</v>
      </c>
      <c r="O83" s="39">
        <v>6031000</v>
      </c>
      <c r="P83" s="40">
        <v>5.1796302755493545E-2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1331.65</v>
      </c>
      <c r="F84" s="37">
        <v>1352.3000000000002</v>
      </c>
      <c r="G84" s="38">
        <v>1296.1500000000003</v>
      </c>
      <c r="H84" s="38">
        <v>1260.6500000000001</v>
      </c>
      <c r="I84" s="38">
        <v>1204.5000000000002</v>
      </c>
      <c r="J84" s="38">
        <v>1387.8000000000004</v>
      </c>
      <c r="K84" s="38">
        <v>1443.95</v>
      </c>
      <c r="L84" s="38">
        <v>1479.4500000000005</v>
      </c>
      <c r="M84" s="28">
        <v>1408.45</v>
      </c>
      <c r="N84" s="28">
        <v>1316.8</v>
      </c>
      <c r="O84" s="39">
        <v>4267250</v>
      </c>
      <c r="P84" s="40">
        <v>2.2135714830928935E-3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317.35000000000002</v>
      </c>
      <c r="F85" s="37">
        <v>319.58333333333331</v>
      </c>
      <c r="G85" s="38">
        <v>312.26666666666665</v>
      </c>
      <c r="H85" s="38">
        <v>307.18333333333334</v>
      </c>
      <c r="I85" s="38">
        <v>299.86666666666667</v>
      </c>
      <c r="J85" s="38">
        <v>324.66666666666663</v>
      </c>
      <c r="K85" s="38">
        <v>331.98333333333335</v>
      </c>
      <c r="L85" s="38">
        <v>337.06666666666661</v>
      </c>
      <c r="M85" s="28">
        <v>326.89999999999998</v>
      </c>
      <c r="N85" s="28">
        <v>314.5</v>
      </c>
      <c r="O85" s="39">
        <v>11112000</v>
      </c>
      <c r="P85" s="40">
        <v>4.083926564256276E-2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1748.6</v>
      </c>
      <c r="F86" s="37">
        <v>1765.3333333333333</v>
      </c>
      <c r="G86" s="38">
        <v>1715.6666666666665</v>
      </c>
      <c r="H86" s="38">
        <v>1682.7333333333333</v>
      </c>
      <c r="I86" s="38">
        <v>1633.0666666666666</v>
      </c>
      <c r="J86" s="38">
        <v>1798.2666666666664</v>
      </c>
      <c r="K86" s="38">
        <v>1847.9333333333329</v>
      </c>
      <c r="L86" s="38">
        <v>1880.8666666666663</v>
      </c>
      <c r="M86" s="28">
        <v>1815</v>
      </c>
      <c r="N86" s="28">
        <v>1732.4</v>
      </c>
      <c r="O86" s="39">
        <v>7741075</v>
      </c>
      <c r="P86" s="40">
        <v>-2.9131419039675921E-2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245.6</v>
      </c>
      <c r="F87" s="37">
        <v>248.63333333333335</v>
      </c>
      <c r="G87" s="38">
        <v>240.76666666666671</v>
      </c>
      <c r="H87" s="38">
        <v>235.93333333333337</v>
      </c>
      <c r="I87" s="38">
        <v>228.06666666666672</v>
      </c>
      <c r="J87" s="38">
        <v>253.4666666666667</v>
      </c>
      <c r="K87" s="38">
        <v>261.33333333333331</v>
      </c>
      <c r="L87" s="38">
        <v>266.16666666666669</v>
      </c>
      <c r="M87" s="28">
        <v>256.5</v>
      </c>
      <c r="N87" s="28">
        <v>243.8</v>
      </c>
      <c r="O87" s="39">
        <v>5400000</v>
      </c>
      <c r="P87" s="40">
        <v>-3.6900369003690036E-3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503.8</v>
      </c>
      <c r="F88" s="37">
        <v>510.55</v>
      </c>
      <c r="G88" s="38">
        <v>492.15</v>
      </c>
      <c r="H88" s="38">
        <v>480.49999999999994</v>
      </c>
      <c r="I88" s="38">
        <v>462.09999999999991</v>
      </c>
      <c r="J88" s="38">
        <v>522.20000000000005</v>
      </c>
      <c r="K88" s="38">
        <v>540.6</v>
      </c>
      <c r="L88" s="38">
        <v>552.25000000000011</v>
      </c>
      <c r="M88" s="28">
        <v>528.95000000000005</v>
      </c>
      <c r="N88" s="28">
        <v>498.9</v>
      </c>
      <c r="O88" s="39">
        <v>5317500</v>
      </c>
      <c r="P88" s="40">
        <v>-3.2742155525238743E-2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2490.25</v>
      </c>
      <c r="F89" s="37">
        <v>2494.2833333333333</v>
      </c>
      <c r="G89" s="38">
        <v>2424.7166666666667</v>
      </c>
      <c r="H89" s="38">
        <v>2359.1833333333334</v>
      </c>
      <c r="I89" s="38">
        <v>2289.6166666666668</v>
      </c>
      <c r="J89" s="38">
        <v>2559.8166666666666</v>
      </c>
      <c r="K89" s="38">
        <v>2629.3833333333332</v>
      </c>
      <c r="L89" s="38">
        <v>2694.9166666666665</v>
      </c>
      <c r="M89" s="28">
        <v>2563.85</v>
      </c>
      <c r="N89" s="28">
        <v>2428.75</v>
      </c>
      <c r="O89" s="39">
        <v>4291150</v>
      </c>
      <c r="P89" s="40">
        <v>-9.4298245614035086E-3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1307.45</v>
      </c>
      <c r="F90" s="37">
        <v>1323.45</v>
      </c>
      <c r="G90" s="38">
        <v>1280.25</v>
      </c>
      <c r="H90" s="38">
        <v>1253.05</v>
      </c>
      <c r="I90" s="38">
        <v>1209.8499999999999</v>
      </c>
      <c r="J90" s="38">
        <v>1350.65</v>
      </c>
      <c r="K90" s="38">
        <v>1393.8500000000004</v>
      </c>
      <c r="L90" s="38">
        <v>1421.0500000000002</v>
      </c>
      <c r="M90" s="28">
        <v>1366.65</v>
      </c>
      <c r="N90" s="28">
        <v>1296.25</v>
      </c>
      <c r="O90" s="39">
        <v>4553500</v>
      </c>
      <c r="P90" s="40">
        <v>2.5563063063063062E-2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899.25</v>
      </c>
      <c r="F91" s="37">
        <v>905.08333333333337</v>
      </c>
      <c r="G91" s="38">
        <v>890.06666666666672</v>
      </c>
      <c r="H91" s="38">
        <v>880.88333333333333</v>
      </c>
      <c r="I91" s="38">
        <v>865.86666666666667</v>
      </c>
      <c r="J91" s="38">
        <v>914.26666666666677</v>
      </c>
      <c r="K91" s="38">
        <v>929.28333333333342</v>
      </c>
      <c r="L91" s="38">
        <v>938.46666666666681</v>
      </c>
      <c r="M91" s="28">
        <v>920.1</v>
      </c>
      <c r="N91" s="28">
        <v>895.9</v>
      </c>
      <c r="O91" s="39">
        <v>21099400</v>
      </c>
      <c r="P91" s="40">
        <v>5.643153526970954E-4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2413.1</v>
      </c>
      <c r="F92" s="37">
        <v>2423.1</v>
      </c>
      <c r="G92" s="38">
        <v>2393.2999999999997</v>
      </c>
      <c r="H92" s="38">
        <v>2373.5</v>
      </c>
      <c r="I92" s="38">
        <v>2343.6999999999998</v>
      </c>
      <c r="J92" s="38">
        <v>2442.8999999999996</v>
      </c>
      <c r="K92" s="38">
        <v>2472.6999999999998</v>
      </c>
      <c r="L92" s="38">
        <v>2492.4999999999995</v>
      </c>
      <c r="M92" s="28">
        <v>2452.9</v>
      </c>
      <c r="N92" s="28">
        <v>2403.3000000000002</v>
      </c>
      <c r="O92" s="39">
        <v>17928900</v>
      </c>
      <c r="P92" s="40">
        <v>-3.8337806077375692E-3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1945.05</v>
      </c>
      <c r="F93" s="37">
        <v>1962.8499999999997</v>
      </c>
      <c r="G93" s="38">
        <v>1907.0499999999993</v>
      </c>
      <c r="H93" s="38">
        <v>1869.0499999999995</v>
      </c>
      <c r="I93" s="38">
        <v>1813.2499999999991</v>
      </c>
      <c r="J93" s="38">
        <v>2000.8499999999995</v>
      </c>
      <c r="K93" s="38">
        <v>2056.65</v>
      </c>
      <c r="L93" s="38">
        <v>2094.6499999999996</v>
      </c>
      <c r="M93" s="28">
        <v>2018.65</v>
      </c>
      <c r="N93" s="28">
        <v>1924.85</v>
      </c>
      <c r="O93" s="39">
        <v>2495700</v>
      </c>
      <c r="P93" s="40">
        <v>1.3276492082825822E-2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1498.15</v>
      </c>
      <c r="F94" s="37">
        <v>1502.4833333333333</v>
      </c>
      <c r="G94" s="38">
        <v>1484.1666666666667</v>
      </c>
      <c r="H94" s="38">
        <v>1470.1833333333334</v>
      </c>
      <c r="I94" s="38">
        <v>1451.8666666666668</v>
      </c>
      <c r="J94" s="38">
        <v>1516.4666666666667</v>
      </c>
      <c r="K94" s="38">
        <v>1534.7833333333333</v>
      </c>
      <c r="L94" s="38">
        <v>1548.7666666666667</v>
      </c>
      <c r="M94" s="28">
        <v>1520.8</v>
      </c>
      <c r="N94" s="28">
        <v>1488.5</v>
      </c>
      <c r="O94" s="39">
        <v>57343550</v>
      </c>
      <c r="P94" s="40">
        <v>1.5562109146101308E-3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549.20000000000005</v>
      </c>
      <c r="F95" s="37">
        <v>555.5333333333333</v>
      </c>
      <c r="G95" s="38">
        <v>540.56666666666661</v>
      </c>
      <c r="H95" s="38">
        <v>531.93333333333328</v>
      </c>
      <c r="I95" s="38">
        <v>516.96666666666658</v>
      </c>
      <c r="J95" s="38">
        <v>564.16666666666663</v>
      </c>
      <c r="K95" s="38">
        <v>579.13333333333333</v>
      </c>
      <c r="L95" s="38">
        <v>587.76666666666665</v>
      </c>
      <c r="M95" s="28">
        <v>570.5</v>
      </c>
      <c r="N95" s="28">
        <v>546.9</v>
      </c>
      <c r="O95" s="39">
        <v>23614800</v>
      </c>
      <c r="P95" s="40">
        <v>1.9034508947643233E-2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2684</v>
      </c>
      <c r="F96" s="37">
        <v>2716.0333333333333</v>
      </c>
      <c r="G96" s="38">
        <v>2635.0666666666666</v>
      </c>
      <c r="H96" s="38">
        <v>2586.1333333333332</v>
      </c>
      <c r="I96" s="38">
        <v>2505.1666666666665</v>
      </c>
      <c r="J96" s="38">
        <v>2764.9666666666667</v>
      </c>
      <c r="K96" s="38">
        <v>2845.9333333333329</v>
      </c>
      <c r="L96" s="38">
        <v>2894.8666666666668</v>
      </c>
      <c r="M96" s="28">
        <v>2797</v>
      </c>
      <c r="N96" s="28">
        <v>2667.1</v>
      </c>
      <c r="O96" s="39">
        <v>2971200</v>
      </c>
      <c r="P96" s="40">
        <v>4.5277044854881265E-2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411.6</v>
      </c>
      <c r="F97" s="37">
        <v>414.90000000000003</v>
      </c>
      <c r="G97" s="38">
        <v>402.15000000000009</v>
      </c>
      <c r="H97" s="38">
        <v>392.70000000000005</v>
      </c>
      <c r="I97" s="38">
        <v>379.9500000000001</v>
      </c>
      <c r="J97" s="38">
        <v>424.35000000000008</v>
      </c>
      <c r="K97" s="38">
        <v>437.09999999999997</v>
      </c>
      <c r="L97" s="38">
        <v>446.55000000000007</v>
      </c>
      <c r="M97" s="28">
        <v>427.65</v>
      </c>
      <c r="N97" s="28">
        <v>405.45</v>
      </c>
      <c r="O97" s="39">
        <v>30409600</v>
      </c>
      <c r="P97" s="40">
        <v>2.3851749972854608E-2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116.3</v>
      </c>
      <c r="F98" s="37">
        <v>117.7</v>
      </c>
      <c r="G98" s="38">
        <v>113.60000000000001</v>
      </c>
      <c r="H98" s="38">
        <v>110.9</v>
      </c>
      <c r="I98" s="38">
        <v>106.80000000000001</v>
      </c>
      <c r="J98" s="38">
        <v>120.4</v>
      </c>
      <c r="K98" s="38">
        <v>124.5</v>
      </c>
      <c r="L98" s="38">
        <v>127.2</v>
      </c>
      <c r="M98" s="28">
        <v>121.8</v>
      </c>
      <c r="N98" s="28">
        <v>115</v>
      </c>
      <c r="O98" s="39">
        <v>20988300</v>
      </c>
      <c r="P98" s="40">
        <v>-1.2143290831815421E-2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229.65</v>
      </c>
      <c r="F99" s="37">
        <v>232.31666666666669</v>
      </c>
      <c r="G99" s="38">
        <v>225.48333333333338</v>
      </c>
      <c r="H99" s="38">
        <v>221.31666666666669</v>
      </c>
      <c r="I99" s="38">
        <v>214.48333333333338</v>
      </c>
      <c r="J99" s="38">
        <v>236.48333333333338</v>
      </c>
      <c r="K99" s="38">
        <v>243.31666666666669</v>
      </c>
      <c r="L99" s="38">
        <v>247.48333333333338</v>
      </c>
      <c r="M99" s="28">
        <v>239.15</v>
      </c>
      <c r="N99" s="28">
        <v>228.15</v>
      </c>
      <c r="O99" s="39">
        <v>20398500</v>
      </c>
      <c r="P99" s="40">
        <v>-1.370757180156658E-2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2537.0500000000002</v>
      </c>
      <c r="F100" s="37">
        <v>2546.5499999999997</v>
      </c>
      <c r="G100" s="38">
        <v>2518.1499999999996</v>
      </c>
      <c r="H100" s="38">
        <v>2499.25</v>
      </c>
      <c r="I100" s="38">
        <v>2470.85</v>
      </c>
      <c r="J100" s="38">
        <v>2565.4499999999994</v>
      </c>
      <c r="K100" s="38">
        <v>2593.85</v>
      </c>
      <c r="L100" s="38">
        <v>2612.7499999999991</v>
      </c>
      <c r="M100" s="28">
        <v>2574.9499999999998</v>
      </c>
      <c r="N100" s="28">
        <v>2527.65</v>
      </c>
      <c r="O100" s="39">
        <v>9543300</v>
      </c>
      <c r="P100" s="40">
        <v>3.1953545708168427E-2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40590.550000000003</v>
      </c>
      <c r="F101" s="37">
        <v>40985.950000000004</v>
      </c>
      <c r="G101" s="38">
        <v>39863.200000000012</v>
      </c>
      <c r="H101" s="38">
        <v>39135.850000000006</v>
      </c>
      <c r="I101" s="38">
        <v>38013.100000000013</v>
      </c>
      <c r="J101" s="38">
        <v>41713.30000000001</v>
      </c>
      <c r="K101" s="38">
        <v>42836.049999999996</v>
      </c>
      <c r="L101" s="38">
        <v>43563.400000000009</v>
      </c>
      <c r="M101" s="28">
        <v>42108.7</v>
      </c>
      <c r="N101" s="28">
        <v>40258.6</v>
      </c>
      <c r="O101" s="39">
        <v>14865</v>
      </c>
      <c r="P101" s="40">
        <v>5.9893048128342244E-2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127.85</v>
      </c>
      <c r="F102" s="37">
        <v>130.5</v>
      </c>
      <c r="G102" s="38">
        <v>124.15</v>
      </c>
      <c r="H102" s="38">
        <v>120.45</v>
      </c>
      <c r="I102" s="38">
        <v>114.10000000000001</v>
      </c>
      <c r="J102" s="38">
        <v>134.19999999999999</v>
      </c>
      <c r="K102" s="38">
        <v>140.55000000000001</v>
      </c>
      <c r="L102" s="38">
        <v>144.25</v>
      </c>
      <c r="M102" s="28">
        <v>136.85</v>
      </c>
      <c r="N102" s="28">
        <v>126.8</v>
      </c>
      <c r="O102" s="39">
        <v>39440000</v>
      </c>
      <c r="P102" s="40">
        <v>-6.6906406737957794E-2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912.35</v>
      </c>
      <c r="F103" s="37">
        <v>914.2166666666667</v>
      </c>
      <c r="G103" s="38">
        <v>906.73333333333335</v>
      </c>
      <c r="H103" s="38">
        <v>901.11666666666667</v>
      </c>
      <c r="I103" s="38">
        <v>893.63333333333333</v>
      </c>
      <c r="J103" s="38">
        <v>919.83333333333337</v>
      </c>
      <c r="K103" s="38">
        <v>927.31666666666672</v>
      </c>
      <c r="L103" s="38">
        <v>932.93333333333339</v>
      </c>
      <c r="M103" s="28">
        <v>921.7</v>
      </c>
      <c r="N103" s="28">
        <v>908.6</v>
      </c>
      <c r="O103" s="39">
        <v>88704000</v>
      </c>
      <c r="P103" s="40">
        <v>-7.2786027544818038E-3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1220</v>
      </c>
      <c r="F104" s="37">
        <v>1226.8</v>
      </c>
      <c r="G104" s="38">
        <v>1208.1999999999998</v>
      </c>
      <c r="H104" s="38">
        <v>1196.3999999999999</v>
      </c>
      <c r="I104" s="38">
        <v>1177.7999999999997</v>
      </c>
      <c r="J104" s="38">
        <v>1238.5999999999999</v>
      </c>
      <c r="K104" s="38">
        <v>1257.1999999999998</v>
      </c>
      <c r="L104" s="38">
        <v>1269</v>
      </c>
      <c r="M104" s="28">
        <v>1245.4000000000001</v>
      </c>
      <c r="N104" s="28">
        <v>1215</v>
      </c>
      <c r="O104" s="39">
        <v>4361350</v>
      </c>
      <c r="P104" s="40">
        <v>8.8478175383405432E-3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556.15</v>
      </c>
      <c r="F105" s="37">
        <v>562.51666666666665</v>
      </c>
      <c r="G105" s="38">
        <v>547.43333333333328</v>
      </c>
      <c r="H105" s="38">
        <v>538.71666666666658</v>
      </c>
      <c r="I105" s="38">
        <v>523.63333333333321</v>
      </c>
      <c r="J105" s="38">
        <v>571.23333333333335</v>
      </c>
      <c r="K105" s="38">
        <v>586.31666666666683</v>
      </c>
      <c r="L105" s="38">
        <v>595.03333333333342</v>
      </c>
      <c r="M105" s="28">
        <v>577.6</v>
      </c>
      <c r="N105" s="28">
        <v>553.79999999999995</v>
      </c>
      <c r="O105" s="39">
        <v>8289000</v>
      </c>
      <c r="P105" s="40">
        <v>-2.6769989432898909E-2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9.3166666666666682</v>
      </c>
      <c r="G106" s="38">
        <v>8.9833333333333361</v>
      </c>
      <c r="H106" s="38">
        <v>8.7666666666666675</v>
      </c>
      <c r="I106" s="38">
        <v>8.4333333333333353</v>
      </c>
      <c r="J106" s="38">
        <v>9.5333333333333368</v>
      </c>
      <c r="K106" s="38">
        <v>9.8666666666666689</v>
      </c>
      <c r="L106" s="38">
        <v>10.083333333333337</v>
      </c>
      <c r="M106" s="28">
        <v>9.65</v>
      </c>
      <c r="N106" s="28">
        <v>9.1</v>
      </c>
      <c r="O106" s="39">
        <v>687400000</v>
      </c>
      <c r="P106" s="40">
        <v>2.2810123945422353E-2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66.349999999999994</v>
      </c>
      <c r="F107" s="37">
        <v>67.583333333333329</v>
      </c>
      <c r="G107" s="38">
        <v>64.466666666666654</v>
      </c>
      <c r="H107" s="38">
        <v>62.583333333333329</v>
      </c>
      <c r="I107" s="38">
        <v>59.466666666666654</v>
      </c>
      <c r="J107" s="38">
        <v>69.466666666666654</v>
      </c>
      <c r="K107" s="38">
        <v>72.583333333333329</v>
      </c>
      <c r="L107" s="38">
        <v>74.466666666666654</v>
      </c>
      <c r="M107" s="28">
        <v>70.7</v>
      </c>
      <c r="N107" s="28">
        <v>65.7</v>
      </c>
      <c r="O107" s="39">
        <v>127210000</v>
      </c>
      <c r="P107" s="40">
        <v>8.1629418291329844E-3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50.95</v>
      </c>
      <c r="F108" s="37">
        <v>51.550000000000004</v>
      </c>
      <c r="G108" s="38">
        <v>49.750000000000007</v>
      </c>
      <c r="H108" s="38">
        <v>48.550000000000004</v>
      </c>
      <c r="I108" s="38">
        <v>46.750000000000007</v>
      </c>
      <c r="J108" s="38">
        <v>52.750000000000007</v>
      </c>
      <c r="K108" s="38">
        <v>54.550000000000004</v>
      </c>
      <c r="L108" s="38">
        <v>55.750000000000007</v>
      </c>
      <c r="M108" s="28">
        <v>53.35</v>
      </c>
      <c r="N108" s="28">
        <v>50.35</v>
      </c>
      <c r="O108" s="39">
        <v>165645000</v>
      </c>
      <c r="P108" s="40">
        <v>-1.3224912876418551E-2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156.9</v>
      </c>
      <c r="F109" s="37">
        <v>158.98333333333335</v>
      </c>
      <c r="G109" s="38">
        <v>153.56666666666669</v>
      </c>
      <c r="H109" s="38">
        <v>150.23333333333335</v>
      </c>
      <c r="I109" s="38">
        <v>144.81666666666669</v>
      </c>
      <c r="J109" s="38">
        <v>162.31666666666669</v>
      </c>
      <c r="K109" s="38">
        <v>167.73333333333332</v>
      </c>
      <c r="L109" s="38">
        <v>171.06666666666669</v>
      </c>
      <c r="M109" s="28">
        <v>164.4</v>
      </c>
      <c r="N109" s="28">
        <v>155.65</v>
      </c>
      <c r="O109" s="39">
        <v>61267500</v>
      </c>
      <c r="P109" s="40">
        <v>-2.3204689789936492E-3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417.9</v>
      </c>
      <c r="F110" s="37">
        <v>424.31666666666666</v>
      </c>
      <c r="G110" s="38">
        <v>410.5333333333333</v>
      </c>
      <c r="H110" s="38">
        <v>403.16666666666663</v>
      </c>
      <c r="I110" s="38">
        <v>389.38333333333327</v>
      </c>
      <c r="J110" s="38">
        <v>431.68333333333334</v>
      </c>
      <c r="K110" s="38">
        <v>445.46666666666675</v>
      </c>
      <c r="L110" s="38">
        <v>452.83333333333337</v>
      </c>
      <c r="M110" s="28">
        <v>438.1</v>
      </c>
      <c r="N110" s="28">
        <v>416.95</v>
      </c>
      <c r="O110" s="39">
        <v>12945625</v>
      </c>
      <c r="P110" s="40">
        <v>-4.6871836404130389E-2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322.8</v>
      </c>
      <c r="F111" s="37">
        <v>326.9666666666667</v>
      </c>
      <c r="G111" s="38">
        <v>315.83333333333337</v>
      </c>
      <c r="H111" s="38">
        <v>308.86666666666667</v>
      </c>
      <c r="I111" s="38">
        <v>297.73333333333335</v>
      </c>
      <c r="J111" s="38">
        <v>333.93333333333339</v>
      </c>
      <c r="K111" s="38">
        <v>345.06666666666672</v>
      </c>
      <c r="L111" s="38">
        <v>352.03333333333342</v>
      </c>
      <c r="M111" s="28">
        <v>338.1</v>
      </c>
      <c r="N111" s="28">
        <v>320</v>
      </c>
      <c r="O111" s="39">
        <v>28125846</v>
      </c>
      <c r="P111" s="40">
        <v>5.0301810865191147E-3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266</v>
      </c>
      <c r="F112" s="37">
        <v>270</v>
      </c>
      <c r="G112" s="38">
        <v>257</v>
      </c>
      <c r="H112" s="38">
        <v>248</v>
      </c>
      <c r="I112" s="38">
        <v>235</v>
      </c>
      <c r="J112" s="38">
        <v>279</v>
      </c>
      <c r="K112" s="38">
        <v>292</v>
      </c>
      <c r="L112" s="38">
        <v>301</v>
      </c>
      <c r="M112" s="28">
        <v>283</v>
      </c>
      <c r="N112" s="28">
        <v>261</v>
      </c>
      <c r="O112" s="39">
        <v>19676500</v>
      </c>
      <c r="P112" s="40">
        <v>0.30505866512790919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4486.55</v>
      </c>
      <c r="F113" s="37">
        <v>4555.7333333333336</v>
      </c>
      <c r="G113" s="38">
        <v>4364.3166666666675</v>
      </c>
      <c r="H113" s="38">
        <v>4242.0833333333339</v>
      </c>
      <c r="I113" s="38">
        <v>4050.6666666666679</v>
      </c>
      <c r="J113" s="38">
        <v>4677.9666666666672</v>
      </c>
      <c r="K113" s="38">
        <v>4869.3833333333332</v>
      </c>
      <c r="L113" s="38">
        <v>4991.6166666666668</v>
      </c>
      <c r="M113" s="28">
        <v>4747.1499999999996</v>
      </c>
      <c r="N113" s="28">
        <v>4433.5</v>
      </c>
      <c r="O113" s="39">
        <v>364050</v>
      </c>
      <c r="P113" s="40">
        <v>-1.421608448415922E-2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1839.55</v>
      </c>
      <c r="F114" s="37">
        <v>1868.2666666666667</v>
      </c>
      <c r="G114" s="38">
        <v>1799.5333333333333</v>
      </c>
      <c r="H114" s="38">
        <v>1759.5166666666667</v>
      </c>
      <c r="I114" s="38">
        <v>1690.7833333333333</v>
      </c>
      <c r="J114" s="38">
        <v>1908.2833333333333</v>
      </c>
      <c r="K114" s="38">
        <v>1977.0166666666664</v>
      </c>
      <c r="L114" s="38">
        <v>2017.0333333333333</v>
      </c>
      <c r="M114" s="28">
        <v>1937</v>
      </c>
      <c r="N114" s="28">
        <v>1828.25</v>
      </c>
      <c r="O114" s="39">
        <v>4874400</v>
      </c>
      <c r="P114" s="40">
        <v>-1.7203244040304743E-3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1227.7</v>
      </c>
      <c r="F115" s="37">
        <v>1223.5666666666666</v>
      </c>
      <c r="G115" s="38">
        <v>1194.1333333333332</v>
      </c>
      <c r="H115" s="38">
        <v>1160.5666666666666</v>
      </c>
      <c r="I115" s="38">
        <v>1131.1333333333332</v>
      </c>
      <c r="J115" s="38">
        <v>1257.1333333333332</v>
      </c>
      <c r="K115" s="38">
        <v>1286.5666666666666</v>
      </c>
      <c r="L115" s="38">
        <v>1320.1333333333332</v>
      </c>
      <c r="M115" s="28">
        <v>1253</v>
      </c>
      <c r="N115" s="28">
        <v>1190</v>
      </c>
      <c r="O115" s="39">
        <v>20983500</v>
      </c>
      <c r="P115" s="40">
        <v>-4.805650824759105E-2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204.3</v>
      </c>
      <c r="F116" s="37">
        <v>204.35000000000002</v>
      </c>
      <c r="G116" s="38">
        <v>201.30000000000004</v>
      </c>
      <c r="H116" s="38">
        <v>198.3</v>
      </c>
      <c r="I116" s="38">
        <v>195.25000000000003</v>
      </c>
      <c r="J116" s="38">
        <v>207.35000000000005</v>
      </c>
      <c r="K116" s="38">
        <v>210.4</v>
      </c>
      <c r="L116" s="38">
        <v>213.40000000000006</v>
      </c>
      <c r="M116" s="28">
        <v>207.4</v>
      </c>
      <c r="N116" s="28">
        <v>201.35</v>
      </c>
      <c r="O116" s="39">
        <v>14938000</v>
      </c>
      <c r="P116" s="40">
        <v>-2.9294032023289666E-2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1381</v>
      </c>
      <c r="F117" s="37">
        <v>1393.55</v>
      </c>
      <c r="G117" s="38">
        <v>1359.85</v>
      </c>
      <c r="H117" s="38">
        <v>1338.7</v>
      </c>
      <c r="I117" s="38">
        <v>1305</v>
      </c>
      <c r="J117" s="38">
        <v>1414.6999999999998</v>
      </c>
      <c r="K117" s="38">
        <v>1448.4</v>
      </c>
      <c r="L117" s="38">
        <v>1469.5499999999997</v>
      </c>
      <c r="M117" s="28">
        <v>1427.25</v>
      </c>
      <c r="N117" s="28">
        <v>1372.4</v>
      </c>
      <c r="O117" s="39">
        <v>47084700</v>
      </c>
      <c r="P117" s="40">
        <v>3.0592539244491751E-4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557.45000000000005</v>
      </c>
      <c r="F118" s="37">
        <v>556.41666666666674</v>
      </c>
      <c r="G118" s="38">
        <v>528.73333333333346</v>
      </c>
      <c r="H118" s="38">
        <v>500.01666666666677</v>
      </c>
      <c r="I118" s="38">
        <v>472.33333333333348</v>
      </c>
      <c r="J118" s="38">
        <v>585.13333333333344</v>
      </c>
      <c r="K118" s="38">
        <v>612.81666666666683</v>
      </c>
      <c r="L118" s="38">
        <v>641.53333333333342</v>
      </c>
      <c r="M118" s="28">
        <v>584.1</v>
      </c>
      <c r="N118" s="28">
        <v>527.70000000000005</v>
      </c>
      <c r="O118" s="39">
        <v>1920000</v>
      </c>
      <c r="P118" s="40">
        <v>-2.6615969581749048E-2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70.099999999999994</v>
      </c>
      <c r="F119" s="37">
        <v>70.600000000000009</v>
      </c>
      <c r="G119" s="38">
        <v>69.300000000000011</v>
      </c>
      <c r="H119" s="38">
        <v>68.5</v>
      </c>
      <c r="I119" s="38">
        <v>67.2</v>
      </c>
      <c r="J119" s="38">
        <v>71.40000000000002</v>
      </c>
      <c r="K119" s="38">
        <v>72.7</v>
      </c>
      <c r="L119" s="38">
        <v>73.500000000000028</v>
      </c>
      <c r="M119" s="28">
        <v>71.900000000000006</v>
      </c>
      <c r="N119" s="28">
        <v>69.8</v>
      </c>
      <c r="O119" s="39">
        <v>108020250</v>
      </c>
      <c r="P119" s="40">
        <v>4.9644718143060158E-2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864.2</v>
      </c>
      <c r="F120" s="37">
        <v>866.85</v>
      </c>
      <c r="G120" s="38">
        <v>856.35</v>
      </c>
      <c r="H120" s="38">
        <v>848.5</v>
      </c>
      <c r="I120" s="38">
        <v>838</v>
      </c>
      <c r="J120" s="38">
        <v>874.7</v>
      </c>
      <c r="K120" s="38">
        <v>885.2</v>
      </c>
      <c r="L120" s="38">
        <v>893.05000000000007</v>
      </c>
      <c r="M120" s="28">
        <v>877.35</v>
      </c>
      <c r="N120" s="28">
        <v>859</v>
      </c>
      <c r="O120" s="39">
        <v>1691950</v>
      </c>
      <c r="P120" s="40">
        <v>-1.5343306482546988E-3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697.25</v>
      </c>
      <c r="F121" s="37">
        <v>704.28333333333342</v>
      </c>
      <c r="G121" s="38">
        <v>677.16666666666686</v>
      </c>
      <c r="H121" s="38">
        <v>657.08333333333348</v>
      </c>
      <c r="I121" s="38">
        <v>629.96666666666692</v>
      </c>
      <c r="J121" s="38">
        <v>724.36666666666679</v>
      </c>
      <c r="K121" s="38">
        <v>751.48333333333335</v>
      </c>
      <c r="L121" s="38">
        <v>771.56666666666672</v>
      </c>
      <c r="M121" s="28">
        <v>731.4</v>
      </c>
      <c r="N121" s="28">
        <v>684.2</v>
      </c>
      <c r="O121" s="39">
        <v>14300125</v>
      </c>
      <c r="P121" s="40">
        <v>3.3843623481781375E-2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332.25</v>
      </c>
      <c r="F122" s="37">
        <v>332.58333333333331</v>
      </c>
      <c r="G122" s="38">
        <v>330.51666666666665</v>
      </c>
      <c r="H122" s="38">
        <v>328.78333333333336</v>
      </c>
      <c r="I122" s="38">
        <v>326.7166666666667</v>
      </c>
      <c r="J122" s="38">
        <v>334.31666666666661</v>
      </c>
      <c r="K122" s="38">
        <v>336.38333333333333</v>
      </c>
      <c r="L122" s="38">
        <v>338.11666666666656</v>
      </c>
      <c r="M122" s="28">
        <v>334.65</v>
      </c>
      <c r="N122" s="28">
        <v>330.85</v>
      </c>
      <c r="O122" s="39">
        <v>80560000</v>
      </c>
      <c r="P122" s="40">
        <v>-2.825491179989964E-2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435</v>
      </c>
      <c r="F123" s="37">
        <v>437.33333333333331</v>
      </c>
      <c r="G123" s="38">
        <v>425.76666666666665</v>
      </c>
      <c r="H123" s="38">
        <v>416.53333333333336</v>
      </c>
      <c r="I123" s="38">
        <v>404.9666666666667</v>
      </c>
      <c r="J123" s="38">
        <v>446.56666666666661</v>
      </c>
      <c r="K123" s="38">
        <v>458.13333333333333</v>
      </c>
      <c r="L123" s="38">
        <v>467.36666666666656</v>
      </c>
      <c r="M123" s="28">
        <v>448.9</v>
      </c>
      <c r="N123" s="28">
        <v>428.1</v>
      </c>
      <c r="O123" s="39">
        <v>28795000</v>
      </c>
      <c r="P123" s="40">
        <v>-3.8486486486486488E-3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2831.25</v>
      </c>
      <c r="F124" s="37">
        <v>2861.4333333333329</v>
      </c>
      <c r="G124" s="38">
        <v>2764.0666666666657</v>
      </c>
      <c r="H124" s="38">
        <v>2696.8833333333328</v>
      </c>
      <c r="I124" s="38">
        <v>2599.5166666666655</v>
      </c>
      <c r="J124" s="38">
        <v>2928.6166666666659</v>
      </c>
      <c r="K124" s="38">
        <v>3025.9833333333336</v>
      </c>
      <c r="L124" s="38">
        <v>3093.1666666666661</v>
      </c>
      <c r="M124" s="28">
        <v>2958.8</v>
      </c>
      <c r="N124" s="28">
        <v>2794.25</v>
      </c>
      <c r="O124" s="39">
        <v>411750</v>
      </c>
      <c r="P124" s="40">
        <v>-4.5217391304347827E-2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685.25</v>
      </c>
      <c r="F125" s="37">
        <v>686.06666666666661</v>
      </c>
      <c r="G125" s="38">
        <v>677.48333333333323</v>
      </c>
      <c r="H125" s="38">
        <v>669.71666666666658</v>
      </c>
      <c r="I125" s="38">
        <v>661.13333333333321</v>
      </c>
      <c r="J125" s="38">
        <v>693.83333333333326</v>
      </c>
      <c r="K125" s="38">
        <v>702.41666666666674</v>
      </c>
      <c r="L125" s="38">
        <v>710.18333333333328</v>
      </c>
      <c r="M125" s="28">
        <v>694.65</v>
      </c>
      <c r="N125" s="28">
        <v>678.3</v>
      </c>
      <c r="O125" s="39">
        <v>29025000</v>
      </c>
      <c r="P125" s="40">
        <v>-5.8263201701655417E-3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626.65</v>
      </c>
      <c r="F126" s="37">
        <v>627.23333333333335</v>
      </c>
      <c r="G126" s="38">
        <v>614.9666666666667</v>
      </c>
      <c r="H126" s="38">
        <v>603.2833333333333</v>
      </c>
      <c r="I126" s="38">
        <v>591.01666666666665</v>
      </c>
      <c r="J126" s="38">
        <v>638.91666666666674</v>
      </c>
      <c r="K126" s="38">
        <v>651.18333333333339</v>
      </c>
      <c r="L126" s="38">
        <v>662.86666666666679</v>
      </c>
      <c r="M126" s="28">
        <v>639.5</v>
      </c>
      <c r="N126" s="28">
        <v>615.54999999999995</v>
      </c>
      <c r="O126" s="39">
        <v>10432500</v>
      </c>
      <c r="P126" s="40">
        <v>6.0270009643201543E-3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1931.6</v>
      </c>
      <c r="F127" s="37">
        <v>1933.95</v>
      </c>
      <c r="G127" s="38">
        <v>1915.15</v>
      </c>
      <c r="H127" s="38">
        <v>1898.7</v>
      </c>
      <c r="I127" s="38">
        <v>1879.9</v>
      </c>
      <c r="J127" s="38">
        <v>1950.4</v>
      </c>
      <c r="K127" s="38">
        <v>1969.1999999999998</v>
      </c>
      <c r="L127" s="38">
        <v>1985.65</v>
      </c>
      <c r="M127" s="28">
        <v>1952.75</v>
      </c>
      <c r="N127" s="28">
        <v>1917.5</v>
      </c>
      <c r="O127" s="39">
        <v>21192800</v>
      </c>
      <c r="P127" s="40">
        <v>-2.1370915606124974E-2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81.849999999999994</v>
      </c>
      <c r="F128" s="37">
        <v>83.149999999999991</v>
      </c>
      <c r="G128" s="38">
        <v>79.399999999999977</v>
      </c>
      <c r="H128" s="38">
        <v>76.949999999999989</v>
      </c>
      <c r="I128" s="38">
        <v>73.199999999999974</v>
      </c>
      <c r="J128" s="38">
        <v>85.59999999999998</v>
      </c>
      <c r="K128" s="38">
        <v>89.350000000000009</v>
      </c>
      <c r="L128" s="38">
        <v>91.799999999999983</v>
      </c>
      <c r="M128" s="28">
        <v>86.9</v>
      </c>
      <c r="N128" s="28">
        <v>80.7</v>
      </c>
      <c r="O128" s="39">
        <v>62459076</v>
      </c>
      <c r="P128" s="40">
        <v>-2.4529616724738676E-2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2189.6</v>
      </c>
      <c r="F129" s="37">
        <v>2210.8666666666668</v>
      </c>
      <c r="G129" s="38">
        <v>2153.7333333333336</v>
      </c>
      <c r="H129" s="38">
        <v>2117.8666666666668</v>
      </c>
      <c r="I129" s="38">
        <v>2060.7333333333336</v>
      </c>
      <c r="J129" s="38">
        <v>2246.7333333333336</v>
      </c>
      <c r="K129" s="38">
        <v>2303.8666666666668</v>
      </c>
      <c r="L129" s="38">
        <v>2339.7333333333336</v>
      </c>
      <c r="M129" s="28">
        <v>2268</v>
      </c>
      <c r="N129" s="28">
        <v>2175</v>
      </c>
      <c r="O129" s="39">
        <v>1627500</v>
      </c>
      <c r="P129" s="40">
        <v>4.1647385469689956E-3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518.85</v>
      </c>
      <c r="F130" s="37">
        <v>523.04999999999995</v>
      </c>
      <c r="G130" s="38">
        <v>511.09999999999991</v>
      </c>
      <c r="H130" s="38">
        <v>503.34999999999991</v>
      </c>
      <c r="I130" s="38">
        <v>491.39999999999986</v>
      </c>
      <c r="J130" s="38">
        <v>530.79999999999995</v>
      </c>
      <c r="K130" s="38">
        <v>542.75</v>
      </c>
      <c r="L130" s="38">
        <v>550.5</v>
      </c>
      <c r="M130" s="28">
        <v>535</v>
      </c>
      <c r="N130" s="28">
        <v>515.29999999999995</v>
      </c>
      <c r="O130" s="39">
        <v>6236100</v>
      </c>
      <c r="P130" s="40">
        <v>3.766478342749529E-3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423.65</v>
      </c>
      <c r="F131" s="37">
        <v>426.33333333333331</v>
      </c>
      <c r="G131" s="38">
        <v>418.41666666666663</v>
      </c>
      <c r="H131" s="38">
        <v>413.18333333333334</v>
      </c>
      <c r="I131" s="38">
        <v>405.26666666666665</v>
      </c>
      <c r="J131" s="38">
        <v>431.56666666666661</v>
      </c>
      <c r="K131" s="38">
        <v>439.48333333333323</v>
      </c>
      <c r="L131" s="38">
        <v>444.71666666666658</v>
      </c>
      <c r="M131" s="28">
        <v>434.25</v>
      </c>
      <c r="N131" s="28">
        <v>421.1</v>
      </c>
      <c r="O131" s="39">
        <v>15380000</v>
      </c>
      <c r="P131" s="40">
        <v>-1.9007526470213039E-2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1926.5</v>
      </c>
      <c r="F132" s="37">
        <v>1936.3666666666668</v>
      </c>
      <c r="G132" s="38">
        <v>1911.2333333333336</v>
      </c>
      <c r="H132" s="38">
        <v>1895.9666666666667</v>
      </c>
      <c r="I132" s="38">
        <v>1870.8333333333335</v>
      </c>
      <c r="J132" s="38">
        <v>1951.6333333333337</v>
      </c>
      <c r="K132" s="38">
        <v>1976.7666666666669</v>
      </c>
      <c r="L132" s="38">
        <v>1992.0333333333338</v>
      </c>
      <c r="M132" s="28">
        <v>1961.5</v>
      </c>
      <c r="N132" s="28">
        <v>1921.1</v>
      </c>
      <c r="O132" s="39">
        <v>9317100</v>
      </c>
      <c r="P132" s="40">
        <v>-4.8994090087883149E-2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4377.6000000000004</v>
      </c>
      <c r="F133" s="37">
        <v>4441.916666666667</v>
      </c>
      <c r="G133" s="38">
        <v>4294.5833333333339</v>
      </c>
      <c r="H133" s="38">
        <v>4211.5666666666666</v>
      </c>
      <c r="I133" s="38">
        <v>4064.2333333333336</v>
      </c>
      <c r="J133" s="38">
        <v>4524.9333333333343</v>
      </c>
      <c r="K133" s="38">
        <v>4672.2666666666682</v>
      </c>
      <c r="L133" s="38">
        <v>4755.2833333333347</v>
      </c>
      <c r="M133" s="28">
        <v>4589.25</v>
      </c>
      <c r="N133" s="28">
        <v>4358.8999999999996</v>
      </c>
      <c r="O133" s="39">
        <v>1412550</v>
      </c>
      <c r="P133" s="40">
        <v>-3.7029200169276344E-3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3442.65</v>
      </c>
      <c r="F134" s="37">
        <v>3511.35</v>
      </c>
      <c r="G134" s="38">
        <v>3362.7</v>
      </c>
      <c r="H134" s="38">
        <v>3282.75</v>
      </c>
      <c r="I134" s="38">
        <v>3134.1</v>
      </c>
      <c r="J134" s="38">
        <v>3591.2999999999997</v>
      </c>
      <c r="K134" s="38">
        <v>3739.9500000000003</v>
      </c>
      <c r="L134" s="38">
        <v>3819.8999999999996</v>
      </c>
      <c r="M134" s="28">
        <v>3660</v>
      </c>
      <c r="N134" s="28">
        <v>3431.4</v>
      </c>
      <c r="O134" s="39">
        <v>1014600</v>
      </c>
      <c r="P134" s="40">
        <v>5.1515751931840697E-3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634.04999999999995</v>
      </c>
      <c r="F135" s="37">
        <v>643.48333333333335</v>
      </c>
      <c r="G135" s="38">
        <v>622.11666666666667</v>
      </c>
      <c r="H135" s="38">
        <v>610.18333333333328</v>
      </c>
      <c r="I135" s="38">
        <v>588.81666666666661</v>
      </c>
      <c r="J135" s="38">
        <v>655.41666666666674</v>
      </c>
      <c r="K135" s="38">
        <v>676.78333333333353</v>
      </c>
      <c r="L135" s="38">
        <v>688.71666666666681</v>
      </c>
      <c r="M135" s="28">
        <v>664.85</v>
      </c>
      <c r="N135" s="28">
        <v>631.54999999999995</v>
      </c>
      <c r="O135" s="39">
        <v>8742250</v>
      </c>
      <c r="P135" s="40">
        <v>3.3356776851200642E-2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1254.45</v>
      </c>
      <c r="F136" s="37">
        <v>1263.4666666666665</v>
      </c>
      <c r="G136" s="38">
        <v>1230.4333333333329</v>
      </c>
      <c r="H136" s="38">
        <v>1206.4166666666665</v>
      </c>
      <c r="I136" s="38">
        <v>1173.383333333333</v>
      </c>
      <c r="J136" s="38">
        <v>1287.4833333333329</v>
      </c>
      <c r="K136" s="38">
        <v>1320.5166666666662</v>
      </c>
      <c r="L136" s="38">
        <v>1344.5333333333328</v>
      </c>
      <c r="M136" s="28">
        <v>1296.5</v>
      </c>
      <c r="N136" s="28">
        <v>1239.45</v>
      </c>
      <c r="O136" s="39">
        <v>11774000</v>
      </c>
      <c r="P136" s="40">
        <v>1.1851049750345906E-2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227.15</v>
      </c>
      <c r="F137" s="37">
        <v>228.38333333333333</v>
      </c>
      <c r="G137" s="38">
        <v>223.41666666666666</v>
      </c>
      <c r="H137" s="38">
        <v>219.68333333333334</v>
      </c>
      <c r="I137" s="38">
        <v>214.71666666666667</v>
      </c>
      <c r="J137" s="38">
        <v>232.11666666666665</v>
      </c>
      <c r="K137" s="38">
        <v>237.08333333333334</v>
      </c>
      <c r="L137" s="38">
        <v>240.81666666666663</v>
      </c>
      <c r="M137" s="28">
        <v>233.35</v>
      </c>
      <c r="N137" s="28">
        <v>224.65</v>
      </c>
      <c r="O137" s="39">
        <v>19912000</v>
      </c>
      <c r="P137" s="40">
        <v>-4.5628834355828221E-2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99.35</v>
      </c>
      <c r="F138" s="37">
        <v>100.31666666666666</v>
      </c>
      <c r="G138" s="38">
        <v>97.633333333333326</v>
      </c>
      <c r="H138" s="38">
        <v>95.916666666666657</v>
      </c>
      <c r="I138" s="38">
        <v>93.23333333333332</v>
      </c>
      <c r="J138" s="38">
        <v>102.03333333333333</v>
      </c>
      <c r="K138" s="38">
        <v>104.71666666666667</v>
      </c>
      <c r="L138" s="38">
        <v>106.43333333333334</v>
      </c>
      <c r="M138" s="28">
        <v>103</v>
      </c>
      <c r="N138" s="28">
        <v>98.6</v>
      </c>
      <c r="O138" s="39">
        <v>35154000</v>
      </c>
      <c r="P138" s="40">
        <v>-2.6582488785512545E-2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510.7</v>
      </c>
      <c r="F139" s="37">
        <v>513.68333333333328</v>
      </c>
      <c r="G139" s="38">
        <v>504.56666666666661</v>
      </c>
      <c r="H139" s="38">
        <v>498.43333333333334</v>
      </c>
      <c r="I139" s="38">
        <v>489.31666666666666</v>
      </c>
      <c r="J139" s="38">
        <v>519.81666666666661</v>
      </c>
      <c r="K139" s="38">
        <v>528.93333333333317</v>
      </c>
      <c r="L139" s="38">
        <v>535.06666666666649</v>
      </c>
      <c r="M139" s="28">
        <v>522.79999999999995</v>
      </c>
      <c r="N139" s="28">
        <v>507.55</v>
      </c>
      <c r="O139" s="39">
        <v>8160000</v>
      </c>
      <c r="P139" s="40">
        <v>-8.1680280046674443E-3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9226.5499999999993</v>
      </c>
      <c r="F140" s="37">
        <v>9201.4333333333325</v>
      </c>
      <c r="G140" s="38">
        <v>9080.9166666666642</v>
      </c>
      <c r="H140" s="38">
        <v>8935.283333333331</v>
      </c>
      <c r="I140" s="38">
        <v>8814.7666666666628</v>
      </c>
      <c r="J140" s="38">
        <v>9347.0666666666657</v>
      </c>
      <c r="K140" s="38">
        <v>9467.5833333333321</v>
      </c>
      <c r="L140" s="38">
        <v>9613.2166666666672</v>
      </c>
      <c r="M140" s="28">
        <v>9321.9500000000007</v>
      </c>
      <c r="N140" s="28">
        <v>9055.7999999999993</v>
      </c>
      <c r="O140" s="39">
        <v>4026800</v>
      </c>
      <c r="P140" s="40">
        <v>-1.4078299831060402E-2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840.35</v>
      </c>
      <c r="F141" s="37">
        <v>848.08333333333337</v>
      </c>
      <c r="G141" s="38">
        <v>818.26666666666677</v>
      </c>
      <c r="H141" s="38">
        <v>796.18333333333339</v>
      </c>
      <c r="I141" s="38">
        <v>766.36666666666679</v>
      </c>
      <c r="J141" s="38">
        <v>870.16666666666674</v>
      </c>
      <c r="K141" s="38">
        <v>899.98333333333335</v>
      </c>
      <c r="L141" s="38">
        <v>922.06666666666672</v>
      </c>
      <c r="M141" s="28">
        <v>877.9</v>
      </c>
      <c r="N141" s="28">
        <v>826</v>
      </c>
      <c r="O141" s="39">
        <v>18454375</v>
      </c>
      <c r="P141" s="40">
        <v>2.070658185840708E-2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1236.0999999999999</v>
      </c>
      <c r="F142" s="37">
        <v>1249.95</v>
      </c>
      <c r="G142" s="38">
        <v>1211.1500000000001</v>
      </c>
      <c r="H142" s="38">
        <v>1186.2</v>
      </c>
      <c r="I142" s="38">
        <v>1147.4000000000001</v>
      </c>
      <c r="J142" s="38">
        <v>1274.9000000000001</v>
      </c>
      <c r="K142" s="38">
        <v>1313.6999999999998</v>
      </c>
      <c r="L142" s="38">
        <v>1338.65</v>
      </c>
      <c r="M142" s="28">
        <v>1288.75</v>
      </c>
      <c r="N142" s="28">
        <v>1225</v>
      </c>
      <c r="O142" s="39">
        <v>3567200</v>
      </c>
      <c r="P142" s="40">
        <v>1.6759776536312849E-2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1363.6</v>
      </c>
      <c r="F143" s="37">
        <v>1378.95</v>
      </c>
      <c r="G143" s="38">
        <v>1343.2</v>
      </c>
      <c r="H143" s="38">
        <v>1322.8</v>
      </c>
      <c r="I143" s="38">
        <v>1287.05</v>
      </c>
      <c r="J143" s="38">
        <v>1399.3500000000001</v>
      </c>
      <c r="K143" s="38">
        <v>1435.1000000000001</v>
      </c>
      <c r="L143" s="38">
        <v>1455.5000000000002</v>
      </c>
      <c r="M143" s="28">
        <v>1414.7</v>
      </c>
      <c r="N143" s="28">
        <v>1358.55</v>
      </c>
      <c r="O143" s="39">
        <v>1197000</v>
      </c>
      <c r="P143" s="40">
        <v>-3.99400898652022E-3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823.75</v>
      </c>
      <c r="F144" s="37">
        <v>819.1</v>
      </c>
      <c r="G144" s="38">
        <v>808.35</v>
      </c>
      <c r="H144" s="38">
        <v>792.95</v>
      </c>
      <c r="I144" s="38">
        <v>782.2</v>
      </c>
      <c r="J144" s="38">
        <v>834.5</v>
      </c>
      <c r="K144" s="38">
        <v>845.25</v>
      </c>
      <c r="L144" s="38">
        <v>860.65</v>
      </c>
      <c r="M144" s="28">
        <v>829.85</v>
      </c>
      <c r="N144" s="28">
        <v>803.7</v>
      </c>
      <c r="O144" s="39">
        <v>2074800</v>
      </c>
      <c r="P144" s="40">
        <v>-4.7164179104477615E-2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850.95</v>
      </c>
      <c r="F145" s="37">
        <v>868.83333333333337</v>
      </c>
      <c r="G145" s="38">
        <v>829.66666666666674</v>
      </c>
      <c r="H145" s="38">
        <v>808.38333333333333</v>
      </c>
      <c r="I145" s="38">
        <v>769.2166666666667</v>
      </c>
      <c r="J145" s="38">
        <v>890.11666666666679</v>
      </c>
      <c r="K145" s="38">
        <v>929.28333333333353</v>
      </c>
      <c r="L145" s="38">
        <v>950.56666666666683</v>
      </c>
      <c r="M145" s="28">
        <v>908</v>
      </c>
      <c r="N145" s="28">
        <v>847.55</v>
      </c>
      <c r="O145" s="39">
        <v>3072800</v>
      </c>
      <c r="P145" s="40">
        <v>1.0789473684210526E-2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3115.35</v>
      </c>
      <c r="F146" s="37">
        <v>3153.7833333333333</v>
      </c>
      <c r="G146" s="38">
        <v>3061.5666666666666</v>
      </c>
      <c r="H146" s="38">
        <v>3007.7833333333333</v>
      </c>
      <c r="I146" s="38">
        <v>2915.5666666666666</v>
      </c>
      <c r="J146" s="38">
        <v>3207.5666666666666</v>
      </c>
      <c r="K146" s="38">
        <v>3299.7833333333328</v>
      </c>
      <c r="L146" s="38">
        <v>3353.5666666666666</v>
      </c>
      <c r="M146" s="28">
        <v>3246</v>
      </c>
      <c r="N146" s="28">
        <v>3100</v>
      </c>
      <c r="O146" s="39">
        <v>2821000</v>
      </c>
      <c r="P146" s="40">
        <v>-2.1437491327875677E-2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124.45</v>
      </c>
      <c r="F147" s="37">
        <v>125.78333333333332</v>
      </c>
      <c r="G147" s="38">
        <v>122.11666666666665</v>
      </c>
      <c r="H147" s="38">
        <v>119.78333333333333</v>
      </c>
      <c r="I147" s="38">
        <v>116.11666666666666</v>
      </c>
      <c r="J147" s="38">
        <v>128.11666666666662</v>
      </c>
      <c r="K147" s="38">
        <v>131.7833333333333</v>
      </c>
      <c r="L147" s="38">
        <v>134.11666666666662</v>
      </c>
      <c r="M147" s="28">
        <v>129.44999999999999</v>
      </c>
      <c r="N147" s="28">
        <v>123.45</v>
      </c>
      <c r="O147" s="39">
        <v>45571500</v>
      </c>
      <c r="P147" s="40">
        <v>-9.0028378510617485E-3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2019.15</v>
      </c>
      <c r="F148" s="37">
        <v>2040.3666666666666</v>
      </c>
      <c r="G148" s="38">
        <v>1982.7333333333331</v>
      </c>
      <c r="H148" s="38">
        <v>1946.3166666666666</v>
      </c>
      <c r="I148" s="38">
        <v>1888.6833333333332</v>
      </c>
      <c r="J148" s="38">
        <v>2076.7833333333328</v>
      </c>
      <c r="K148" s="38">
        <v>2134.416666666667</v>
      </c>
      <c r="L148" s="38">
        <v>2170.833333333333</v>
      </c>
      <c r="M148" s="28">
        <v>2098</v>
      </c>
      <c r="N148" s="28">
        <v>2003.95</v>
      </c>
      <c r="O148" s="39">
        <v>2145850</v>
      </c>
      <c r="P148" s="40">
        <v>-9.6115014942250217E-3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86337.45</v>
      </c>
      <c r="F149" s="37">
        <v>88510.266666666663</v>
      </c>
      <c r="G149" s="38">
        <v>83532.133333333331</v>
      </c>
      <c r="H149" s="38">
        <v>80726.816666666666</v>
      </c>
      <c r="I149" s="38">
        <v>75748.683333333334</v>
      </c>
      <c r="J149" s="38">
        <v>91315.583333333328</v>
      </c>
      <c r="K149" s="38">
        <v>96293.71666666666</v>
      </c>
      <c r="L149" s="38">
        <v>99099.033333333326</v>
      </c>
      <c r="M149" s="28">
        <v>93488.4</v>
      </c>
      <c r="N149" s="28">
        <v>85704.95</v>
      </c>
      <c r="O149" s="39">
        <v>68560</v>
      </c>
      <c r="P149" s="40">
        <v>-6.5207940878133606E-3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1027.45</v>
      </c>
      <c r="F150" s="37">
        <v>1033.1499999999999</v>
      </c>
      <c r="G150" s="38">
        <v>1006.9999999999998</v>
      </c>
      <c r="H150" s="38">
        <v>986.55</v>
      </c>
      <c r="I150" s="38">
        <v>960.39999999999986</v>
      </c>
      <c r="J150" s="38">
        <v>1053.5999999999997</v>
      </c>
      <c r="K150" s="38">
        <v>1079.7499999999998</v>
      </c>
      <c r="L150" s="38">
        <v>1100.1999999999996</v>
      </c>
      <c r="M150" s="28">
        <v>1059.3</v>
      </c>
      <c r="N150" s="28">
        <v>1012.7</v>
      </c>
      <c r="O150" s="39">
        <v>6947250</v>
      </c>
      <c r="P150" s="40">
        <v>9.2721481656246316E-2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77.099999999999994</v>
      </c>
      <c r="F151" s="37">
        <v>77.61666666666666</v>
      </c>
      <c r="G151" s="38">
        <v>75.883333333333326</v>
      </c>
      <c r="H151" s="38">
        <v>74.666666666666671</v>
      </c>
      <c r="I151" s="38">
        <v>72.933333333333337</v>
      </c>
      <c r="J151" s="38">
        <v>78.833333333333314</v>
      </c>
      <c r="K151" s="38">
        <v>80.566666666666634</v>
      </c>
      <c r="L151" s="38">
        <v>81.783333333333303</v>
      </c>
      <c r="M151" s="28">
        <v>79.349999999999994</v>
      </c>
      <c r="N151" s="28">
        <v>76.400000000000006</v>
      </c>
      <c r="O151" s="39">
        <v>68246500</v>
      </c>
      <c r="P151" s="40">
        <v>1.8520867689965748E-2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4119.55</v>
      </c>
      <c r="F152" s="37">
        <v>4141.4666666666662</v>
      </c>
      <c r="G152" s="38">
        <v>4072.9833333333327</v>
      </c>
      <c r="H152" s="38">
        <v>4026.4166666666665</v>
      </c>
      <c r="I152" s="38">
        <v>3957.9333333333329</v>
      </c>
      <c r="J152" s="38">
        <v>4188.0333333333328</v>
      </c>
      <c r="K152" s="38">
        <v>4256.5166666666664</v>
      </c>
      <c r="L152" s="38">
        <v>4303.0833333333321</v>
      </c>
      <c r="M152" s="28">
        <v>4209.95</v>
      </c>
      <c r="N152" s="28">
        <v>4094.9</v>
      </c>
      <c r="O152" s="39">
        <v>1826625</v>
      </c>
      <c r="P152" s="40">
        <v>-1.6290811174688658E-2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4645.3500000000004</v>
      </c>
      <c r="F153" s="37">
        <v>4697.1833333333334</v>
      </c>
      <c r="G153" s="38">
        <v>4550.5166666666664</v>
      </c>
      <c r="H153" s="38">
        <v>4455.6833333333334</v>
      </c>
      <c r="I153" s="38">
        <v>4309.0166666666664</v>
      </c>
      <c r="J153" s="38">
        <v>4792.0166666666664</v>
      </c>
      <c r="K153" s="38">
        <v>4938.6833333333325</v>
      </c>
      <c r="L153" s="38">
        <v>5033.5166666666664</v>
      </c>
      <c r="M153" s="28">
        <v>4843.8500000000004</v>
      </c>
      <c r="N153" s="28">
        <v>4602.3500000000004</v>
      </c>
      <c r="O153" s="39">
        <v>558225</v>
      </c>
      <c r="P153" s="40">
        <v>-3.2371294851794075E-2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18477.95</v>
      </c>
      <c r="F154" s="37">
        <v>18641.650000000001</v>
      </c>
      <c r="G154" s="38">
        <v>18253.150000000001</v>
      </c>
      <c r="H154" s="38">
        <v>18028.349999999999</v>
      </c>
      <c r="I154" s="38">
        <v>17639.849999999999</v>
      </c>
      <c r="J154" s="38">
        <v>18866.450000000004</v>
      </c>
      <c r="K154" s="38">
        <v>19254.950000000004</v>
      </c>
      <c r="L154" s="38">
        <v>19479.750000000007</v>
      </c>
      <c r="M154" s="28">
        <v>19030.150000000001</v>
      </c>
      <c r="N154" s="28">
        <v>18416.849999999999</v>
      </c>
      <c r="O154" s="39">
        <v>301280</v>
      </c>
      <c r="P154" s="40">
        <v>2.2397176598343966E-2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125.3</v>
      </c>
      <c r="F155" s="37">
        <v>126.36666666666667</v>
      </c>
      <c r="G155" s="38">
        <v>123.83333333333334</v>
      </c>
      <c r="H155" s="38">
        <v>122.36666666666667</v>
      </c>
      <c r="I155" s="38">
        <v>119.83333333333334</v>
      </c>
      <c r="J155" s="38">
        <v>127.83333333333334</v>
      </c>
      <c r="K155" s="38">
        <v>130.36666666666667</v>
      </c>
      <c r="L155" s="38">
        <v>131.83333333333334</v>
      </c>
      <c r="M155" s="28">
        <v>128.9</v>
      </c>
      <c r="N155" s="28">
        <v>124.9</v>
      </c>
      <c r="O155" s="39">
        <v>56229750</v>
      </c>
      <c r="P155" s="40">
        <v>-5.1564722617354194E-3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173</v>
      </c>
      <c r="F156" s="37">
        <v>173.15</v>
      </c>
      <c r="G156" s="38">
        <v>171.35000000000002</v>
      </c>
      <c r="H156" s="38">
        <v>169.70000000000002</v>
      </c>
      <c r="I156" s="38">
        <v>167.90000000000003</v>
      </c>
      <c r="J156" s="38">
        <v>174.8</v>
      </c>
      <c r="K156" s="38">
        <v>176.60000000000002</v>
      </c>
      <c r="L156" s="38">
        <v>178.25</v>
      </c>
      <c r="M156" s="28">
        <v>174.95</v>
      </c>
      <c r="N156" s="28">
        <v>171.5</v>
      </c>
      <c r="O156" s="39">
        <v>74898000</v>
      </c>
      <c r="P156" s="40">
        <v>-6.8283343969368221E-2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1026.75</v>
      </c>
      <c r="F157" s="37">
        <v>1043.0333333333333</v>
      </c>
      <c r="G157" s="38">
        <v>996.86666666666656</v>
      </c>
      <c r="H157" s="38">
        <v>966.98333333333323</v>
      </c>
      <c r="I157" s="38">
        <v>920.81666666666649</v>
      </c>
      <c r="J157" s="38">
        <v>1072.9166666666665</v>
      </c>
      <c r="K157" s="38">
        <v>1119.0833333333335</v>
      </c>
      <c r="L157" s="38">
        <v>1148.9666666666667</v>
      </c>
      <c r="M157" s="28">
        <v>1089.2</v>
      </c>
      <c r="N157" s="28">
        <v>1013.15</v>
      </c>
      <c r="O157" s="39">
        <v>4868500</v>
      </c>
      <c r="P157" s="40">
        <v>-8.4117479327060173E-3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3041.4</v>
      </c>
      <c r="F158" s="37">
        <v>3059.1333333333332</v>
      </c>
      <c r="G158" s="38">
        <v>3007.2666666666664</v>
      </c>
      <c r="H158" s="38">
        <v>2973.1333333333332</v>
      </c>
      <c r="I158" s="38">
        <v>2921.2666666666664</v>
      </c>
      <c r="J158" s="38">
        <v>3093.2666666666664</v>
      </c>
      <c r="K158" s="38">
        <v>3145.1333333333332</v>
      </c>
      <c r="L158" s="38">
        <v>3179.2666666666664</v>
      </c>
      <c r="M158" s="28">
        <v>3111</v>
      </c>
      <c r="N158" s="28">
        <v>3025</v>
      </c>
      <c r="O158" s="39">
        <v>580400</v>
      </c>
      <c r="P158" s="40">
        <v>2.0752725993668661E-2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131.35</v>
      </c>
      <c r="F159" s="37">
        <v>131.20000000000002</v>
      </c>
      <c r="G159" s="38">
        <v>130.30000000000004</v>
      </c>
      <c r="H159" s="38">
        <v>129.25000000000003</v>
      </c>
      <c r="I159" s="38">
        <v>128.35000000000005</v>
      </c>
      <c r="J159" s="38">
        <v>132.25000000000003</v>
      </c>
      <c r="K159" s="38">
        <v>133.15</v>
      </c>
      <c r="L159" s="38">
        <v>134.20000000000002</v>
      </c>
      <c r="M159" s="28">
        <v>132.1</v>
      </c>
      <c r="N159" s="28">
        <v>130.15</v>
      </c>
      <c r="O159" s="39">
        <v>47231800</v>
      </c>
      <c r="P159" s="40">
        <v>-8.3588556061851046E-2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48924</v>
      </c>
      <c r="F160" s="37">
        <v>49054.566666666673</v>
      </c>
      <c r="G160" s="38">
        <v>48313.233333333344</v>
      </c>
      <c r="H160" s="38">
        <v>47702.466666666674</v>
      </c>
      <c r="I160" s="38">
        <v>46961.133333333346</v>
      </c>
      <c r="J160" s="38">
        <v>49665.333333333343</v>
      </c>
      <c r="K160" s="38">
        <v>50406.666666666672</v>
      </c>
      <c r="L160" s="38">
        <v>51017.433333333342</v>
      </c>
      <c r="M160" s="28">
        <v>49795.9</v>
      </c>
      <c r="N160" s="28">
        <v>48443.8</v>
      </c>
      <c r="O160" s="39">
        <v>107190</v>
      </c>
      <c r="P160" s="40">
        <v>8.0406263224714353E-3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965.85</v>
      </c>
      <c r="F161" s="37">
        <v>977.63333333333333</v>
      </c>
      <c r="G161" s="38">
        <v>948.11666666666667</v>
      </c>
      <c r="H161" s="38">
        <v>930.38333333333333</v>
      </c>
      <c r="I161" s="38">
        <v>900.86666666666667</v>
      </c>
      <c r="J161" s="38">
        <v>995.36666666666667</v>
      </c>
      <c r="K161" s="38">
        <v>1024.8833333333332</v>
      </c>
      <c r="L161" s="38">
        <v>1042.6166666666668</v>
      </c>
      <c r="M161" s="28">
        <v>1007.15</v>
      </c>
      <c r="N161" s="28">
        <v>959.9</v>
      </c>
      <c r="O161" s="39">
        <v>6754550</v>
      </c>
      <c r="P161" s="40">
        <v>-2.5820013485106888E-2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3162.8</v>
      </c>
      <c r="F162" s="37">
        <v>3194.4833333333336</v>
      </c>
      <c r="G162" s="38">
        <v>3116.5666666666671</v>
      </c>
      <c r="H162" s="38">
        <v>3070.3333333333335</v>
      </c>
      <c r="I162" s="38">
        <v>2992.416666666667</v>
      </c>
      <c r="J162" s="38">
        <v>3240.7166666666672</v>
      </c>
      <c r="K162" s="38">
        <v>3318.6333333333332</v>
      </c>
      <c r="L162" s="38">
        <v>3364.8666666666672</v>
      </c>
      <c r="M162" s="28">
        <v>3272.4</v>
      </c>
      <c r="N162" s="28">
        <v>3148.25</v>
      </c>
      <c r="O162" s="39">
        <v>759150</v>
      </c>
      <c r="P162" s="40">
        <v>-2.0893789901334881E-2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210.4</v>
      </c>
      <c r="F163" s="37">
        <v>212.38333333333335</v>
      </c>
      <c r="G163" s="38">
        <v>207.56666666666672</v>
      </c>
      <c r="H163" s="38">
        <v>204.73333333333338</v>
      </c>
      <c r="I163" s="38">
        <v>199.91666666666674</v>
      </c>
      <c r="J163" s="38">
        <v>215.2166666666667</v>
      </c>
      <c r="K163" s="38">
        <v>220.03333333333336</v>
      </c>
      <c r="L163" s="38">
        <v>222.86666666666667</v>
      </c>
      <c r="M163" s="28">
        <v>217.2</v>
      </c>
      <c r="N163" s="28">
        <v>209.55</v>
      </c>
      <c r="O163" s="39">
        <v>15108000</v>
      </c>
      <c r="P163" s="40">
        <v>-1.7940717628705149E-2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114.05</v>
      </c>
      <c r="F164" s="37">
        <v>115.19999999999999</v>
      </c>
      <c r="G164" s="38">
        <v>111.04999999999998</v>
      </c>
      <c r="H164" s="38">
        <v>108.05</v>
      </c>
      <c r="I164" s="38">
        <v>103.89999999999999</v>
      </c>
      <c r="J164" s="38">
        <v>118.19999999999997</v>
      </c>
      <c r="K164" s="38">
        <v>122.34999999999998</v>
      </c>
      <c r="L164" s="38">
        <v>125.34999999999997</v>
      </c>
      <c r="M164" s="28">
        <v>119.35</v>
      </c>
      <c r="N164" s="28">
        <v>112.2</v>
      </c>
      <c r="O164" s="39">
        <v>56382800</v>
      </c>
      <c r="P164" s="40">
        <v>1.3597860008916629E-2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2808.25</v>
      </c>
      <c r="F165" s="37">
        <v>2838.0666666666671</v>
      </c>
      <c r="G165" s="38">
        <v>2771.1833333333343</v>
      </c>
      <c r="H165" s="38">
        <v>2734.1166666666672</v>
      </c>
      <c r="I165" s="38">
        <v>2667.2333333333345</v>
      </c>
      <c r="J165" s="38">
        <v>2875.1333333333341</v>
      </c>
      <c r="K165" s="38">
        <v>2942.0166666666664</v>
      </c>
      <c r="L165" s="38">
        <v>2979.0833333333339</v>
      </c>
      <c r="M165" s="28">
        <v>2904.95</v>
      </c>
      <c r="N165" s="28">
        <v>2801</v>
      </c>
      <c r="O165" s="39">
        <v>2567750</v>
      </c>
      <c r="P165" s="40">
        <v>-2.4874204879901263E-2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3149.05</v>
      </c>
      <c r="F166" s="37">
        <v>3194.75</v>
      </c>
      <c r="G166" s="38">
        <v>3083.5</v>
      </c>
      <c r="H166" s="38">
        <v>3017.95</v>
      </c>
      <c r="I166" s="38">
        <v>2906.7</v>
      </c>
      <c r="J166" s="38">
        <v>3260.3</v>
      </c>
      <c r="K166" s="38">
        <v>3371.55</v>
      </c>
      <c r="L166" s="38">
        <v>3437.1000000000004</v>
      </c>
      <c r="M166" s="28">
        <v>3306</v>
      </c>
      <c r="N166" s="28">
        <v>3129.2</v>
      </c>
      <c r="O166" s="39">
        <v>1738250</v>
      </c>
      <c r="P166" s="40">
        <v>4.1335929309570169E-2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39.75</v>
      </c>
      <c r="F167" s="37">
        <v>39.866666666666667</v>
      </c>
      <c r="G167" s="38">
        <v>38.933333333333337</v>
      </c>
      <c r="H167" s="38">
        <v>38.116666666666667</v>
      </c>
      <c r="I167" s="38">
        <v>37.183333333333337</v>
      </c>
      <c r="J167" s="38">
        <v>40.683333333333337</v>
      </c>
      <c r="K167" s="38">
        <v>41.61666666666666</v>
      </c>
      <c r="L167" s="38">
        <v>42.433333333333337</v>
      </c>
      <c r="M167" s="28">
        <v>40.799999999999997</v>
      </c>
      <c r="N167" s="28">
        <v>39.049999999999997</v>
      </c>
      <c r="O167" s="39">
        <v>251584000</v>
      </c>
      <c r="P167" s="40">
        <v>-1.927274995322148E-2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2587.6</v>
      </c>
      <c r="F168" s="37">
        <v>2610.9666666666667</v>
      </c>
      <c r="G168" s="38">
        <v>2554.5333333333333</v>
      </c>
      <c r="H168" s="38">
        <v>2521.4666666666667</v>
      </c>
      <c r="I168" s="38">
        <v>2465.0333333333333</v>
      </c>
      <c r="J168" s="38">
        <v>2644.0333333333333</v>
      </c>
      <c r="K168" s="38">
        <v>2700.4666666666667</v>
      </c>
      <c r="L168" s="38">
        <v>2733.5333333333333</v>
      </c>
      <c r="M168" s="28">
        <v>2667.4</v>
      </c>
      <c r="N168" s="28">
        <v>2577.9</v>
      </c>
      <c r="O168" s="39">
        <v>900000</v>
      </c>
      <c r="P168" s="40">
        <v>-5.6603773584905662E-2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236.2</v>
      </c>
      <c r="F169" s="37">
        <v>236.44999999999996</v>
      </c>
      <c r="G169" s="38">
        <v>233.94999999999993</v>
      </c>
      <c r="H169" s="38">
        <v>231.69999999999996</v>
      </c>
      <c r="I169" s="38">
        <v>229.19999999999993</v>
      </c>
      <c r="J169" s="38">
        <v>238.69999999999993</v>
      </c>
      <c r="K169" s="38">
        <v>241.2</v>
      </c>
      <c r="L169" s="38">
        <v>243.44999999999993</v>
      </c>
      <c r="M169" s="28">
        <v>238.95</v>
      </c>
      <c r="N169" s="28">
        <v>234.2</v>
      </c>
      <c r="O169" s="39">
        <v>42446700</v>
      </c>
      <c r="P169" s="40">
        <v>-7.0972698262616707E-2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1762.15</v>
      </c>
      <c r="F170" s="37">
        <v>1782.3333333333333</v>
      </c>
      <c r="G170" s="38">
        <v>1713.1666666666665</v>
      </c>
      <c r="H170" s="38">
        <v>1664.1833333333332</v>
      </c>
      <c r="I170" s="38">
        <v>1595.0166666666664</v>
      </c>
      <c r="J170" s="38">
        <v>1831.3166666666666</v>
      </c>
      <c r="K170" s="38">
        <v>1900.4833333333331</v>
      </c>
      <c r="L170" s="38">
        <v>1949.4666666666667</v>
      </c>
      <c r="M170" s="28">
        <v>1851.5</v>
      </c>
      <c r="N170" s="28">
        <v>1733.35</v>
      </c>
      <c r="O170" s="39">
        <v>4901501</v>
      </c>
      <c r="P170" s="40">
        <v>4.6216662322995393E-2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177.45</v>
      </c>
      <c r="F171" s="37">
        <v>179.1</v>
      </c>
      <c r="G171" s="38">
        <v>171.79999999999998</v>
      </c>
      <c r="H171" s="38">
        <v>166.14999999999998</v>
      </c>
      <c r="I171" s="38">
        <v>158.84999999999997</v>
      </c>
      <c r="J171" s="38">
        <v>184.75</v>
      </c>
      <c r="K171" s="38">
        <v>192.05</v>
      </c>
      <c r="L171" s="38">
        <v>197.70000000000002</v>
      </c>
      <c r="M171" s="28">
        <v>186.4</v>
      </c>
      <c r="N171" s="28">
        <v>173.45</v>
      </c>
      <c r="O171" s="39">
        <v>11903500</v>
      </c>
      <c r="P171" s="40">
        <v>-4.062059238363893E-2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762.4</v>
      </c>
      <c r="F172" s="37">
        <v>770.19999999999993</v>
      </c>
      <c r="G172" s="38">
        <v>745.19999999999982</v>
      </c>
      <c r="H172" s="38">
        <v>727.99999999999989</v>
      </c>
      <c r="I172" s="38">
        <v>702.99999999999977</v>
      </c>
      <c r="J172" s="38">
        <v>787.39999999999986</v>
      </c>
      <c r="K172" s="38">
        <v>812.40000000000009</v>
      </c>
      <c r="L172" s="38">
        <v>829.59999999999991</v>
      </c>
      <c r="M172" s="28">
        <v>795.2</v>
      </c>
      <c r="N172" s="28">
        <v>753</v>
      </c>
      <c r="O172" s="39">
        <v>4374950</v>
      </c>
      <c r="P172" s="40">
        <v>-5.1069321533923302E-2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125</v>
      </c>
      <c r="F173" s="37">
        <v>126.66666666666667</v>
      </c>
      <c r="G173" s="38">
        <v>122.53333333333333</v>
      </c>
      <c r="H173" s="38">
        <v>120.06666666666666</v>
      </c>
      <c r="I173" s="38">
        <v>115.93333333333332</v>
      </c>
      <c r="J173" s="38">
        <v>129.13333333333333</v>
      </c>
      <c r="K173" s="38">
        <v>133.26666666666671</v>
      </c>
      <c r="L173" s="38">
        <v>135.73333333333335</v>
      </c>
      <c r="M173" s="28">
        <v>130.80000000000001</v>
      </c>
      <c r="N173" s="28">
        <v>124.2</v>
      </c>
      <c r="O173" s="39">
        <v>62880000</v>
      </c>
      <c r="P173" s="40">
        <v>-6.093189964157706E-2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104.5</v>
      </c>
      <c r="F174" s="37">
        <v>105.13333333333333</v>
      </c>
      <c r="G174" s="38">
        <v>102.36666666666665</v>
      </c>
      <c r="H174" s="38">
        <v>100.23333333333332</v>
      </c>
      <c r="I174" s="38">
        <v>97.46666666666664</v>
      </c>
      <c r="J174" s="38">
        <v>107.26666666666665</v>
      </c>
      <c r="K174" s="38">
        <v>110.03333333333333</v>
      </c>
      <c r="L174" s="38">
        <v>112.16666666666666</v>
      </c>
      <c r="M174" s="28">
        <v>107.9</v>
      </c>
      <c r="N174" s="28">
        <v>103</v>
      </c>
      <c r="O174" s="39">
        <v>34800000</v>
      </c>
      <c r="P174" s="40">
        <v>3.8433993793268083E-2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2506.85</v>
      </c>
      <c r="F175" s="37">
        <v>2522.6166666666668</v>
      </c>
      <c r="G175" s="38">
        <v>2484.6333333333337</v>
      </c>
      <c r="H175" s="38">
        <v>2462.416666666667</v>
      </c>
      <c r="I175" s="38">
        <v>2424.4333333333338</v>
      </c>
      <c r="J175" s="38">
        <v>2544.8333333333335</v>
      </c>
      <c r="K175" s="38">
        <v>2582.8166666666671</v>
      </c>
      <c r="L175" s="38">
        <v>2605.0333333333333</v>
      </c>
      <c r="M175" s="28">
        <v>2560.6</v>
      </c>
      <c r="N175" s="28">
        <v>2500.4</v>
      </c>
      <c r="O175" s="39">
        <v>36565500</v>
      </c>
      <c r="P175" s="40">
        <v>3.0376893272278972E-2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80.7</v>
      </c>
      <c r="F176" s="37">
        <v>80.966666666666669</v>
      </c>
      <c r="G176" s="38">
        <v>79.38333333333334</v>
      </c>
      <c r="H176" s="38">
        <v>78.066666666666677</v>
      </c>
      <c r="I176" s="38">
        <v>76.483333333333348</v>
      </c>
      <c r="J176" s="38">
        <v>82.283333333333331</v>
      </c>
      <c r="K176" s="38">
        <v>83.866666666666646</v>
      </c>
      <c r="L176" s="38">
        <v>85.183333333333323</v>
      </c>
      <c r="M176" s="28">
        <v>82.55</v>
      </c>
      <c r="N176" s="28">
        <v>79.650000000000006</v>
      </c>
      <c r="O176" s="39">
        <v>103146000</v>
      </c>
      <c r="P176" s="40">
        <v>-2.1904870277651343E-2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936.25</v>
      </c>
      <c r="F177" s="37">
        <v>943.01666666666677</v>
      </c>
      <c r="G177" s="38">
        <v>925.08333333333348</v>
      </c>
      <c r="H177" s="38">
        <v>913.91666666666674</v>
      </c>
      <c r="I177" s="38">
        <v>895.98333333333346</v>
      </c>
      <c r="J177" s="38">
        <v>954.18333333333351</v>
      </c>
      <c r="K177" s="38">
        <v>972.11666666666667</v>
      </c>
      <c r="L177" s="38">
        <v>983.28333333333353</v>
      </c>
      <c r="M177" s="28">
        <v>960.95</v>
      </c>
      <c r="N177" s="28">
        <v>931.85</v>
      </c>
      <c r="O177" s="39">
        <v>4744800</v>
      </c>
      <c r="P177" s="40">
        <v>-1.8533840807545922E-2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1277.0999999999999</v>
      </c>
      <c r="F178" s="37">
        <v>1284.4666666666665</v>
      </c>
      <c r="G178" s="38">
        <v>1263.9333333333329</v>
      </c>
      <c r="H178" s="38">
        <v>1250.7666666666664</v>
      </c>
      <c r="I178" s="38">
        <v>1230.2333333333329</v>
      </c>
      <c r="J178" s="38">
        <v>1297.633333333333</v>
      </c>
      <c r="K178" s="38">
        <v>1318.1666666666663</v>
      </c>
      <c r="L178" s="38">
        <v>1331.333333333333</v>
      </c>
      <c r="M178" s="28">
        <v>1305</v>
      </c>
      <c r="N178" s="28">
        <v>1271.3</v>
      </c>
      <c r="O178" s="39">
        <v>5647500</v>
      </c>
      <c r="P178" s="40">
        <v>2.8829075010247302E-2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563.45000000000005</v>
      </c>
      <c r="F179" s="37">
        <v>565.76666666666677</v>
      </c>
      <c r="G179" s="38">
        <v>558.03333333333353</v>
      </c>
      <c r="H179" s="38">
        <v>552.61666666666679</v>
      </c>
      <c r="I179" s="38">
        <v>544.88333333333355</v>
      </c>
      <c r="J179" s="38">
        <v>571.18333333333351</v>
      </c>
      <c r="K179" s="38">
        <v>578.91666666666686</v>
      </c>
      <c r="L179" s="38">
        <v>584.33333333333348</v>
      </c>
      <c r="M179" s="28">
        <v>573.5</v>
      </c>
      <c r="N179" s="28">
        <v>560.35</v>
      </c>
      <c r="O179" s="39">
        <v>52057500</v>
      </c>
      <c r="P179" s="40">
        <v>-3.0938486024627929E-2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23270.5</v>
      </c>
      <c r="F180" s="37">
        <v>23484.483333333334</v>
      </c>
      <c r="G180" s="38">
        <v>22889.016666666666</v>
      </c>
      <c r="H180" s="38">
        <v>22507.533333333333</v>
      </c>
      <c r="I180" s="38">
        <v>21912.066666666666</v>
      </c>
      <c r="J180" s="38">
        <v>23865.966666666667</v>
      </c>
      <c r="K180" s="38">
        <v>24461.433333333334</v>
      </c>
      <c r="L180" s="38">
        <v>24842.916666666668</v>
      </c>
      <c r="M180" s="28">
        <v>24079.95</v>
      </c>
      <c r="N180" s="28">
        <v>23103</v>
      </c>
      <c r="O180" s="39">
        <v>499725</v>
      </c>
      <c r="P180" s="40">
        <v>1.9326874043855177E-2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2969.75</v>
      </c>
      <c r="F181" s="37">
        <v>3002.5499999999997</v>
      </c>
      <c r="G181" s="38">
        <v>2925.5499999999993</v>
      </c>
      <c r="H181" s="38">
        <v>2881.3499999999995</v>
      </c>
      <c r="I181" s="38">
        <v>2804.349999999999</v>
      </c>
      <c r="J181" s="38">
        <v>3046.7499999999995</v>
      </c>
      <c r="K181" s="38">
        <v>3123.7500000000005</v>
      </c>
      <c r="L181" s="38">
        <v>3167.95</v>
      </c>
      <c r="M181" s="28">
        <v>3079.55</v>
      </c>
      <c r="N181" s="28">
        <v>2958.35</v>
      </c>
      <c r="O181" s="39">
        <v>1611500</v>
      </c>
      <c r="P181" s="40">
        <v>2.3044692737430168E-2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2713.85</v>
      </c>
      <c r="F182" s="37">
        <v>2743.5499999999997</v>
      </c>
      <c r="G182" s="38">
        <v>2638.7499999999995</v>
      </c>
      <c r="H182" s="38">
        <v>2563.6499999999996</v>
      </c>
      <c r="I182" s="38">
        <v>2458.8499999999995</v>
      </c>
      <c r="J182" s="38">
        <v>2818.6499999999996</v>
      </c>
      <c r="K182" s="38">
        <v>2923.45</v>
      </c>
      <c r="L182" s="38">
        <v>2998.5499999999997</v>
      </c>
      <c r="M182" s="28">
        <v>2848.35</v>
      </c>
      <c r="N182" s="28">
        <v>2668.45</v>
      </c>
      <c r="O182" s="39">
        <v>3366750</v>
      </c>
      <c r="P182" s="40">
        <v>7.6318742985409648E-3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1288.8</v>
      </c>
      <c r="F183" s="37">
        <v>1300.3</v>
      </c>
      <c r="G183" s="38">
        <v>1259.6499999999999</v>
      </c>
      <c r="H183" s="38">
        <v>1230.5</v>
      </c>
      <c r="I183" s="38">
        <v>1189.8499999999999</v>
      </c>
      <c r="J183" s="38">
        <v>1329.4499999999998</v>
      </c>
      <c r="K183" s="38">
        <v>1370.1</v>
      </c>
      <c r="L183" s="38">
        <v>1399.2499999999998</v>
      </c>
      <c r="M183" s="28">
        <v>1340.95</v>
      </c>
      <c r="N183" s="28">
        <v>1271.1500000000001</v>
      </c>
      <c r="O183" s="39">
        <v>4285200</v>
      </c>
      <c r="P183" s="40">
        <v>5.3490990990990991E-3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871.4</v>
      </c>
      <c r="F184" s="37">
        <v>877.68333333333339</v>
      </c>
      <c r="G184" s="38">
        <v>862.91666666666674</v>
      </c>
      <c r="H184" s="38">
        <v>854.43333333333339</v>
      </c>
      <c r="I184" s="38">
        <v>839.66666666666674</v>
      </c>
      <c r="J184" s="38">
        <v>886.16666666666674</v>
      </c>
      <c r="K184" s="38">
        <v>900.93333333333339</v>
      </c>
      <c r="L184" s="38">
        <v>909.41666666666674</v>
      </c>
      <c r="M184" s="28">
        <v>892.45</v>
      </c>
      <c r="N184" s="28">
        <v>869.2</v>
      </c>
      <c r="O184" s="39">
        <v>23381400</v>
      </c>
      <c r="P184" s="40">
        <v>2.0469265550531589E-2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509.6</v>
      </c>
      <c r="F185" s="37">
        <v>512.94999999999993</v>
      </c>
      <c r="G185" s="38">
        <v>501.29999999999984</v>
      </c>
      <c r="H185" s="38">
        <v>492.99999999999989</v>
      </c>
      <c r="I185" s="38">
        <v>481.3499999999998</v>
      </c>
      <c r="J185" s="38">
        <v>521.24999999999989</v>
      </c>
      <c r="K185" s="38">
        <v>532.9</v>
      </c>
      <c r="L185" s="38">
        <v>541.19999999999993</v>
      </c>
      <c r="M185" s="28">
        <v>524.6</v>
      </c>
      <c r="N185" s="28">
        <v>504.65</v>
      </c>
      <c r="O185" s="39">
        <v>11715000</v>
      </c>
      <c r="P185" s="40">
        <v>-1.8104098566758865E-2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566.85</v>
      </c>
      <c r="F186" s="37">
        <v>567.75</v>
      </c>
      <c r="G186" s="38">
        <v>559.1</v>
      </c>
      <c r="H186" s="38">
        <v>551.35</v>
      </c>
      <c r="I186" s="38">
        <v>542.70000000000005</v>
      </c>
      <c r="J186" s="38">
        <v>575.5</v>
      </c>
      <c r="K186" s="38">
        <v>584.15000000000009</v>
      </c>
      <c r="L186" s="38">
        <v>591.9</v>
      </c>
      <c r="M186" s="28">
        <v>576.4</v>
      </c>
      <c r="N186" s="28">
        <v>560</v>
      </c>
      <c r="O186" s="39">
        <v>4213000</v>
      </c>
      <c r="P186" s="40">
        <v>-3.0602853198343303E-2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1107.3</v>
      </c>
      <c r="F187" s="37">
        <v>1124.3</v>
      </c>
      <c r="G187" s="38">
        <v>1076</v>
      </c>
      <c r="H187" s="38">
        <v>1044.7</v>
      </c>
      <c r="I187" s="38">
        <v>996.40000000000009</v>
      </c>
      <c r="J187" s="38">
        <v>1155.5999999999999</v>
      </c>
      <c r="K187" s="38">
        <v>1203.8999999999996</v>
      </c>
      <c r="L187" s="38">
        <v>1235.1999999999998</v>
      </c>
      <c r="M187" s="28">
        <v>1172.5999999999999</v>
      </c>
      <c r="N187" s="28">
        <v>1093</v>
      </c>
      <c r="O187" s="39">
        <v>8279000</v>
      </c>
      <c r="P187" s="40">
        <v>-1.7329376854599406E-2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1208.1500000000001</v>
      </c>
      <c r="F188" s="37">
        <v>1219.9000000000001</v>
      </c>
      <c r="G188" s="38">
        <v>1189.8500000000001</v>
      </c>
      <c r="H188" s="38">
        <v>1171.55</v>
      </c>
      <c r="I188" s="38">
        <v>1141.5</v>
      </c>
      <c r="J188" s="38">
        <v>1238.2000000000003</v>
      </c>
      <c r="K188" s="38">
        <v>1268.2500000000005</v>
      </c>
      <c r="L188" s="38">
        <v>1286.5500000000004</v>
      </c>
      <c r="M188" s="28">
        <v>1249.95</v>
      </c>
      <c r="N188" s="28">
        <v>1201.5999999999999</v>
      </c>
      <c r="O188" s="39">
        <v>3127000</v>
      </c>
      <c r="P188" s="40">
        <v>-2.0823547831532802E-2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797.9</v>
      </c>
      <c r="F189" s="37">
        <v>809.44999999999993</v>
      </c>
      <c r="G189" s="38">
        <v>782.29999999999984</v>
      </c>
      <c r="H189" s="38">
        <v>766.69999999999993</v>
      </c>
      <c r="I189" s="38">
        <v>739.54999999999984</v>
      </c>
      <c r="J189" s="38">
        <v>825.04999999999984</v>
      </c>
      <c r="K189" s="38">
        <v>852.19999999999993</v>
      </c>
      <c r="L189" s="38">
        <v>867.79999999999984</v>
      </c>
      <c r="M189" s="28">
        <v>836.6</v>
      </c>
      <c r="N189" s="28">
        <v>793.85</v>
      </c>
      <c r="O189" s="39">
        <v>9096300</v>
      </c>
      <c r="P189" s="40">
        <v>2.5674852851633855E-2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432.5</v>
      </c>
      <c r="F190" s="37">
        <v>436.3</v>
      </c>
      <c r="G190" s="38">
        <v>424.8</v>
      </c>
      <c r="H190" s="38">
        <v>417.1</v>
      </c>
      <c r="I190" s="38">
        <v>405.6</v>
      </c>
      <c r="J190" s="38">
        <v>444</v>
      </c>
      <c r="K190" s="38">
        <v>455.5</v>
      </c>
      <c r="L190" s="38">
        <v>463.2</v>
      </c>
      <c r="M190" s="28">
        <v>447.8</v>
      </c>
      <c r="N190" s="28">
        <v>428.6</v>
      </c>
      <c r="O190" s="39">
        <v>74375025</v>
      </c>
      <c r="P190" s="40">
        <v>1.1453044455641255E-2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237.15</v>
      </c>
      <c r="F191" s="37">
        <v>239.38333333333335</v>
      </c>
      <c r="G191" s="38">
        <v>230.56666666666672</v>
      </c>
      <c r="H191" s="38">
        <v>223.98333333333338</v>
      </c>
      <c r="I191" s="38">
        <v>215.16666666666674</v>
      </c>
      <c r="J191" s="38">
        <v>245.9666666666667</v>
      </c>
      <c r="K191" s="38">
        <v>254.78333333333336</v>
      </c>
      <c r="L191" s="38">
        <v>261.36666666666667</v>
      </c>
      <c r="M191" s="28">
        <v>248.2</v>
      </c>
      <c r="N191" s="28">
        <v>232.8</v>
      </c>
      <c r="O191" s="39">
        <v>114159375</v>
      </c>
      <c r="P191" s="40">
        <v>1.5399855907780979E-2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105.8</v>
      </c>
      <c r="F192" s="37">
        <v>106.10000000000001</v>
      </c>
      <c r="G192" s="38">
        <v>104.25000000000001</v>
      </c>
      <c r="H192" s="38">
        <v>102.7</v>
      </c>
      <c r="I192" s="38">
        <v>100.85000000000001</v>
      </c>
      <c r="J192" s="38">
        <v>107.65000000000002</v>
      </c>
      <c r="K192" s="38">
        <v>109.50000000000001</v>
      </c>
      <c r="L192" s="38">
        <v>111.05000000000003</v>
      </c>
      <c r="M192" s="28">
        <v>107.95</v>
      </c>
      <c r="N192" s="28">
        <v>104.55</v>
      </c>
      <c r="O192" s="39">
        <v>250826500</v>
      </c>
      <c r="P192" s="40">
        <v>-3.2206224787642256E-2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3018.8</v>
      </c>
      <c r="F193" s="37">
        <v>3043.15</v>
      </c>
      <c r="G193" s="38">
        <v>2986.75</v>
      </c>
      <c r="H193" s="38">
        <v>2954.7</v>
      </c>
      <c r="I193" s="38">
        <v>2898.2999999999997</v>
      </c>
      <c r="J193" s="38">
        <v>3075.2000000000003</v>
      </c>
      <c r="K193" s="38">
        <v>3131.6000000000008</v>
      </c>
      <c r="L193" s="38">
        <v>3163.6500000000005</v>
      </c>
      <c r="M193" s="28">
        <v>3099.55</v>
      </c>
      <c r="N193" s="28">
        <v>3011.1</v>
      </c>
      <c r="O193" s="39">
        <v>12928050</v>
      </c>
      <c r="P193" s="40">
        <v>2.7368847671383104E-2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1035.75</v>
      </c>
      <c r="F194" s="37">
        <v>1048</v>
      </c>
      <c r="G194" s="38">
        <v>1018.55</v>
      </c>
      <c r="H194" s="38">
        <v>1001.3499999999999</v>
      </c>
      <c r="I194" s="38">
        <v>971.89999999999986</v>
      </c>
      <c r="J194" s="38">
        <v>1065.2</v>
      </c>
      <c r="K194" s="38">
        <v>1094.6499999999999</v>
      </c>
      <c r="L194" s="38">
        <v>1111.8500000000001</v>
      </c>
      <c r="M194" s="28">
        <v>1077.45</v>
      </c>
      <c r="N194" s="28">
        <v>1030.8</v>
      </c>
      <c r="O194" s="39">
        <v>16495800</v>
      </c>
      <c r="P194" s="40">
        <v>7.844862348326551E-3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2622.1</v>
      </c>
      <c r="F195" s="37">
        <v>2640.2833333333333</v>
      </c>
      <c r="G195" s="38">
        <v>2597.1166666666668</v>
      </c>
      <c r="H195" s="38">
        <v>2572.1333333333337</v>
      </c>
      <c r="I195" s="38">
        <v>2528.9666666666672</v>
      </c>
      <c r="J195" s="38">
        <v>2665.2666666666664</v>
      </c>
      <c r="K195" s="38">
        <v>2708.4333333333334</v>
      </c>
      <c r="L195" s="38">
        <v>2733.4166666666661</v>
      </c>
      <c r="M195" s="28">
        <v>2683.45</v>
      </c>
      <c r="N195" s="28">
        <v>2615.3000000000002</v>
      </c>
      <c r="O195" s="39">
        <v>4435875</v>
      </c>
      <c r="P195" s="40">
        <v>3.5632988968656978E-2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1481.4</v>
      </c>
      <c r="F196" s="37">
        <v>1486.1166666666668</v>
      </c>
      <c r="G196" s="38">
        <v>1467.6333333333337</v>
      </c>
      <c r="H196" s="38">
        <v>1453.8666666666668</v>
      </c>
      <c r="I196" s="38">
        <v>1435.3833333333337</v>
      </c>
      <c r="J196" s="38">
        <v>1499.8833333333337</v>
      </c>
      <c r="K196" s="38">
        <v>1518.3666666666668</v>
      </c>
      <c r="L196" s="38">
        <v>1532.1333333333337</v>
      </c>
      <c r="M196" s="28">
        <v>1504.6</v>
      </c>
      <c r="N196" s="28">
        <v>1472.35</v>
      </c>
      <c r="O196" s="39">
        <v>1535500</v>
      </c>
      <c r="P196" s="40">
        <v>1.9588313413014608E-2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542.65</v>
      </c>
      <c r="F197" s="37">
        <v>546.4</v>
      </c>
      <c r="G197" s="38">
        <v>533.79999999999995</v>
      </c>
      <c r="H197" s="38">
        <v>524.94999999999993</v>
      </c>
      <c r="I197" s="38">
        <v>512.34999999999991</v>
      </c>
      <c r="J197" s="38">
        <v>555.25</v>
      </c>
      <c r="K197" s="38">
        <v>567.85000000000014</v>
      </c>
      <c r="L197" s="38">
        <v>576.70000000000005</v>
      </c>
      <c r="M197" s="28">
        <v>559</v>
      </c>
      <c r="N197" s="28">
        <v>537.54999999999995</v>
      </c>
      <c r="O197" s="39">
        <v>4056000</v>
      </c>
      <c r="P197" s="40">
        <v>4.830917874396135E-3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1434.75</v>
      </c>
      <c r="F198" s="37">
        <v>1436.8666666666668</v>
      </c>
      <c r="G198" s="38">
        <v>1408.3833333333337</v>
      </c>
      <c r="H198" s="38">
        <v>1382.0166666666669</v>
      </c>
      <c r="I198" s="38">
        <v>1353.5333333333338</v>
      </c>
      <c r="J198" s="38">
        <v>1463.2333333333336</v>
      </c>
      <c r="K198" s="38">
        <v>1491.7166666666667</v>
      </c>
      <c r="L198" s="38">
        <v>1518.0833333333335</v>
      </c>
      <c r="M198" s="28">
        <v>1465.35</v>
      </c>
      <c r="N198" s="28">
        <v>1410.5</v>
      </c>
      <c r="O198" s="39">
        <v>4267350</v>
      </c>
      <c r="P198" s="40">
        <v>-1.7034068136272545E-2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1025.3</v>
      </c>
      <c r="F199" s="37">
        <v>1027.3</v>
      </c>
      <c r="G199" s="38">
        <v>1011.5999999999999</v>
      </c>
      <c r="H199" s="38">
        <v>997.9</v>
      </c>
      <c r="I199" s="38">
        <v>982.19999999999993</v>
      </c>
      <c r="J199" s="38">
        <v>1041</v>
      </c>
      <c r="K199" s="38">
        <v>1056.7000000000003</v>
      </c>
      <c r="L199" s="38">
        <v>1070.3999999999999</v>
      </c>
      <c r="M199" s="28">
        <v>1043</v>
      </c>
      <c r="N199" s="28">
        <v>1013.6</v>
      </c>
      <c r="O199" s="39">
        <v>7135800</v>
      </c>
      <c r="P199" s="40">
        <v>-4.2097350122157491E-2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1633.6</v>
      </c>
      <c r="F200" s="37">
        <v>1652.5833333333333</v>
      </c>
      <c r="G200" s="38">
        <v>1610.1666666666665</v>
      </c>
      <c r="H200" s="38">
        <v>1586.7333333333333</v>
      </c>
      <c r="I200" s="38">
        <v>1544.3166666666666</v>
      </c>
      <c r="J200" s="38">
        <v>1676.0166666666664</v>
      </c>
      <c r="K200" s="38">
        <v>1718.4333333333329</v>
      </c>
      <c r="L200" s="38">
        <v>1741.8666666666663</v>
      </c>
      <c r="M200" s="28">
        <v>1695</v>
      </c>
      <c r="N200" s="28">
        <v>1629.15</v>
      </c>
      <c r="O200" s="39">
        <v>1140800</v>
      </c>
      <c r="P200" s="40">
        <v>-2.8941096356826693E-2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6503.15</v>
      </c>
      <c r="F201" s="37">
        <v>6609.416666666667</v>
      </c>
      <c r="G201" s="38">
        <v>6368.8333333333339</v>
      </c>
      <c r="H201" s="38">
        <v>6234.5166666666673</v>
      </c>
      <c r="I201" s="38">
        <v>5993.9333333333343</v>
      </c>
      <c r="J201" s="38">
        <v>6743.7333333333336</v>
      </c>
      <c r="K201" s="38">
        <v>6984.3166666666675</v>
      </c>
      <c r="L201" s="38">
        <v>7118.6333333333332</v>
      </c>
      <c r="M201" s="28">
        <v>6850</v>
      </c>
      <c r="N201" s="28">
        <v>6475.1</v>
      </c>
      <c r="O201" s="39">
        <v>2384500</v>
      </c>
      <c r="P201" s="40">
        <v>7.7934993897201751E-2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706.35</v>
      </c>
      <c r="F202" s="37">
        <v>720.45000000000016</v>
      </c>
      <c r="G202" s="38">
        <v>686.45000000000027</v>
      </c>
      <c r="H202" s="38">
        <v>666.55000000000007</v>
      </c>
      <c r="I202" s="38">
        <v>632.55000000000018</v>
      </c>
      <c r="J202" s="38">
        <v>740.35000000000036</v>
      </c>
      <c r="K202" s="38">
        <v>774.35000000000014</v>
      </c>
      <c r="L202" s="38">
        <v>794.25000000000045</v>
      </c>
      <c r="M202" s="28">
        <v>754.45</v>
      </c>
      <c r="N202" s="28">
        <v>700.55</v>
      </c>
      <c r="O202" s="39">
        <v>26452400</v>
      </c>
      <c r="P202" s="40">
        <v>3.0330649653146996E-2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290.7</v>
      </c>
      <c r="F203" s="37">
        <v>293.08333333333331</v>
      </c>
      <c r="G203" s="38">
        <v>284.61666666666662</v>
      </c>
      <c r="H203" s="38">
        <v>278.5333333333333</v>
      </c>
      <c r="I203" s="38">
        <v>270.06666666666661</v>
      </c>
      <c r="J203" s="38">
        <v>299.16666666666663</v>
      </c>
      <c r="K203" s="38">
        <v>307.63333333333333</v>
      </c>
      <c r="L203" s="38">
        <v>313.71666666666664</v>
      </c>
      <c r="M203" s="28">
        <v>301.55</v>
      </c>
      <c r="N203" s="28">
        <v>287</v>
      </c>
      <c r="O203" s="39">
        <v>29990950</v>
      </c>
      <c r="P203" s="40">
        <v>-0.16154612817957273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914.4</v>
      </c>
      <c r="F204" s="37">
        <v>919</v>
      </c>
      <c r="G204" s="38">
        <v>878</v>
      </c>
      <c r="H204" s="38">
        <v>841.6</v>
      </c>
      <c r="I204" s="38">
        <v>800.6</v>
      </c>
      <c r="J204" s="38">
        <v>955.4</v>
      </c>
      <c r="K204" s="38">
        <v>996.4</v>
      </c>
      <c r="L204" s="38">
        <v>1032.8</v>
      </c>
      <c r="M204" s="28">
        <v>960</v>
      </c>
      <c r="N204" s="28">
        <v>882.6</v>
      </c>
      <c r="O204" s="39">
        <v>5855500</v>
      </c>
      <c r="P204" s="40">
        <v>-8.4666836000338672E-3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1719.15</v>
      </c>
      <c r="F205" s="37">
        <v>1722.7666666666667</v>
      </c>
      <c r="G205" s="38">
        <v>1683.5333333333333</v>
      </c>
      <c r="H205" s="38">
        <v>1647.9166666666667</v>
      </c>
      <c r="I205" s="38">
        <v>1608.6833333333334</v>
      </c>
      <c r="J205" s="38">
        <v>1758.3833333333332</v>
      </c>
      <c r="K205" s="38">
        <v>1797.6166666666663</v>
      </c>
      <c r="L205" s="38">
        <v>1833.2333333333331</v>
      </c>
      <c r="M205" s="28">
        <v>1762</v>
      </c>
      <c r="N205" s="28">
        <v>1687.15</v>
      </c>
      <c r="O205" s="39">
        <v>755300</v>
      </c>
      <c r="P205" s="40">
        <v>-4.6125461254612546E-3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402.8</v>
      </c>
      <c r="F206" s="37">
        <v>405.91666666666669</v>
      </c>
      <c r="G206" s="38">
        <v>398.18333333333339</v>
      </c>
      <c r="H206" s="38">
        <v>393.56666666666672</v>
      </c>
      <c r="I206" s="38">
        <v>385.83333333333343</v>
      </c>
      <c r="J206" s="38">
        <v>410.53333333333336</v>
      </c>
      <c r="K206" s="38">
        <v>418.26666666666659</v>
      </c>
      <c r="L206" s="38">
        <v>422.88333333333333</v>
      </c>
      <c r="M206" s="28">
        <v>413.65</v>
      </c>
      <c r="N206" s="28">
        <v>401.3</v>
      </c>
      <c r="O206" s="39">
        <v>42424000</v>
      </c>
      <c r="P206" s="40">
        <v>5.9993834625690643E-3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262.35000000000002</v>
      </c>
      <c r="F207" s="37">
        <v>266.61666666666667</v>
      </c>
      <c r="G207" s="38">
        <v>256.73333333333335</v>
      </c>
      <c r="H207" s="38">
        <v>251.11666666666667</v>
      </c>
      <c r="I207" s="38">
        <v>241.23333333333335</v>
      </c>
      <c r="J207" s="38">
        <v>272.23333333333335</v>
      </c>
      <c r="K207" s="38">
        <v>282.11666666666667</v>
      </c>
      <c r="L207" s="38">
        <v>287.73333333333335</v>
      </c>
      <c r="M207" s="28">
        <v>276.5</v>
      </c>
      <c r="N207" s="28">
        <v>261</v>
      </c>
      <c r="O207" s="39">
        <v>96705000</v>
      </c>
      <c r="P207" s="40">
        <v>2.3073505141551352E-2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361.45</v>
      </c>
      <c r="F208" s="37">
        <v>364.81666666666666</v>
      </c>
      <c r="G208" s="38">
        <v>356.63333333333333</v>
      </c>
      <c r="H208" s="38">
        <v>351.81666666666666</v>
      </c>
      <c r="I208" s="38">
        <v>343.63333333333333</v>
      </c>
      <c r="J208" s="38">
        <v>369.63333333333333</v>
      </c>
      <c r="K208" s="38">
        <v>377.81666666666661</v>
      </c>
      <c r="L208" s="38">
        <v>382.63333333333333</v>
      </c>
      <c r="M208" s="28">
        <v>373</v>
      </c>
      <c r="N208" s="28">
        <v>360</v>
      </c>
      <c r="O208" s="39">
        <v>13501800</v>
      </c>
      <c r="P208" s="40">
        <v>-1.7679413305395495E-2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6" sqref="E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0" t="s">
        <v>16</v>
      </c>
      <c r="B8" s="462"/>
      <c r="C8" s="466" t="s">
        <v>20</v>
      </c>
      <c r="D8" s="466" t="s">
        <v>21</v>
      </c>
      <c r="E8" s="457" t="s">
        <v>22</v>
      </c>
      <c r="F8" s="458"/>
      <c r="G8" s="459"/>
      <c r="H8" s="457" t="s">
        <v>23</v>
      </c>
      <c r="I8" s="458"/>
      <c r="J8" s="459"/>
      <c r="K8" s="23"/>
      <c r="L8" s="50"/>
      <c r="M8" s="50"/>
      <c r="N8" s="1"/>
      <c r="O8" s="1"/>
    </row>
    <row r="9" spans="1:15" ht="36" customHeight="1">
      <c r="A9" s="464"/>
      <c r="B9" s="465"/>
      <c r="C9" s="465"/>
      <c r="D9" s="4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15" t="s">
        <v>230</v>
      </c>
      <c r="C10" s="415">
        <v>17530.849999999999</v>
      </c>
      <c r="D10" s="415">
        <v>17616.05</v>
      </c>
      <c r="E10" s="415">
        <v>17412.05</v>
      </c>
      <c r="F10" s="415">
        <v>17293.25</v>
      </c>
      <c r="G10" s="415">
        <v>17089.25</v>
      </c>
      <c r="H10" s="415">
        <v>17734.849999999999</v>
      </c>
      <c r="I10" s="415">
        <v>17938.849999999999</v>
      </c>
      <c r="J10" s="415">
        <v>18057.649999999998</v>
      </c>
      <c r="K10" s="415">
        <v>17820.05</v>
      </c>
      <c r="L10" s="415">
        <v>17497.25</v>
      </c>
      <c r="M10" s="416"/>
      <c r="N10" s="1"/>
      <c r="O10" s="1"/>
    </row>
    <row r="11" spans="1:15" ht="12.75" customHeight="1">
      <c r="A11" s="53">
        <v>2</v>
      </c>
      <c r="B11" s="268" t="s">
        <v>231</v>
      </c>
      <c r="C11" s="415">
        <v>40776.800000000003</v>
      </c>
      <c r="D11" s="415">
        <v>40813.783333333333</v>
      </c>
      <c r="E11" s="415">
        <v>40465.066666666666</v>
      </c>
      <c r="F11" s="415">
        <v>40153.333333333336</v>
      </c>
      <c r="G11" s="415">
        <v>39804.616666666669</v>
      </c>
      <c r="H11" s="415">
        <v>41125.516666666663</v>
      </c>
      <c r="I11" s="415">
        <v>41474.233333333323</v>
      </c>
      <c r="J11" s="415">
        <v>41785.96666666666</v>
      </c>
      <c r="K11" s="415">
        <v>41162.5</v>
      </c>
      <c r="L11" s="415">
        <v>40502.050000000003</v>
      </c>
      <c r="M11" s="416"/>
      <c r="N11" s="1"/>
      <c r="O11" s="1"/>
    </row>
    <row r="12" spans="1:15" ht="12.75" customHeight="1">
      <c r="A12" s="53">
        <v>3</v>
      </c>
      <c r="B12" s="268" t="s">
        <v>232</v>
      </c>
      <c r="C12" s="269">
        <v>2769.45</v>
      </c>
      <c r="D12" s="269">
        <v>2770.6999999999994</v>
      </c>
      <c r="E12" s="269">
        <v>2747.4499999999989</v>
      </c>
      <c r="F12" s="269">
        <v>2725.4499999999994</v>
      </c>
      <c r="G12" s="269">
        <v>2702.1999999999989</v>
      </c>
      <c r="H12" s="269">
        <v>2792.6999999999989</v>
      </c>
      <c r="I12" s="269">
        <v>2815.95</v>
      </c>
      <c r="J12" s="269">
        <v>2837.9499999999989</v>
      </c>
      <c r="K12" s="269">
        <v>2793.95</v>
      </c>
      <c r="L12" s="269">
        <v>2748.7</v>
      </c>
      <c r="M12" s="416"/>
      <c r="N12" s="1"/>
      <c r="O12" s="1"/>
    </row>
    <row r="13" spans="1:15" ht="12.75" customHeight="1">
      <c r="A13" s="53">
        <v>4</v>
      </c>
      <c r="B13" s="268" t="s">
        <v>233</v>
      </c>
      <c r="C13" s="269">
        <v>5174.95</v>
      </c>
      <c r="D13" s="269">
        <v>5209.583333333333</v>
      </c>
      <c r="E13" s="269">
        <v>5126.4166666666661</v>
      </c>
      <c r="F13" s="269">
        <v>5077.8833333333332</v>
      </c>
      <c r="G13" s="269">
        <v>4994.7166666666662</v>
      </c>
      <c r="H13" s="269">
        <v>5258.1166666666659</v>
      </c>
      <c r="I13" s="269">
        <v>5341.2833333333319</v>
      </c>
      <c r="J13" s="269">
        <v>5389.8166666666657</v>
      </c>
      <c r="K13" s="269">
        <v>5292.75</v>
      </c>
      <c r="L13" s="269">
        <v>5161.05</v>
      </c>
      <c r="M13" s="416"/>
      <c r="N13" s="1"/>
      <c r="O13" s="1"/>
    </row>
    <row r="14" spans="1:15" ht="12.75" customHeight="1">
      <c r="A14" s="53">
        <v>5</v>
      </c>
      <c r="B14" s="268" t="s">
        <v>234</v>
      </c>
      <c r="C14" s="269">
        <v>26706.45</v>
      </c>
      <c r="D14" s="269">
        <v>26971.649999999998</v>
      </c>
      <c r="E14" s="269">
        <v>26367.749999999996</v>
      </c>
      <c r="F14" s="269">
        <v>26029.05</v>
      </c>
      <c r="G14" s="269">
        <v>25425.149999999998</v>
      </c>
      <c r="H14" s="269">
        <v>27310.349999999995</v>
      </c>
      <c r="I14" s="269">
        <v>27914.249999999996</v>
      </c>
      <c r="J14" s="269">
        <v>28252.949999999993</v>
      </c>
      <c r="K14" s="269">
        <v>27575.55</v>
      </c>
      <c r="L14" s="269">
        <v>26632.95</v>
      </c>
      <c r="M14" s="416"/>
      <c r="N14" s="1"/>
      <c r="O14" s="1"/>
    </row>
    <row r="15" spans="1:15" ht="12.75" customHeight="1">
      <c r="A15" s="53">
        <v>6</v>
      </c>
      <c r="B15" s="268" t="s">
        <v>235</v>
      </c>
      <c r="C15" s="269">
        <v>4270.6000000000004</v>
      </c>
      <c r="D15" s="269">
        <v>4281.2</v>
      </c>
      <c r="E15" s="269">
        <v>4228.2999999999993</v>
      </c>
      <c r="F15" s="269">
        <v>4185.9999999999991</v>
      </c>
      <c r="G15" s="269">
        <v>4133.0999999999985</v>
      </c>
      <c r="H15" s="269">
        <v>4323.5</v>
      </c>
      <c r="I15" s="269">
        <v>4376.3999999999996</v>
      </c>
      <c r="J15" s="269">
        <v>4418.7000000000007</v>
      </c>
      <c r="K15" s="269">
        <v>4334.1000000000004</v>
      </c>
      <c r="L15" s="269">
        <v>4238.8999999999996</v>
      </c>
      <c r="M15" s="416"/>
      <c r="N15" s="1"/>
      <c r="O15" s="1"/>
    </row>
    <row r="16" spans="1:15" ht="12.75" customHeight="1">
      <c r="A16" s="53">
        <v>7</v>
      </c>
      <c r="B16" s="268" t="s">
        <v>236</v>
      </c>
      <c r="C16" s="269">
        <v>8573.4500000000007</v>
      </c>
      <c r="D16" s="269">
        <v>8638.8000000000011</v>
      </c>
      <c r="E16" s="269">
        <v>8434.0000000000018</v>
      </c>
      <c r="F16" s="269">
        <v>8294.5500000000011</v>
      </c>
      <c r="G16" s="269">
        <v>8089.7500000000018</v>
      </c>
      <c r="H16" s="269">
        <v>8778.2500000000018</v>
      </c>
      <c r="I16" s="269">
        <v>8983.0500000000011</v>
      </c>
      <c r="J16" s="269">
        <v>9122.5000000000018</v>
      </c>
      <c r="K16" s="269">
        <v>8843.6</v>
      </c>
      <c r="L16" s="269">
        <v>8499.35</v>
      </c>
      <c r="M16" s="416"/>
      <c r="N16" s="1"/>
      <c r="O16" s="1"/>
    </row>
    <row r="17" spans="1:15" ht="12.75" customHeight="1">
      <c r="A17" s="53">
        <v>8</v>
      </c>
      <c r="B17" s="417" t="s">
        <v>288</v>
      </c>
      <c r="C17" s="268">
        <v>3180.15</v>
      </c>
      <c r="D17" s="269">
        <v>3198.65</v>
      </c>
      <c r="E17" s="269">
        <v>3081.5</v>
      </c>
      <c r="F17" s="269">
        <v>2982.85</v>
      </c>
      <c r="G17" s="269">
        <v>2865.7</v>
      </c>
      <c r="H17" s="269">
        <v>3297.3</v>
      </c>
      <c r="I17" s="269">
        <v>3414.4500000000007</v>
      </c>
      <c r="J17" s="269">
        <v>3513.1000000000004</v>
      </c>
      <c r="K17" s="268">
        <v>3315.8</v>
      </c>
      <c r="L17" s="268">
        <v>3100</v>
      </c>
      <c r="M17" s="268">
        <v>4.8224600000000004</v>
      </c>
      <c r="N17" s="1"/>
      <c r="O17" s="1"/>
    </row>
    <row r="18" spans="1:15" ht="12.75" customHeight="1">
      <c r="A18" s="53">
        <v>9</v>
      </c>
      <c r="B18" s="417" t="s">
        <v>43</v>
      </c>
      <c r="C18" s="268">
        <v>2611.5</v>
      </c>
      <c r="D18" s="269">
        <v>2641.5833333333335</v>
      </c>
      <c r="E18" s="269">
        <v>2528.166666666667</v>
      </c>
      <c r="F18" s="269">
        <v>2444.8333333333335</v>
      </c>
      <c r="G18" s="269">
        <v>2331.416666666667</v>
      </c>
      <c r="H18" s="269">
        <v>2724.916666666667</v>
      </c>
      <c r="I18" s="269">
        <v>2838.3333333333339</v>
      </c>
      <c r="J18" s="269">
        <v>2921.666666666667</v>
      </c>
      <c r="K18" s="268">
        <v>2755</v>
      </c>
      <c r="L18" s="268">
        <v>2558.25</v>
      </c>
      <c r="M18" s="268">
        <v>21.544270000000001</v>
      </c>
      <c r="N18" s="1"/>
      <c r="O18" s="1"/>
    </row>
    <row r="19" spans="1:15" ht="12.75" customHeight="1">
      <c r="A19" s="53">
        <v>10</v>
      </c>
      <c r="B19" s="417" t="s">
        <v>59</v>
      </c>
      <c r="C19" s="268">
        <v>658.65</v>
      </c>
      <c r="D19" s="269">
        <v>665.1</v>
      </c>
      <c r="E19" s="269">
        <v>646.80000000000007</v>
      </c>
      <c r="F19" s="269">
        <v>634.95000000000005</v>
      </c>
      <c r="G19" s="269">
        <v>616.65000000000009</v>
      </c>
      <c r="H19" s="269">
        <v>676.95</v>
      </c>
      <c r="I19" s="269">
        <v>695.25</v>
      </c>
      <c r="J19" s="269">
        <v>707.1</v>
      </c>
      <c r="K19" s="268">
        <v>683.4</v>
      </c>
      <c r="L19" s="268">
        <v>653.25</v>
      </c>
      <c r="M19" s="268">
        <v>12.57784</v>
      </c>
      <c r="N19" s="1"/>
      <c r="O19" s="1"/>
    </row>
    <row r="20" spans="1:15" ht="12.75" customHeight="1">
      <c r="A20" s="53">
        <v>11</v>
      </c>
      <c r="B20" s="417" t="s">
        <v>237</v>
      </c>
      <c r="C20" s="268">
        <v>17547.95</v>
      </c>
      <c r="D20" s="269">
        <v>17674.100000000002</v>
      </c>
      <c r="E20" s="269">
        <v>17381.350000000006</v>
      </c>
      <c r="F20" s="269">
        <v>17214.750000000004</v>
      </c>
      <c r="G20" s="269">
        <v>16922.000000000007</v>
      </c>
      <c r="H20" s="269">
        <v>17840.700000000004</v>
      </c>
      <c r="I20" s="269">
        <v>18133.449999999997</v>
      </c>
      <c r="J20" s="269">
        <v>18300.050000000003</v>
      </c>
      <c r="K20" s="268">
        <v>17966.849999999999</v>
      </c>
      <c r="L20" s="268">
        <v>17507.5</v>
      </c>
      <c r="M20" s="268">
        <v>0.12841</v>
      </c>
      <c r="N20" s="1"/>
      <c r="O20" s="1"/>
    </row>
    <row r="21" spans="1:15" ht="12.75" customHeight="1">
      <c r="A21" s="53">
        <v>12</v>
      </c>
      <c r="B21" s="417" t="s">
        <v>45</v>
      </c>
      <c r="C21" s="268">
        <v>3702.2</v>
      </c>
      <c r="D21" s="269">
        <v>3727.9166666666665</v>
      </c>
      <c r="E21" s="269">
        <v>3588.8833333333332</v>
      </c>
      <c r="F21" s="269">
        <v>3475.5666666666666</v>
      </c>
      <c r="G21" s="269">
        <v>3336.5333333333333</v>
      </c>
      <c r="H21" s="269">
        <v>3841.2333333333331</v>
      </c>
      <c r="I21" s="269">
        <v>3980.2666666666669</v>
      </c>
      <c r="J21" s="269">
        <v>4093.583333333333</v>
      </c>
      <c r="K21" s="268">
        <v>3866.95</v>
      </c>
      <c r="L21" s="268">
        <v>3614.6</v>
      </c>
      <c r="M21" s="268">
        <v>56.874290000000002</v>
      </c>
      <c r="N21" s="1"/>
      <c r="O21" s="1"/>
    </row>
    <row r="22" spans="1:15" ht="12.75" customHeight="1">
      <c r="A22" s="53">
        <v>13</v>
      </c>
      <c r="B22" s="417" t="s">
        <v>238</v>
      </c>
      <c r="C22" s="268">
        <v>2316.6</v>
      </c>
      <c r="D22" s="269">
        <v>2317.2166666666667</v>
      </c>
      <c r="E22" s="269">
        <v>2289.6833333333334</v>
      </c>
      <c r="F22" s="269">
        <v>2262.7666666666669</v>
      </c>
      <c r="G22" s="269">
        <v>2235.2333333333336</v>
      </c>
      <c r="H22" s="269">
        <v>2344.1333333333332</v>
      </c>
      <c r="I22" s="269">
        <v>2371.666666666667</v>
      </c>
      <c r="J22" s="269">
        <v>2398.583333333333</v>
      </c>
      <c r="K22" s="268">
        <v>2344.75</v>
      </c>
      <c r="L22" s="268">
        <v>2290.3000000000002</v>
      </c>
      <c r="M22" s="268">
        <v>21.227910000000001</v>
      </c>
      <c r="N22" s="1"/>
      <c r="O22" s="1"/>
    </row>
    <row r="23" spans="1:15" ht="12.75" customHeight="1">
      <c r="A23" s="53">
        <v>14</v>
      </c>
      <c r="B23" s="417" t="s">
        <v>46</v>
      </c>
      <c r="C23" s="268">
        <v>938.2</v>
      </c>
      <c r="D23" s="269">
        <v>946.93333333333339</v>
      </c>
      <c r="E23" s="269">
        <v>917.41666666666674</v>
      </c>
      <c r="F23" s="269">
        <v>896.63333333333333</v>
      </c>
      <c r="G23" s="269">
        <v>867.11666666666667</v>
      </c>
      <c r="H23" s="269">
        <v>967.71666666666681</v>
      </c>
      <c r="I23" s="269">
        <v>997.23333333333346</v>
      </c>
      <c r="J23" s="269">
        <v>1018.0166666666669</v>
      </c>
      <c r="K23" s="268">
        <v>976.45</v>
      </c>
      <c r="L23" s="268">
        <v>926.15</v>
      </c>
      <c r="M23" s="268">
        <v>107.12402</v>
      </c>
      <c r="N23" s="1"/>
      <c r="O23" s="1"/>
    </row>
    <row r="24" spans="1:15" ht="12.75" customHeight="1">
      <c r="A24" s="53">
        <v>15</v>
      </c>
      <c r="B24" s="417" t="s">
        <v>239</v>
      </c>
      <c r="C24" s="268">
        <v>3528.8</v>
      </c>
      <c r="D24" s="269">
        <v>3543.2666666666664</v>
      </c>
      <c r="E24" s="269">
        <v>3454.7333333333327</v>
      </c>
      <c r="F24" s="269">
        <v>3380.6666666666661</v>
      </c>
      <c r="G24" s="269">
        <v>3292.1333333333323</v>
      </c>
      <c r="H24" s="269">
        <v>3617.333333333333</v>
      </c>
      <c r="I24" s="269">
        <v>3705.8666666666668</v>
      </c>
      <c r="J24" s="269">
        <v>3779.9333333333334</v>
      </c>
      <c r="K24" s="268">
        <v>3631.8</v>
      </c>
      <c r="L24" s="268">
        <v>3469.2</v>
      </c>
      <c r="M24" s="268">
        <v>6.0455899999999998</v>
      </c>
      <c r="N24" s="1"/>
      <c r="O24" s="1"/>
    </row>
    <row r="25" spans="1:15" ht="12.75" customHeight="1">
      <c r="A25" s="53">
        <v>16</v>
      </c>
      <c r="B25" s="417" t="s">
        <v>240</v>
      </c>
      <c r="C25" s="268">
        <v>4094.75</v>
      </c>
      <c r="D25" s="269">
        <v>4073.8333333333335</v>
      </c>
      <c r="E25" s="269">
        <v>3910.916666666667</v>
      </c>
      <c r="F25" s="269">
        <v>3727.0833333333335</v>
      </c>
      <c r="G25" s="269">
        <v>3564.166666666667</v>
      </c>
      <c r="H25" s="269">
        <v>4257.666666666667</v>
      </c>
      <c r="I25" s="269">
        <v>4420.5833333333339</v>
      </c>
      <c r="J25" s="269">
        <v>4604.416666666667</v>
      </c>
      <c r="K25" s="268">
        <v>4236.75</v>
      </c>
      <c r="L25" s="268">
        <v>3890</v>
      </c>
      <c r="M25" s="268">
        <v>9.9764099999999996</v>
      </c>
      <c r="N25" s="1"/>
      <c r="O25" s="1"/>
    </row>
    <row r="26" spans="1:15" ht="12.75" customHeight="1">
      <c r="A26" s="53">
        <v>17</v>
      </c>
      <c r="B26" s="417" t="s">
        <v>241</v>
      </c>
      <c r="C26" s="268">
        <v>115.65</v>
      </c>
      <c r="D26" s="269">
        <v>117.25</v>
      </c>
      <c r="E26" s="269">
        <v>113.3</v>
      </c>
      <c r="F26" s="269">
        <v>110.95</v>
      </c>
      <c r="G26" s="269">
        <v>107</v>
      </c>
      <c r="H26" s="269">
        <v>119.6</v>
      </c>
      <c r="I26" s="269">
        <v>123.54999999999998</v>
      </c>
      <c r="J26" s="269">
        <v>125.89999999999999</v>
      </c>
      <c r="K26" s="268">
        <v>121.2</v>
      </c>
      <c r="L26" s="268">
        <v>114.9</v>
      </c>
      <c r="M26" s="268">
        <v>61.433869999999999</v>
      </c>
      <c r="N26" s="1"/>
      <c r="O26" s="1"/>
    </row>
    <row r="27" spans="1:15" ht="12.75" customHeight="1">
      <c r="A27" s="53">
        <v>18</v>
      </c>
      <c r="B27" s="417" t="s">
        <v>41</v>
      </c>
      <c r="C27" s="268">
        <v>326.7</v>
      </c>
      <c r="D27" s="269">
        <v>329.38333333333333</v>
      </c>
      <c r="E27" s="269">
        <v>319.16666666666663</v>
      </c>
      <c r="F27" s="269">
        <v>311.63333333333333</v>
      </c>
      <c r="G27" s="269">
        <v>301.41666666666663</v>
      </c>
      <c r="H27" s="269">
        <v>336.91666666666663</v>
      </c>
      <c r="I27" s="269">
        <v>347.13333333333333</v>
      </c>
      <c r="J27" s="269">
        <v>354.66666666666663</v>
      </c>
      <c r="K27" s="268">
        <v>339.6</v>
      </c>
      <c r="L27" s="268">
        <v>321.85000000000002</v>
      </c>
      <c r="M27" s="268">
        <v>23.383510000000001</v>
      </c>
      <c r="N27" s="1"/>
      <c r="O27" s="1"/>
    </row>
    <row r="28" spans="1:15" ht="12.75" customHeight="1">
      <c r="A28" s="53">
        <v>19</v>
      </c>
      <c r="B28" s="417" t="s">
        <v>52</v>
      </c>
      <c r="C28" s="268">
        <v>609.9</v>
      </c>
      <c r="D28" s="269">
        <v>611.7833333333333</v>
      </c>
      <c r="E28" s="269">
        <v>596.11666666666656</v>
      </c>
      <c r="F28" s="269">
        <v>582.33333333333326</v>
      </c>
      <c r="G28" s="269">
        <v>566.66666666666652</v>
      </c>
      <c r="H28" s="269">
        <v>625.56666666666661</v>
      </c>
      <c r="I28" s="269">
        <v>641.23333333333335</v>
      </c>
      <c r="J28" s="269">
        <v>655.01666666666665</v>
      </c>
      <c r="K28" s="268">
        <v>627.45000000000005</v>
      </c>
      <c r="L28" s="268">
        <v>598</v>
      </c>
      <c r="M28" s="268">
        <v>2.49078</v>
      </c>
      <c r="N28" s="1"/>
      <c r="O28" s="1"/>
    </row>
    <row r="29" spans="1:15" ht="12.75" customHeight="1">
      <c r="A29" s="53">
        <v>20</v>
      </c>
      <c r="B29" s="417" t="s">
        <v>48</v>
      </c>
      <c r="C29" s="268">
        <v>3180.7</v>
      </c>
      <c r="D29" s="269">
        <v>3188.4499999999994</v>
      </c>
      <c r="E29" s="269">
        <v>3153.9499999999989</v>
      </c>
      <c r="F29" s="269">
        <v>3127.1999999999994</v>
      </c>
      <c r="G29" s="269">
        <v>3092.6999999999989</v>
      </c>
      <c r="H29" s="269">
        <v>3215.1999999999989</v>
      </c>
      <c r="I29" s="269">
        <v>3249.7</v>
      </c>
      <c r="J29" s="269">
        <v>3276.4499999999989</v>
      </c>
      <c r="K29" s="268">
        <v>3222.95</v>
      </c>
      <c r="L29" s="268">
        <v>3161.7</v>
      </c>
      <c r="M29" s="268">
        <v>1.49318</v>
      </c>
      <c r="N29" s="1"/>
      <c r="O29" s="1"/>
    </row>
    <row r="30" spans="1:15" ht="12.75" customHeight="1">
      <c r="A30" s="53">
        <v>21</v>
      </c>
      <c r="B30" s="417" t="s">
        <v>51</v>
      </c>
      <c r="C30" s="268">
        <v>516.70000000000005</v>
      </c>
      <c r="D30" s="269">
        <v>525.91666666666663</v>
      </c>
      <c r="E30" s="269">
        <v>501.83333333333326</v>
      </c>
      <c r="F30" s="269">
        <v>486.96666666666664</v>
      </c>
      <c r="G30" s="269">
        <v>462.88333333333327</v>
      </c>
      <c r="H30" s="269">
        <v>540.7833333333333</v>
      </c>
      <c r="I30" s="269">
        <v>564.86666666666656</v>
      </c>
      <c r="J30" s="269">
        <v>579.73333333333323</v>
      </c>
      <c r="K30" s="268">
        <v>550</v>
      </c>
      <c r="L30" s="268">
        <v>511.05</v>
      </c>
      <c r="M30" s="268">
        <v>428.69715000000002</v>
      </c>
      <c r="N30" s="1"/>
      <c r="O30" s="1"/>
    </row>
    <row r="31" spans="1:15" ht="12.75" customHeight="1">
      <c r="A31" s="53">
        <v>22</v>
      </c>
      <c r="B31" s="417" t="s">
        <v>53</v>
      </c>
      <c r="C31" s="268">
        <v>4279.75</v>
      </c>
      <c r="D31" s="269">
        <v>4300.0166666666664</v>
      </c>
      <c r="E31" s="269">
        <v>4236.7333333333327</v>
      </c>
      <c r="F31" s="269">
        <v>4193.7166666666662</v>
      </c>
      <c r="G31" s="269">
        <v>4130.4333333333325</v>
      </c>
      <c r="H31" s="269">
        <v>4343.0333333333328</v>
      </c>
      <c r="I31" s="269">
        <v>4406.3166666666657</v>
      </c>
      <c r="J31" s="269">
        <v>4449.333333333333</v>
      </c>
      <c r="K31" s="268">
        <v>4363.3</v>
      </c>
      <c r="L31" s="268">
        <v>4257</v>
      </c>
      <c r="M31" s="268">
        <v>4.5852599999999999</v>
      </c>
      <c r="N31" s="1"/>
      <c r="O31" s="1"/>
    </row>
    <row r="32" spans="1:15" ht="12.75" customHeight="1">
      <c r="A32" s="53">
        <v>23</v>
      </c>
      <c r="B32" s="417" t="s">
        <v>54</v>
      </c>
      <c r="C32" s="268">
        <v>282.85000000000002</v>
      </c>
      <c r="D32" s="269">
        <v>289.25</v>
      </c>
      <c r="E32" s="269">
        <v>275.05</v>
      </c>
      <c r="F32" s="269">
        <v>267.25</v>
      </c>
      <c r="G32" s="269">
        <v>253.05</v>
      </c>
      <c r="H32" s="269">
        <v>297.05</v>
      </c>
      <c r="I32" s="269">
        <v>311.25000000000006</v>
      </c>
      <c r="J32" s="269">
        <v>319.05</v>
      </c>
      <c r="K32" s="268">
        <v>303.45</v>
      </c>
      <c r="L32" s="268">
        <v>281.45</v>
      </c>
      <c r="M32" s="268">
        <v>113.51452999999999</v>
      </c>
      <c r="N32" s="1"/>
      <c r="O32" s="1"/>
    </row>
    <row r="33" spans="1:15" ht="12.75" customHeight="1">
      <c r="A33" s="53">
        <v>24</v>
      </c>
      <c r="B33" s="417" t="s">
        <v>55</v>
      </c>
      <c r="C33" s="268">
        <v>160.44999999999999</v>
      </c>
      <c r="D33" s="269">
        <v>161.08333333333331</v>
      </c>
      <c r="E33" s="269">
        <v>156.56666666666663</v>
      </c>
      <c r="F33" s="269">
        <v>152.68333333333331</v>
      </c>
      <c r="G33" s="269">
        <v>148.16666666666663</v>
      </c>
      <c r="H33" s="269">
        <v>164.96666666666664</v>
      </c>
      <c r="I33" s="269">
        <v>169.48333333333329</v>
      </c>
      <c r="J33" s="269">
        <v>173.36666666666665</v>
      </c>
      <c r="K33" s="268">
        <v>165.6</v>
      </c>
      <c r="L33" s="268">
        <v>157.19999999999999</v>
      </c>
      <c r="M33" s="268">
        <v>126.01887000000001</v>
      </c>
      <c r="N33" s="1"/>
      <c r="O33" s="1"/>
    </row>
    <row r="34" spans="1:15" ht="12.75" customHeight="1">
      <c r="A34" s="53">
        <v>25</v>
      </c>
      <c r="B34" s="417" t="s">
        <v>57</v>
      </c>
      <c r="C34" s="268">
        <v>3322.55</v>
      </c>
      <c r="D34" s="269">
        <v>3350.7000000000003</v>
      </c>
      <c r="E34" s="269">
        <v>3281.4000000000005</v>
      </c>
      <c r="F34" s="269">
        <v>3240.2500000000005</v>
      </c>
      <c r="G34" s="269">
        <v>3170.9500000000007</v>
      </c>
      <c r="H34" s="269">
        <v>3391.8500000000004</v>
      </c>
      <c r="I34" s="269">
        <v>3461.1500000000005</v>
      </c>
      <c r="J34" s="269">
        <v>3502.3</v>
      </c>
      <c r="K34" s="268">
        <v>3420</v>
      </c>
      <c r="L34" s="268">
        <v>3309.55</v>
      </c>
      <c r="M34" s="268">
        <v>15.98265</v>
      </c>
      <c r="N34" s="1"/>
      <c r="O34" s="1"/>
    </row>
    <row r="35" spans="1:15" ht="12.75" customHeight="1">
      <c r="A35" s="53">
        <v>26</v>
      </c>
      <c r="B35" s="417" t="s">
        <v>302</v>
      </c>
      <c r="C35" s="268">
        <v>2338.8000000000002</v>
      </c>
      <c r="D35" s="269">
        <v>2386.1</v>
      </c>
      <c r="E35" s="269">
        <v>2263.1999999999998</v>
      </c>
      <c r="F35" s="269">
        <v>2187.6</v>
      </c>
      <c r="G35" s="269">
        <v>2064.6999999999998</v>
      </c>
      <c r="H35" s="269">
        <v>2461.6999999999998</v>
      </c>
      <c r="I35" s="269">
        <v>2584.6000000000004</v>
      </c>
      <c r="J35" s="269">
        <v>2660.2</v>
      </c>
      <c r="K35" s="268">
        <v>2509</v>
      </c>
      <c r="L35" s="268">
        <v>2310.5</v>
      </c>
      <c r="M35" s="268">
        <v>11.35491</v>
      </c>
      <c r="N35" s="1"/>
      <c r="O35" s="1"/>
    </row>
    <row r="36" spans="1:15" ht="12.75" customHeight="1">
      <c r="A36" s="53">
        <v>27</v>
      </c>
      <c r="B36" s="417" t="s">
        <v>60</v>
      </c>
      <c r="C36" s="268">
        <v>533.1</v>
      </c>
      <c r="D36" s="269">
        <v>537.78333333333342</v>
      </c>
      <c r="E36" s="269">
        <v>526.76666666666688</v>
      </c>
      <c r="F36" s="269">
        <v>520.43333333333351</v>
      </c>
      <c r="G36" s="269">
        <v>509.41666666666697</v>
      </c>
      <c r="H36" s="269">
        <v>544.11666666666679</v>
      </c>
      <c r="I36" s="269">
        <v>555.13333333333344</v>
      </c>
      <c r="J36" s="269">
        <v>561.4666666666667</v>
      </c>
      <c r="K36" s="268">
        <v>548.79999999999995</v>
      </c>
      <c r="L36" s="268">
        <v>531.45000000000005</v>
      </c>
      <c r="M36" s="268">
        <v>16.023479999999999</v>
      </c>
      <c r="N36" s="1"/>
      <c r="O36" s="1"/>
    </row>
    <row r="37" spans="1:15" ht="12.75" customHeight="1">
      <c r="A37" s="53">
        <v>28</v>
      </c>
      <c r="B37" s="417" t="s">
        <v>243</v>
      </c>
      <c r="C37" s="268">
        <v>4327.55</v>
      </c>
      <c r="D37" s="269">
        <v>4387.6499999999996</v>
      </c>
      <c r="E37" s="269">
        <v>4225.2999999999993</v>
      </c>
      <c r="F37" s="269">
        <v>4123.0499999999993</v>
      </c>
      <c r="G37" s="269">
        <v>3960.6999999999989</v>
      </c>
      <c r="H37" s="269">
        <v>4489.8999999999996</v>
      </c>
      <c r="I37" s="269">
        <v>4652.25</v>
      </c>
      <c r="J37" s="269">
        <v>4754.5</v>
      </c>
      <c r="K37" s="268">
        <v>4550</v>
      </c>
      <c r="L37" s="268">
        <v>4285.3999999999996</v>
      </c>
      <c r="M37" s="268">
        <v>5.8416300000000003</v>
      </c>
      <c r="N37" s="1"/>
      <c r="O37" s="1"/>
    </row>
    <row r="38" spans="1:15" ht="12.75" customHeight="1">
      <c r="A38" s="53">
        <v>29</v>
      </c>
      <c r="B38" s="417" t="s">
        <v>61</v>
      </c>
      <c r="C38" s="268">
        <v>789.3</v>
      </c>
      <c r="D38" s="269">
        <v>786</v>
      </c>
      <c r="E38" s="269">
        <v>779.4</v>
      </c>
      <c r="F38" s="269">
        <v>769.5</v>
      </c>
      <c r="G38" s="269">
        <v>762.9</v>
      </c>
      <c r="H38" s="269">
        <v>795.9</v>
      </c>
      <c r="I38" s="269">
        <v>802.49999999999989</v>
      </c>
      <c r="J38" s="269">
        <v>812.4</v>
      </c>
      <c r="K38" s="268">
        <v>792.6</v>
      </c>
      <c r="L38" s="268">
        <v>776.1</v>
      </c>
      <c r="M38" s="268">
        <v>114.67350999999999</v>
      </c>
      <c r="N38" s="1"/>
      <c r="O38" s="1"/>
    </row>
    <row r="39" spans="1:15" ht="12.75" customHeight="1">
      <c r="A39" s="53">
        <v>30</v>
      </c>
      <c r="B39" s="417" t="s">
        <v>62</v>
      </c>
      <c r="C39" s="268">
        <v>3689.55</v>
      </c>
      <c r="D39" s="269">
        <v>3721.8833333333332</v>
      </c>
      <c r="E39" s="269">
        <v>3643.7666666666664</v>
      </c>
      <c r="F39" s="269">
        <v>3597.9833333333331</v>
      </c>
      <c r="G39" s="269">
        <v>3519.8666666666663</v>
      </c>
      <c r="H39" s="269">
        <v>3767.6666666666665</v>
      </c>
      <c r="I39" s="269">
        <v>3845.7833333333333</v>
      </c>
      <c r="J39" s="269">
        <v>3891.5666666666666</v>
      </c>
      <c r="K39" s="268">
        <v>3800</v>
      </c>
      <c r="L39" s="268">
        <v>3676.1</v>
      </c>
      <c r="M39" s="268">
        <v>5.79176</v>
      </c>
      <c r="N39" s="1"/>
      <c r="O39" s="1"/>
    </row>
    <row r="40" spans="1:15" ht="12.75" customHeight="1">
      <c r="A40" s="53">
        <v>31</v>
      </c>
      <c r="B40" s="417" t="s">
        <v>65</v>
      </c>
      <c r="C40" s="268">
        <v>7274.1</v>
      </c>
      <c r="D40" s="269">
        <v>7316.2</v>
      </c>
      <c r="E40" s="269">
        <v>7152.25</v>
      </c>
      <c r="F40" s="269">
        <v>7030.4000000000005</v>
      </c>
      <c r="G40" s="269">
        <v>6866.4500000000007</v>
      </c>
      <c r="H40" s="269">
        <v>7438.0499999999993</v>
      </c>
      <c r="I40" s="269">
        <v>7601.9999999999982</v>
      </c>
      <c r="J40" s="269">
        <v>7723.8499999999985</v>
      </c>
      <c r="K40" s="268">
        <v>7480.15</v>
      </c>
      <c r="L40" s="268">
        <v>7194.35</v>
      </c>
      <c r="M40" s="268">
        <v>11.87036</v>
      </c>
      <c r="N40" s="1"/>
      <c r="O40" s="1"/>
    </row>
    <row r="41" spans="1:15" ht="12.75" customHeight="1">
      <c r="A41" s="53">
        <v>32</v>
      </c>
      <c r="B41" s="417" t="s">
        <v>64</v>
      </c>
      <c r="C41" s="268">
        <v>1734.9</v>
      </c>
      <c r="D41" s="269">
        <v>1744.1333333333332</v>
      </c>
      <c r="E41" s="269">
        <v>1702.7666666666664</v>
      </c>
      <c r="F41" s="269">
        <v>1670.6333333333332</v>
      </c>
      <c r="G41" s="269">
        <v>1629.2666666666664</v>
      </c>
      <c r="H41" s="269">
        <v>1776.2666666666664</v>
      </c>
      <c r="I41" s="269">
        <v>1817.6333333333332</v>
      </c>
      <c r="J41" s="269">
        <v>1849.7666666666664</v>
      </c>
      <c r="K41" s="268">
        <v>1785.5</v>
      </c>
      <c r="L41" s="268">
        <v>1712</v>
      </c>
      <c r="M41" s="268">
        <v>32.772129999999997</v>
      </c>
      <c r="N41" s="1"/>
      <c r="O41" s="1"/>
    </row>
    <row r="42" spans="1:15" ht="12.75" customHeight="1">
      <c r="A42" s="53">
        <v>33</v>
      </c>
      <c r="B42" s="417" t="s">
        <v>244</v>
      </c>
      <c r="C42" s="268">
        <v>6763.8</v>
      </c>
      <c r="D42" s="269">
        <v>6842.9333333333334</v>
      </c>
      <c r="E42" s="269">
        <v>6595.8666666666668</v>
      </c>
      <c r="F42" s="269">
        <v>6427.9333333333334</v>
      </c>
      <c r="G42" s="269">
        <v>6180.8666666666668</v>
      </c>
      <c r="H42" s="269">
        <v>7010.8666666666668</v>
      </c>
      <c r="I42" s="269">
        <v>7257.9333333333343</v>
      </c>
      <c r="J42" s="269">
        <v>7425.8666666666668</v>
      </c>
      <c r="K42" s="268">
        <v>7090</v>
      </c>
      <c r="L42" s="268">
        <v>6675</v>
      </c>
      <c r="M42" s="268">
        <v>2.6739799999999998</v>
      </c>
      <c r="N42" s="1"/>
      <c r="O42" s="1"/>
    </row>
    <row r="43" spans="1:15" ht="12.75" customHeight="1">
      <c r="A43" s="53">
        <v>34</v>
      </c>
      <c r="B43" s="417" t="s">
        <v>66</v>
      </c>
      <c r="C43" s="268">
        <v>1909.1</v>
      </c>
      <c r="D43" s="269">
        <v>1949.9666666666665</v>
      </c>
      <c r="E43" s="269">
        <v>1861.633333333333</v>
      </c>
      <c r="F43" s="269">
        <v>1814.1666666666665</v>
      </c>
      <c r="G43" s="269">
        <v>1725.833333333333</v>
      </c>
      <c r="H43" s="269">
        <v>1997.4333333333329</v>
      </c>
      <c r="I43" s="269">
        <v>2085.7666666666664</v>
      </c>
      <c r="J43" s="269">
        <v>2133.2333333333327</v>
      </c>
      <c r="K43" s="268">
        <v>2038.3</v>
      </c>
      <c r="L43" s="268">
        <v>1902.5</v>
      </c>
      <c r="M43" s="268">
        <v>14.598599999999999</v>
      </c>
      <c r="N43" s="1"/>
      <c r="O43" s="1"/>
    </row>
    <row r="44" spans="1:15" ht="12.75" customHeight="1">
      <c r="A44" s="53">
        <v>35</v>
      </c>
      <c r="B44" s="417" t="s">
        <v>67</v>
      </c>
      <c r="C44" s="268">
        <v>288.8</v>
      </c>
      <c r="D44" s="269">
        <v>293.13333333333338</v>
      </c>
      <c r="E44" s="269">
        <v>282.86666666666679</v>
      </c>
      <c r="F44" s="269">
        <v>276.93333333333339</v>
      </c>
      <c r="G44" s="269">
        <v>266.6666666666668</v>
      </c>
      <c r="H44" s="269">
        <v>299.06666666666678</v>
      </c>
      <c r="I44" s="269">
        <v>309.33333333333331</v>
      </c>
      <c r="J44" s="269">
        <v>315.26666666666677</v>
      </c>
      <c r="K44" s="268">
        <v>303.39999999999998</v>
      </c>
      <c r="L44" s="268">
        <v>287.2</v>
      </c>
      <c r="M44" s="268">
        <v>116.97762</v>
      </c>
      <c r="N44" s="1"/>
      <c r="O44" s="1"/>
    </row>
    <row r="45" spans="1:15" ht="12.75" customHeight="1">
      <c r="A45" s="53">
        <v>36</v>
      </c>
      <c r="B45" s="417" t="s">
        <v>68</v>
      </c>
      <c r="C45" s="268">
        <v>137.25</v>
      </c>
      <c r="D45" s="269">
        <v>137.66666666666666</v>
      </c>
      <c r="E45" s="269">
        <v>134.2833333333333</v>
      </c>
      <c r="F45" s="269">
        <v>131.31666666666663</v>
      </c>
      <c r="G45" s="269">
        <v>127.93333333333328</v>
      </c>
      <c r="H45" s="269">
        <v>140.63333333333333</v>
      </c>
      <c r="I45" s="269">
        <v>144.01666666666671</v>
      </c>
      <c r="J45" s="269">
        <v>146.98333333333335</v>
      </c>
      <c r="K45" s="268">
        <v>141.05000000000001</v>
      </c>
      <c r="L45" s="268">
        <v>134.69999999999999</v>
      </c>
      <c r="M45" s="268">
        <v>239.88729000000001</v>
      </c>
      <c r="N45" s="1"/>
      <c r="O45" s="1"/>
    </row>
    <row r="46" spans="1:15" ht="12.75" customHeight="1">
      <c r="A46" s="53">
        <v>37</v>
      </c>
      <c r="B46" s="417" t="s">
        <v>245</v>
      </c>
      <c r="C46" s="268">
        <v>51.1</v>
      </c>
      <c r="D46" s="269">
        <v>51.633333333333333</v>
      </c>
      <c r="E46" s="269">
        <v>50.316666666666663</v>
      </c>
      <c r="F46" s="269">
        <v>49.533333333333331</v>
      </c>
      <c r="G46" s="269">
        <v>48.216666666666661</v>
      </c>
      <c r="H46" s="269">
        <v>52.416666666666664</v>
      </c>
      <c r="I46" s="269">
        <v>53.733333333333341</v>
      </c>
      <c r="J46" s="269">
        <v>54.516666666666666</v>
      </c>
      <c r="K46" s="268">
        <v>52.95</v>
      </c>
      <c r="L46" s="268">
        <v>50.85</v>
      </c>
      <c r="M46" s="268">
        <v>45.465350000000001</v>
      </c>
      <c r="N46" s="1"/>
      <c r="O46" s="1"/>
    </row>
    <row r="47" spans="1:15" ht="12.75" customHeight="1">
      <c r="A47" s="53">
        <v>38</v>
      </c>
      <c r="B47" s="417" t="s">
        <v>69</v>
      </c>
      <c r="C47" s="268">
        <v>1840.2</v>
      </c>
      <c r="D47" s="269">
        <v>1852.6499999999999</v>
      </c>
      <c r="E47" s="269">
        <v>1803.3499999999997</v>
      </c>
      <c r="F47" s="269">
        <v>1766.4999999999998</v>
      </c>
      <c r="G47" s="269">
        <v>1717.1999999999996</v>
      </c>
      <c r="H47" s="269">
        <v>1889.4999999999998</v>
      </c>
      <c r="I47" s="269">
        <v>1938.8</v>
      </c>
      <c r="J47" s="269">
        <v>1975.6499999999999</v>
      </c>
      <c r="K47" s="268">
        <v>1901.95</v>
      </c>
      <c r="L47" s="268">
        <v>1815.8</v>
      </c>
      <c r="M47" s="268">
        <v>4.1139000000000001</v>
      </c>
      <c r="N47" s="1"/>
      <c r="O47" s="1"/>
    </row>
    <row r="48" spans="1:15" ht="12.75" customHeight="1">
      <c r="A48" s="53">
        <v>39</v>
      </c>
      <c r="B48" s="417" t="s">
        <v>72</v>
      </c>
      <c r="C48" s="268">
        <v>639</v>
      </c>
      <c r="D48" s="269">
        <v>647.1</v>
      </c>
      <c r="E48" s="269">
        <v>628.20000000000005</v>
      </c>
      <c r="F48" s="269">
        <v>617.4</v>
      </c>
      <c r="G48" s="269">
        <v>598.5</v>
      </c>
      <c r="H48" s="269">
        <v>657.90000000000009</v>
      </c>
      <c r="I48" s="269">
        <v>676.8</v>
      </c>
      <c r="J48" s="269">
        <v>687.60000000000014</v>
      </c>
      <c r="K48" s="268">
        <v>666</v>
      </c>
      <c r="L48" s="268">
        <v>636.29999999999995</v>
      </c>
      <c r="M48" s="268">
        <v>13.95984</v>
      </c>
      <c r="N48" s="1"/>
      <c r="O48" s="1"/>
    </row>
    <row r="49" spans="1:15" ht="12.75" customHeight="1">
      <c r="A49" s="53">
        <v>40</v>
      </c>
      <c r="B49" s="417" t="s">
        <v>71</v>
      </c>
      <c r="C49" s="268">
        <v>111</v>
      </c>
      <c r="D49" s="269">
        <v>111.31666666666666</v>
      </c>
      <c r="E49" s="269">
        <v>109.13333333333333</v>
      </c>
      <c r="F49" s="269">
        <v>107.26666666666667</v>
      </c>
      <c r="G49" s="269">
        <v>105.08333333333333</v>
      </c>
      <c r="H49" s="269">
        <v>113.18333333333332</v>
      </c>
      <c r="I49" s="269">
        <v>115.36666666666666</v>
      </c>
      <c r="J49" s="269">
        <v>117.23333333333332</v>
      </c>
      <c r="K49" s="268">
        <v>113.5</v>
      </c>
      <c r="L49" s="268">
        <v>109.45</v>
      </c>
      <c r="M49" s="268">
        <v>276.75466</v>
      </c>
      <c r="N49" s="1"/>
      <c r="O49" s="1"/>
    </row>
    <row r="50" spans="1:15" ht="12.75" customHeight="1">
      <c r="A50" s="53">
        <v>41</v>
      </c>
      <c r="B50" s="417" t="s">
        <v>73</v>
      </c>
      <c r="C50" s="268">
        <v>745.8</v>
      </c>
      <c r="D50" s="269">
        <v>756.83333333333337</v>
      </c>
      <c r="E50" s="269">
        <v>725.76666666666677</v>
      </c>
      <c r="F50" s="269">
        <v>705.73333333333335</v>
      </c>
      <c r="G50" s="269">
        <v>674.66666666666674</v>
      </c>
      <c r="H50" s="269">
        <v>776.86666666666679</v>
      </c>
      <c r="I50" s="269">
        <v>807.93333333333339</v>
      </c>
      <c r="J50" s="269">
        <v>827.96666666666681</v>
      </c>
      <c r="K50" s="268">
        <v>787.9</v>
      </c>
      <c r="L50" s="268">
        <v>736.8</v>
      </c>
      <c r="M50" s="268">
        <v>19.372699999999998</v>
      </c>
      <c r="N50" s="1"/>
      <c r="O50" s="1"/>
    </row>
    <row r="51" spans="1:15" ht="12.75" customHeight="1">
      <c r="A51" s="53">
        <v>42</v>
      </c>
      <c r="B51" s="417" t="s">
        <v>76</v>
      </c>
      <c r="C51" s="268">
        <v>59.4</v>
      </c>
      <c r="D51" s="269">
        <v>60.083333333333336</v>
      </c>
      <c r="E51" s="269">
        <v>58.06666666666667</v>
      </c>
      <c r="F51" s="269">
        <v>56.733333333333334</v>
      </c>
      <c r="G51" s="269">
        <v>54.716666666666669</v>
      </c>
      <c r="H51" s="269">
        <v>61.416666666666671</v>
      </c>
      <c r="I51" s="269">
        <v>63.433333333333337</v>
      </c>
      <c r="J51" s="269">
        <v>64.76666666666668</v>
      </c>
      <c r="K51" s="268">
        <v>62.1</v>
      </c>
      <c r="L51" s="268">
        <v>58.75</v>
      </c>
      <c r="M51" s="268">
        <v>272.15733999999998</v>
      </c>
      <c r="N51" s="1"/>
      <c r="O51" s="1"/>
    </row>
    <row r="52" spans="1:15" ht="12.75" customHeight="1">
      <c r="A52" s="53">
        <v>43</v>
      </c>
      <c r="B52" s="417" t="s">
        <v>80</v>
      </c>
      <c r="C52" s="268">
        <v>321.3</v>
      </c>
      <c r="D52" s="269">
        <v>324.35000000000002</v>
      </c>
      <c r="E52" s="269">
        <v>317.10000000000002</v>
      </c>
      <c r="F52" s="269">
        <v>312.89999999999998</v>
      </c>
      <c r="G52" s="269">
        <v>305.64999999999998</v>
      </c>
      <c r="H52" s="269">
        <v>328.55000000000007</v>
      </c>
      <c r="I52" s="269">
        <v>335.80000000000007</v>
      </c>
      <c r="J52" s="269">
        <v>340.00000000000011</v>
      </c>
      <c r="K52" s="268">
        <v>331.6</v>
      </c>
      <c r="L52" s="268">
        <v>320.14999999999998</v>
      </c>
      <c r="M52" s="268">
        <v>59.68723</v>
      </c>
      <c r="N52" s="1"/>
      <c r="O52" s="1"/>
    </row>
    <row r="53" spans="1:15" ht="12.75" customHeight="1">
      <c r="A53" s="53">
        <v>44</v>
      </c>
      <c r="B53" s="417" t="s">
        <v>75</v>
      </c>
      <c r="C53" s="268">
        <v>779.65</v>
      </c>
      <c r="D53" s="269">
        <v>781.36666666666679</v>
      </c>
      <c r="E53" s="269">
        <v>774.73333333333358</v>
      </c>
      <c r="F53" s="269">
        <v>769.81666666666683</v>
      </c>
      <c r="G53" s="269">
        <v>763.18333333333362</v>
      </c>
      <c r="H53" s="269">
        <v>786.28333333333353</v>
      </c>
      <c r="I53" s="269">
        <v>792.91666666666674</v>
      </c>
      <c r="J53" s="269">
        <v>797.83333333333348</v>
      </c>
      <c r="K53" s="268">
        <v>788</v>
      </c>
      <c r="L53" s="268">
        <v>776.45</v>
      </c>
      <c r="M53" s="268">
        <v>202.11161999999999</v>
      </c>
      <c r="N53" s="1"/>
      <c r="O53" s="1"/>
    </row>
    <row r="54" spans="1:15" ht="12.75" customHeight="1">
      <c r="A54" s="53">
        <v>45</v>
      </c>
      <c r="B54" s="417" t="s">
        <v>77</v>
      </c>
      <c r="C54" s="268">
        <v>291.25</v>
      </c>
      <c r="D54" s="269">
        <v>294.03333333333336</v>
      </c>
      <c r="E54" s="269">
        <v>287.2166666666667</v>
      </c>
      <c r="F54" s="269">
        <v>283.18333333333334</v>
      </c>
      <c r="G54" s="269">
        <v>276.36666666666667</v>
      </c>
      <c r="H54" s="269">
        <v>298.06666666666672</v>
      </c>
      <c r="I54" s="269">
        <v>304.88333333333344</v>
      </c>
      <c r="J54" s="269">
        <v>308.91666666666674</v>
      </c>
      <c r="K54" s="268">
        <v>300.85000000000002</v>
      </c>
      <c r="L54" s="268">
        <v>290</v>
      </c>
      <c r="M54" s="268">
        <v>27.499030000000001</v>
      </c>
      <c r="N54" s="1"/>
      <c r="O54" s="1"/>
    </row>
    <row r="55" spans="1:15" ht="12.75" customHeight="1">
      <c r="A55" s="53">
        <v>46</v>
      </c>
      <c r="B55" s="417" t="s">
        <v>78</v>
      </c>
      <c r="C55" s="268">
        <v>16934.099999999999</v>
      </c>
      <c r="D55" s="269">
        <v>17031.399999999998</v>
      </c>
      <c r="E55" s="269">
        <v>16712.799999999996</v>
      </c>
      <c r="F55" s="269">
        <v>16491.499999999996</v>
      </c>
      <c r="G55" s="269">
        <v>16172.899999999994</v>
      </c>
      <c r="H55" s="269">
        <v>17252.699999999997</v>
      </c>
      <c r="I55" s="269">
        <v>17571.299999999996</v>
      </c>
      <c r="J55" s="269">
        <v>17792.599999999999</v>
      </c>
      <c r="K55" s="268">
        <v>17350</v>
      </c>
      <c r="L55" s="268">
        <v>16810.099999999999</v>
      </c>
      <c r="M55" s="268">
        <v>0.73190999999999995</v>
      </c>
      <c r="N55" s="1"/>
      <c r="O55" s="1"/>
    </row>
    <row r="56" spans="1:15" ht="12.75" customHeight="1">
      <c r="A56" s="53">
        <v>47</v>
      </c>
      <c r="B56" s="417" t="s">
        <v>81</v>
      </c>
      <c r="C56" s="268">
        <v>3639.55</v>
      </c>
      <c r="D56" s="269">
        <v>3667.3500000000004</v>
      </c>
      <c r="E56" s="269">
        <v>3593.3000000000006</v>
      </c>
      <c r="F56" s="269">
        <v>3547.05</v>
      </c>
      <c r="G56" s="269">
        <v>3473.0000000000005</v>
      </c>
      <c r="H56" s="269">
        <v>3713.6000000000008</v>
      </c>
      <c r="I56" s="269">
        <v>3787.65</v>
      </c>
      <c r="J56" s="269">
        <v>3833.900000000001</v>
      </c>
      <c r="K56" s="268">
        <v>3741.4</v>
      </c>
      <c r="L56" s="268">
        <v>3621.1</v>
      </c>
      <c r="M56" s="268">
        <v>5.5913700000000004</v>
      </c>
      <c r="N56" s="1"/>
      <c r="O56" s="1"/>
    </row>
    <row r="57" spans="1:15" ht="12.75" customHeight="1">
      <c r="A57" s="53">
        <v>48</v>
      </c>
      <c r="B57" s="417" t="s">
        <v>82</v>
      </c>
      <c r="C57" s="268">
        <v>244.35</v>
      </c>
      <c r="D57" s="269">
        <v>246.61666666666667</v>
      </c>
      <c r="E57" s="269">
        <v>238.73333333333335</v>
      </c>
      <c r="F57" s="269">
        <v>233.11666666666667</v>
      </c>
      <c r="G57" s="269">
        <v>225.23333333333335</v>
      </c>
      <c r="H57" s="269">
        <v>252.23333333333335</v>
      </c>
      <c r="I57" s="269">
        <v>260.11666666666667</v>
      </c>
      <c r="J57" s="269">
        <v>265.73333333333335</v>
      </c>
      <c r="K57" s="268">
        <v>254.5</v>
      </c>
      <c r="L57" s="268">
        <v>241</v>
      </c>
      <c r="M57" s="268">
        <v>98.836470000000006</v>
      </c>
      <c r="N57" s="1"/>
      <c r="O57" s="1"/>
    </row>
    <row r="58" spans="1:15" ht="12.75" customHeight="1">
      <c r="A58" s="53">
        <v>49</v>
      </c>
      <c r="B58" s="417" t="s">
        <v>83</v>
      </c>
      <c r="C58" s="268">
        <v>768.6</v>
      </c>
      <c r="D58" s="269">
        <v>773.36666666666667</v>
      </c>
      <c r="E58" s="269">
        <v>751.73333333333335</v>
      </c>
      <c r="F58" s="269">
        <v>734.86666666666667</v>
      </c>
      <c r="G58" s="269">
        <v>713.23333333333335</v>
      </c>
      <c r="H58" s="269">
        <v>790.23333333333335</v>
      </c>
      <c r="I58" s="269">
        <v>811.86666666666679</v>
      </c>
      <c r="J58" s="269">
        <v>828.73333333333335</v>
      </c>
      <c r="K58" s="268">
        <v>795</v>
      </c>
      <c r="L58" s="268">
        <v>756.5</v>
      </c>
      <c r="M58" s="268">
        <v>25.002949999999998</v>
      </c>
      <c r="N58" s="1"/>
      <c r="O58" s="1"/>
    </row>
    <row r="59" spans="1:15" ht="12.75" customHeight="1">
      <c r="A59" s="53">
        <v>50</v>
      </c>
      <c r="B59" s="417" t="s">
        <v>84</v>
      </c>
      <c r="C59" s="268">
        <v>1043.5</v>
      </c>
      <c r="D59" s="269">
        <v>1045.8333333333333</v>
      </c>
      <c r="E59" s="269">
        <v>1031.6666666666665</v>
      </c>
      <c r="F59" s="269">
        <v>1019.8333333333333</v>
      </c>
      <c r="G59" s="269">
        <v>1005.6666666666665</v>
      </c>
      <c r="H59" s="269">
        <v>1057.6666666666665</v>
      </c>
      <c r="I59" s="269">
        <v>1071.833333333333</v>
      </c>
      <c r="J59" s="269">
        <v>1083.6666666666665</v>
      </c>
      <c r="K59" s="268">
        <v>1060</v>
      </c>
      <c r="L59" s="268">
        <v>1034</v>
      </c>
      <c r="M59" s="268">
        <v>28.504390000000001</v>
      </c>
      <c r="N59" s="1"/>
      <c r="O59" s="1"/>
    </row>
    <row r="60" spans="1:15" ht="12.75" customHeight="1">
      <c r="A60" s="53">
        <v>51</v>
      </c>
      <c r="B60" s="417" t="s">
        <v>830</v>
      </c>
      <c r="C60" s="268">
        <v>1888.7</v>
      </c>
      <c r="D60" s="269">
        <v>1900.8999999999999</v>
      </c>
      <c r="E60" s="269">
        <v>1832.7999999999997</v>
      </c>
      <c r="F60" s="269">
        <v>1776.8999999999999</v>
      </c>
      <c r="G60" s="269">
        <v>1708.7999999999997</v>
      </c>
      <c r="H60" s="269">
        <v>1956.7999999999997</v>
      </c>
      <c r="I60" s="269">
        <v>2024.8999999999996</v>
      </c>
      <c r="J60" s="269">
        <v>2080.7999999999997</v>
      </c>
      <c r="K60" s="268">
        <v>1969</v>
      </c>
      <c r="L60" s="268">
        <v>1845</v>
      </c>
      <c r="M60" s="268">
        <v>1.8717699999999999</v>
      </c>
      <c r="N60" s="1"/>
      <c r="O60" s="1"/>
    </row>
    <row r="61" spans="1:15" ht="12.75" customHeight="1">
      <c r="A61" s="53">
        <v>52</v>
      </c>
      <c r="B61" s="417" t="s">
        <v>85</v>
      </c>
      <c r="C61" s="268">
        <v>231.05</v>
      </c>
      <c r="D61" s="269">
        <v>231.53333333333333</v>
      </c>
      <c r="E61" s="269">
        <v>229.06666666666666</v>
      </c>
      <c r="F61" s="269">
        <v>227.08333333333334</v>
      </c>
      <c r="G61" s="269">
        <v>224.61666666666667</v>
      </c>
      <c r="H61" s="269">
        <v>233.51666666666665</v>
      </c>
      <c r="I61" s="269">
        <v>235.98333333333329</v>
      </c>
      <c r="J61" s="269">
        <v>237.96666666666664</v>
      </c>
      <c r="K61" s="268">
        <v>234</v>
      </c>
      <c r="L61" s="268">
        <v>229.55</v>
      </c>
      <c r="M61" s="268">
        <v>87.509649999999993</v>
      </c>
      <c r="N61" s="1"/>
      <c r="O61" s="1"/>
    </row>
    <row r="62" spans="1:15" ht="12.75" customHeight="1">
      <c r="A62" s="53">
        <v>53</v>
      </c>
      <c r="B62" s="417" t="s">
        <v>87</v>
      </c>
      <c r="C62" s="268">
        <v>3281.3</v>
      </c>
      <c r="D62" s="269">
        <v>3317.7666666666664</v>
      </c>
      <c r="E62" s="269">
        <v>3225.5333333333328</v>
      </c>
      <c r="F62" s="269">
        <v>3169.7666666666664</v>
      </c>
      <c r="G62" s="269">
        <v>3077.5333333333328</v>
      </c>
      <c r="H62" s="269">
        <v>3373.5333333333328</v>
      </c>
      <c r="I62" s="269">
        <v>3465.7666666666664</v>
      </c>
      <c r="J62" s="269">
        <v>3521.5333333333328</v>
      </c>
      <c r="K62" s="268">
        <v>3410</v>
      </c>
      <c r="L62" s="268">
        <v>3262</v>
      </c>
      <c r="M62" s="268">
        <v>3.4444499999999998</v>
      </c>
      <c r="N62" s="1"/>
      <c r="O62" s="1"/>
    </row>
    <row r="63" spans="1:15" ht="12.75" customHeight="1">
      <c r="A63" s="53">
        <v>54</v>
      </c>
      <c r="B63" s="417" t="s">
        <v>88</v>
      </c>
      <c r="C63" s="268">
        <v>1563.25</v>
      </c>
      <c r="D63" s="269">
        <v>1584.1833333333334</v>
      </c>
      <c r="E63" s="269">
        <v>1534.3666666666668</v>
      </c>
      <c r="F63" s="269">
        <v>1505.4833333333333</v>
      </c>
      <c r="G63" s="269">
        <v>1455.6666666666667</v>
      </c>
      <c r="H63" s="269">
        <v>1613.0666666666668</v>
      </c>
      <c r="I63" s="269">
        <v>1662.8833333333334</v>
      </c>
      <c r="J63" s="269">
        <v>1691.7666666666669</v>
      </c>
      <c r="K63" s="268">
        <v>1634</v>
      </c>
      <c r="L63" s="268">
        <v>1555.3</v>
      </c>
      <c r="M63" s="268">
        <v>7.0722199999999997</v>
      </c>
      <c r="N63" s="1"/>
      <c r="O63" s="1"/>
    </row>
    <row r="64" spans="1:15" ht="12.75" customHeight="1">
      <c r="A64" s="53">
        <v>55</v>
      </c>
      <c r="B64" s="417" t="s">
        <v>89</v>
      </c>
      <c r="C64" s="268">
        <v>738.7</v>
      </c>
      <c r="D64" s="269">
        <v>744.16666666666663</v>
      </c>
      <c r="E64" s="269">
        <v>724.83333333333326</v>
      </c>
      <c r="F64" s="269">
        <v>710.96666666666658</v>
      </c>
      <c r="G64" s="269">
        <v>691.63333333333321</v>
      </c>
      <c r="H64" s="269">
        <v>758.0333333333333</v>
      </c>
      <c r="I64" s="269">
        <v>777.36666666666656</v>
      </c>
      <c r="J64" s="269">
        <v>791.23333333333335</v>
      </c>
      <c r="K64" s="268">
        <v>763.5</v>
      </c>
      <c r="L64" s="268">
        <v>730.3</v>
      </c>
      <c r="M64" s="268">
        <v>17.268709999999999</v>
      </c>
      <c r="N64" s="1"/>
      <c r="O64" s="1"/>
    </row>
    <row r="65" spans="1:15" ht="12.75" customHeight="1">
      <c r="A65" s="53">
        <v>56</v>
      </c>
      <c r="B65" s="417" t="s">
        <v>90</v>
      </c>
      <c r="C65" s="268">
        <v>1013.75</v>
      </c>
      <c r="D65" s="269">
        <v>1009.2833333333333</v>
      </c>
      <c r="E65" s="269">
        <v>996.96666666666658</v>
      </c>
      <c r="F65" s="269">
        <v>980.18333333333328</v>
      </c>
      <c r="G65" s="269">
        <v>967.86666666666656</v>
      </c>
      <c r="H65" s="269">
        <v>1026.0666666666666</v>
      </c>
      <c r="I65" s="269">
        <v>1038.3833333333332</v>
      </c>
      <c r="J65" s="269">
        <v>1055.1666666666665</v>
      </c>
      <c r="K65" s="268">
        <v>1021.6</v>
      </c>
      <c r="L65" s="268">
        <v>992.5</v>
      </c>
      <c r="M65" s="268">
        <v>8.7321299999999997</v>
      </c>
      <c r="N65" s="1"/>
      <c r="O65" s="1"/>
    </row>
    <row r="66" spans="1:15" ht="12.75" customHeight="1">
      <c r="A66" s="53">
        <v>57</v>
      </c>
      <c r="B66" s="417" t="s">
        <v>249</v>
      </c>
      <c r="C66" s="268">
        <v>399.45</v>
      </c>
      <c r="D66" s="269">
        <v>402.4666666666667</v>
      </c>
      <c r="E66" s="269">
        <v>390.93333333333339</v>
      </c>
      <c r="F66" s="269">
        <v>382.41666666666669</v>
      </c>
      <c r="G66" s="269">
        <v>370.88333333333338</v>
      </c>
      <c r="H66" s="269">
        <v>410.98333333333341</v>
      </c>
      <c r="I66" s="269">
        <v>422.51666666666671</v>
      </c>
      <c r="J66" s="269">
        <v>431.03333333333342</v>
      </c>
      <c r="K66" s="268">
        <v>414</v>
      </c>
      <c r="L66" s="268">
        <v>393.95</v>
      </c>
      <c r="M66" s="268">
        <v>72.448880000000003</v>
      </c>
      <c r="N66" s="1"/>
      <c r="O66" s="1"/>
    </row>
    <row r="67" spans="1:15" ht="12.75" customHeight="1">
      <c r="A67" s="53">
        <v>58</v>
      </c>
      <c r="B67" s="417" t="s">
        <v>92</v>
      </c>
      <c r="C67" s="268">
        <v>1191.4000000000001</v>
      </c>
      <c r="D67" s="269">
        <v>1211.3833333333334</v>
      </c>
      <c r="E67" s="269">
        <v>1162.8666666666668</v>
      </c>
      <c r="F67" s="269">
        <v>1134.3333333333333</v>
      </c>
      <c r="G67" s="269">
        <v>1085.8166666666666</v>
      </c>
      <c r="H67" s="269">
        <v>1239.916666666667</v>
      </c>
      <c r="I67" s="269">
        <v>1288.4333333333338</v>
      </c>
      <c r="J67" s="269">
        <v>1316.9666666666672</v>
      </c>
      <c r="K67" s="268">
        <v>1259.9000000000001</v>
      </c>
      <c r="L67" s="268">
        <v>1182.8499999999999</v>
      </c>
      <c r="M67" s="268">
        <v>14.52065</v>
      </c>
      <c r="N67" s="1"/>
      <c r="O67" s="1"/>
    </row>
    <row r="68" spans="1:15" ht="12.75" customHeight="1">
      <c r="A68" s="53">
        <v>59</v>
      </c>
      <c r="B68" s="417" t="s">
        <v>97</v>
      </c>
      <c r="C68" s="268">
        <v>389.1</v>
      </c>
      <c r="D68" s="269">
        <v>395.59999999999997</v>
      </c>
      <c r="E68" s="269">
        <v>377.94999999999993</v>
      </c>
      <c r="F68" s="269">
        <v>366.79999999999995</v>
      </c>
      <c r="G68" s="269">
        <v>349.14999999999992</v>
      </c>
      <c r="H68" s="269">
        <v>406.74999999999994</v>
      </c>
      <c r="I68" s="269">
        <v>424.39999999999992</v>
      </c>
      <c r="J68" s="269">
        <v>435.54999999999995</v>
      </c>
      <c r="K68" s="268">
        <v>413.25</v>
      </c>
      <c r="L68" s="268">
        <v>384.45</v>
      </c>
      <c r="M68" s="268">
        <v>95.178759999999997</v>
      </c>
      <c r="N68" s="1"/>
      <c r="O68" s="1"/>
    </row>
    <row r="69" spans="1:15" ht="12.75" customHeight="1">
      <c r="A69" s="53">
        <v>60</v>
      </c>
      <c r="B69" s="417" t="s">
        <v>93</v>
      </c>
      <c r="C69" s="268">
        <v>546.4</v>
      </c>
      <c r="D69" s="269">
        <v>551.08333333333337</v>
      </c>
      <c r="E69" s="269">
        <v>539.31666666666672</v>
      </c>
      <c r="F69" s="269">
        <v>532.23333333333335</v>
      </c>
      <c r="G69" s="269">
        <v>520.4666666666667</v>
      </c>
      <c r="H69" s="269">
        <v>558.16666666666674</v>
      </c>
      <c r="I69" s="269">
        <v>569.93333333333339</v>
      </c>
      <c r="J69" s="269">
        <v>577.01666666666677</v>
      </c>
      <c r="K69" s="268">
        <v>562.85</v>
      </c>
      <c r="L69" s="268">
        <v>544</v>
      </c>
      <c r="M69" s="268">
        <v>19.469750000000001</v>
      </c>
      <c r="N69" s="1"/>
      <c r="O69" s="1"/>
    </row>
    <row r="70" spans="1:15" ht="12.75" customHeight="1">
      <c r="A70" s="53">
        <v>61</v>
      </c>
      <c r="B70" s="417" t="s">
        <v>250</v>
      </c>
      <c r="C70" s="268">
        <v>1687.15</v>
      </c>
      <c r="D70" s="269">
        <v>1707.2</v>
      </c>
      <c r="E70" s="269">
        <v>1645.75</v>
      </c>
      <c r="F70" s="269">
        <v>1604.35</v>
      </c>
      <c r="G70" s="269">
        <v>1542.8999999999999</v>
      </c>
      <c r="H70" s="269">
        <v>1748.6000000000001</v>
      </c>
      <c r="I70" s="269">
        <v>1810.0500000000004</v>
      </c>
      <c r="J70" s="269">
        <v>1851.4500000000003</v>
      </c>
      <c r="K70" s="268">
        <v>1768.65</v>
      </c>
      <c r="L70" s="268">
        <v>1665.8</v>
      </c>
      <c r="M70" s="268">
        <v>3.8668200000000001</v>
      </c>
      <c r="N70" s="1"/>
      <c r="O70" s="1"/>
    </row>
    <row r="71" spans="1:15" ht="12.75" customHeight="1">
      <c r="A71" s="53">
        <v>62</v>
      </c>
      <c r="B71" s="417" t="s">
        <v>94</v>
      </c>
      <c r="C71" s="268">
        <v>2108.0500000000002</v>
      </c>
      <c r="D71" s="269">
        <v>2150.4333333333329</v>
      </c>
      <c r="E71" s="269">
        <v>2052.266666666666</v>
      </c>
      <c r="F71" s="269">
        <v>1996.4833333333331</v>
      </c>
      <c r="G71" s="269">
        <v>1898.3166666666662</v>
      </c>
      <c r="H71" s="269">
        <v>2206.2166666666658</v>
      </c>
      <c r="I71" s="269">
        <v>2304.3833333333328</v>
      </c>
      <c r="J71" s="269">
        <v>2360.1666666666656</v>
      </c>
      <c r="K71" s="268">
        <v>2248.6</v>
      </c>
      <c r="L71" s="268">
        <v>2094.65</v>
      </c>
      <c r="M71" s="268">
        <v>13.21945</v>
      </c>
      <c r="N71" s="1"/>
      <c r="O71" s="1"/>
    </row>
    <row r="72" spans="1:15" ht="12.75" customHeight="1">
      <c r="A72" s="53">
        <v>63</v>
      </c>
      <c r="B72" s="417" t="s">
        <v>95</v>
      </c>
      <c r="C72" s="268">
        <v>3573.7</v>
      </c>
      <c r="D72" s="269">
        <v>3584.5666666666671</v>
      </c>
      <c r="E72" s="269">
        <v>3549.233333333334</v>
      </c>
      <c r="F72" s="269">
        <v>3524.7666666666669</v>
      </c>
      <c r="G72" s="269">
        <v>3489.4333333333338</v>
      </c>
      <c r="H72" s="269">
        <v>3609.0333333333342</v>
      </c>
      <c r="I72" s="269">
        <v>3644.3666666666672</v>
      </c>
      <c r="J72" s="269">
        <v>3668.8333333333344</v>
      </c>
      <c r="K72" s="268">
        <v>3619.9</v>
      </c>
      <c r="L72" s="268">
        <v>3560.1</v>
      </c>
      <c r="M72" s="268">
        <v>5.6732100000000001</v>
      </c>
      <c r="N72" s="1"/>
      <c r="O72" s="1"/>
    </row>
    <row r="73" spans="1:15" ht="12.75" customHeight="1">
      <c r="A73" s="53">
        <v>64</v>
      </c>
      <c r="B73" s="417" t="s">
        <v>252</v>
      </c>
      <c r="C73" s="268">
        <v>4446.7</v>
      </c>
      <c r="D73" s="269">
        <v>4493.2666666666664</v>
      </c>
      <c r="E73" s="269">
        <v>4367.6833333333325</v>
      </c>
      <c r="F73" s="269">
        <v>4288.6666666666661</v>
      </c>
      <c r="G73" s="269">
        <v>4163.0833333333321</v>
      </c>
      <c r="H73" s="269">
        <v>4572.2833333333328</v>
      </c>
      <c r="I73" s="269">
        <v>4697.8666666666668</v>
      </c>
      <c r="J73" s="269">
        <v>4776.8833333333332</v>
      </c>
      <c r="K73" s="268">
        <v>4618.8500000000004</v>
      </c>
      <c r="L73" s="268">
        <v>4414.25</v>
      </c>
      <c r="M73" s="268">
        <v>2.6485799999999999</v>
      </c>
      <c r="N73" s="1"/>
      <c r="O73" s="1"/>
    </row>
    <row r="74" spans="1:15" ht="12.75" customHeight="1">
      <c r="A74" s="53">
        <v>65</v>
      </c>
      <c r="B74" s="417" t="s">
        <v>143</v>
      </c>
      <c r="C74" s="268">
        <v>2296.6999999999998</v>
      </c>
      <c r="D74" s="269">
        <v>2314.8666666666663</v>
      </c>
      <c r="E74" s="269">
        <v>2264.2833333333328</v>
      </c>
      <c r="F74" s="269">
        <v>2231.8666666666663</v>
      </c>
      <c r="G74" s="269">
        <v>2181.2833333333328</v>
      </c>
      <c r="H74" s="269">
        <v>2347.2833333333328</v>
      </c>
      <c r="I74" s="269">
        <v>2397.8666666666659</v>
      </c>
      <c r="J74" s="269">
        <v>2430.2833333333328</v>
      </c>
      <c r="K74" s="268">
        <v>2365.4499999999998</v>
      </c>
      <c r="L74" s="268">
        <v>2282.4499999999998</v>
      </c>
      <c r="M74" s="268">
        <v>1.4555100000000001</v>
      </c>
      <c r="N74" s="1"/>
      <c r="O74" s="1"/>
    </row>
    <row r="75" spans="1:15" ht="12.75" customHeight="1">
      <c r="A75" s="53">
        <v>66</v>
      </c>
      <c r="B75" s="417" t="s">
        <v>98</v>
      </c>
      <c r="C75" s="268">
        <v>4077.35</v>
      </c>
      <c r="D75" s="269">
        <v>4107.7166666666672</v>
      </c>
      <c r="E75" s="269">
        <v>4030.4333333333343</v>
      </c>
      <c r="F75" s="269">
        <v>3983.5166666666673</v>
      </c>
      <c r="G75" s="269">
        <v>3906.2333333333345</v>
      </c>
      <c r="H75" s="269">
        <v>4154.6333333333341</v>
      </c>
      <c r="I75" s="269">
        <v>4231.916666666667</v>
      </c>
      <c r="J75" s="269">
        <v>4278.8333333333339</v>
      </c>
      <c r="K75" s="268">
        <v>4185</v>
      </c>
      <c r="L75" s="268">
        <v>4060.8</v>
      </c>
      <c r="M75" s="268">
        <v>3.7870400000000002</v>
      </c>
      <c r="N75" s="1"/>
      <c r="O75" s="1"/>
    </row>
    <row r="76" spans="1:15" ht="12.75" customHeight="1">
      <c r="A76" s="53">
        <v>67</v>
      </c>
      <c r="B76" s="417" t="s">
        <v>99</v>
      </c>
      <c r="C76" s="268">
        <v>3549</v>
      </c>
      <c r="D76" s="269">
        <v>3573.1999999999994</v>
      </c>
      <c r="E76" s="269">
        <v>3505.9999999999986</v>
      </c>
      <c r="F76" s="269">
        <v>3462.9999999999991</v>
      </c>
      <c r="G76" s="269">
        <v>3395.7999999999984</v>
      </c>
      <c r="H76" s="269">
        <v>3616.1999999999989</v>
      </c>
      <c r="I76" s="269">
        <v>3683.3999999999996</v>
      </c>
      <c r="J76" s="269">
        <v>3726.3999999999992</v>
      </c>
      <c r="K76" s="268">
        <v>3640.4</v>
      </c>
      <c r="L76" s="268">
        <v>3530.2</v>
      </c>
      <c r="M76" s="268">
        <v>9.5739300000000007</v>
      </c>
      <c r="N76" s="1"/>
      <c r="O76" s="1"/>
    </row>
    <row r="77" spans="1:15" ht="12.75" customHeight="1">
      <c r="A77" s="53">
        <v>68</v>
      </c>
      <c r="B77" s="417" t="s">
        <v>253</v>
      </c>
      <c r="C77" s="268">
        <v>486.55</v>
      </c>
      <c r="D77" s="269">
        <v>492.51666666666665</v>
      </c>
      <c r="E77" s="269">
        <v>472.0333333333333</v>
      </c>
      <c r="F77" s="269">
        <v>457.51666666666665</v>
      </c>
      <c r="G77" s="269">
        <v>437.0333333333333</v>
      </c>
      <c r="H77" s="269">
        <v>507.0333333333333</v>
      </c>
      <c r="I77" s="269">
        <v>527.51666666666665</v>
      </c>
      <c r="J77" s="269">
        <v>542.0333333333333</v>
      </c>
      <c r="K77" s="268">
        <v>513</v>
      </c>
      <c r="L77" s="268">
        <v>478</v>
      </c>
      <c r="M77" s="268">
        <v>2.6697899999999999</v>
      </c>
      <c r="N77" s="1"/>
      <c r="O77" s="1"/>
    </row>
    <row r="78" spans="1:15" ht="12.75" customHeight="1">
      <c r="A78" s="53">
        <v>69</v>
      </c>
      <c r="B78" s="417" t="s">
        <v>100</v>
      </c>
      <c r="C78" s="268">
        <v>1929.9</v>
      </c>
      <c r="D78" s="269">
        <v>1954.6166666666668</v>
      </c>
      <c r="E78" s="269">
        <v>1879.3333333333335</v>
      </c>
      <c r="F78" s="269">
        <v>1828.7666666666667</v>
      </c>
      <c r="G78" s="269">
        <v>1753.4833333333333</v>
      </c>
      <c r="H78" s="269">
        <v>2005.1833333333336</v>
      </c>
      <c r="I78" s="269">
        <v>2080.4666666666672</v>
      </c>
      <c r="J78" s="269">
        <v>2131.0333333333338</v>
      </c>
      <c r="K78" s="268">
        <v>2029.9</v>
      </c>
      <c r="L78" s="268">
        <v>1904.05</v>
      </c>
      <c r="M78" s="268">
        <v>7.2782999999999998</v>
      </c>
      <c r="N78" s="1"/>
      <c r="O78" s="1"/>
    </row>
    <row r="79" spans="1:15" ht="12.75" customHeight="1">
      <c r="A79" s="53">
        <v>70</v>
      </c>
      <c r="B79" s="417" t="s">
        <v>101</v>
      </c>
      <c r="C79" s="268">
        <v>167.4</v>
      </c>
      <c r="D79" s="269">
        <v>169.45</v>
      </c>
      <c r="E79" s="269">
        <v>164.64999999999998</v>
      </c>
      <c r="F79" s="269">
        <v>161.89999999999998</v>
      </c>
      <c r="G79" s="269">
        <v>157.09999999999997</v>
      </c>
      <c r="H79" s="269">
        <v>172.2</v>
      </c>
      <c r="I79" s="269">
        <v>177</v>
      </c>
      <c r="J79" s="269">
        <v>179.75</v>
      </c>
      <c r="K79" s="268">
        <v>174.25</v>
      </c>
      <c r="L79" s="268">
        <v>166.7</v>
      </c>
      <c r="M79" s="268">
        <v>55.175750000000001</v>
      </c>
      <c r="N79" s="1"/>
      <c r="O79" s="1"/>
    </row>
    <row r="80" spans="1:15" ht="12.75" customHeight="1">
      <c r="A80" s="53">
        <v>71</v>
      </c>
      <c r="B80" s="417" t="s">
        <v>831</v>
      </c>
      <c r="C80" s="268">
        <v>1355.3</v>
      </c>
      <c r="D80" s="269">
        <v>1342.3666666666666</v>
      </c>
      <c r="E80" s="269">
        <v>1315.9333333333332</v>
      </c>
      <c r="F80" s="269">
        <v>1276.5666666666666</v>
      </c>
      <c r="G80" s="269">
        <v>1250.1333333333332</v>
      </c>
      <c r="H80" s="269">
        <v>1381.7333333333331</v>
      </c>
      <c r="I80" s="269">
        <v>1408.1666666666665</v>
      </c>
      <c r="J80" s="269">
        <v>1447.5333333333331</v>
      </c>
      <c r="K80" s="268">
        <v>1368.8</v>
      </c>
      <c r="L80" s="268">
        <v>1303</v>
      </c>
      <c r="M80" s="268">
        <v>4.65984</v>
      </c>
      <c r="N80" s="1"/>
      <c r="O80" s="1"/>
    </row>
    <row r="81" spans="1:15" ht="12.75" customHeight="1">
      <c r="A81" s="53">
        <v>72</v>
      </c>
      <c r="B81" s="417" t="s">
        <v>102</v>
      </c>
      <c r="C81" s="268">
        <v>121.55</v>
      </c>
      <c r="D81" s="269">
        <v>122.14999999999999</v>
      </c>
      <c r="E81" s="269">
        <v>119.64999999999998</v>
      </c>
      <c r="F81" s="269">
        <v>117.74999999999999</v>
      </c>
      <c r="G81" s="269">
        <v>115.24999999999997</v>
      </c>
      <c r="H81" s="269">
        <v>124.04999999999998</v>
      </c>
      <c r="I81" s="269">
        <v>126.55000000000001</v>
      </c>
      <c r="J81" s="269">
        <v>128.44999999999999</v>
      </c>
      <c r="K81" s="268">
        <v>124.65</v>
      </c>
      <c r="L81" s="268">
        <v>120.25</v>
      </c>
      <c r="M81" s="268">
        <v>240.93647000000001</v>
      </c>
      <c r="N81" s="1"/>
      <c r="O81" s="1"/>
    </row>
    <row r="82" spans="1:15" ht="12.75" customHeight="1">
      <c r="A82" s="53">
        <v>73</v>
      </c>
      <c r="B82" s="417" t="s">
        <v>255</v>
      </c>
      <c r="C82" s="268">
        <v>297.2</v>
      </c>
      <c r="D82" s="269">
        <v>299.65000000000003</v>
      </c>
      <c r="E82" s="269">
        <v>292.85000000000008</v>
      </c>
      <c r="F82" s="269">
        <v>288.50000000000006</v>
      </c>
      <c r="G82" s="269">
        <v>281.7000000000001</v>
      </c>
      <c r="H82" s="269">
        <v>304.00000000000006</v>
      </c>
      <c r="I82" s="269">
        <v>310.8</v>
      </c>
      <c r="J82" s="269">
        <v>315.15000000000003</v>
      </c>
      <c r="K82" s="268">
        <v>306.45</v>
      </c>
      <c r="L82" s="268">
        <v>295.3</v>
      </c>
      <c r="M82" s="268">
        <v>13.37552</v>
      </c>
      <c r="N82" s="1"/>
      <c r="O82" s="1"/>
    </row>
    <row r="83" spans="1:15" ht="12.75" customHeight="1">
      <c r="A83" s="53">
        <v>74</v>
      </c>
      <c r="B83" s="417" t="s">
        <v>103</v>
      </c>
      <c r="C83" s="268">
        <v>91.9</v>
      </c>
      <c r="D83" s="269">
        <v>91.7</v>
      </c>
      <c r="E83" s="269">
        <v>90.4</v>
      </c>
      <c r="F83" s="269">
        <v>88.9</v>
      </c>
      <c r="G83" s="269">
        <v>87.600000000000009</v>
      </c>
      <c r="H83" s="269">
        <v>93.2</v>
      </c>
      <c r="I83" s="269">
        <v>94.499999999999986</v>
      </c>
      <c r="J83" s="269">
        <v>96</v>
      </c>
      <c r="K83" s="268">
        <v>93</v>
      </c>
      <c r="L83" s="268">
        <v>90.2</v>
      </c>
      <c r="M83" s="268">
        <v>181.70178999999999</v>
      </c>
      <c r="N83" s="1"/>
      <c r="O83" s="1"/>
    </row>
    <row r="84" spans="1:15" ht="12.75" customHeight="1">
      <c r="A84" s="53">
        <v>75</v>
      </c>
      <c r="B84" s="417" t="s">
        <v>256</v>
      </c>
      <c r="C84" s="268">
        <v>2293.5500000000002</v>
      </c>
      <c r="D84" s="269">
        <v>2296.2833333333333</v>
      </c>
      <c r="E84" s="269">
        <v>2269.7666666666664</v>
      </c>
      <c r="F84" s="269">
        <v>2245.9833333333331</v>
      </c>
      <c r="G84" s="269">
        <v>2219.4666666666662</v>
      </c>
      <c r="H84" s="269">
        <v>2320.0666666666666</v>
      </c>
      <c r="I84" s="269">
        <v>2346.5833333333339</v>
      </c>
      <c r="J84" s="269">
        <v>2370.3666666666668</v>
      </c>
      <c r="K84" s="268">
        <v>2322.8000000000002</v>
      </c>
      <c r="L84" s="268">
        <v>2272.5</v>
      </c>
      <c r="M84" s="268">
        <v>1.40384</v>
      </c>
      <c r="N84" s="1"/>
      <c r="O84" s="1"/>
    </row>
    <row r="85" spans="1:15" ht="12.75" customHeight="1">
      <c r="A85" s="53">
        <v>76</v>
      </c>
      <c r="B85" s="417" t="s">
        <v>104</v>
      </c>
      <c r="C85" s="268">
        <v>371.95</v>
      </c>
      <c r="D85" s="269">
        <v>378.48333333333335</v>
      </c>
      <c r="E85" s="269">
        <v>363.9666666666667</v>
      </c>
      <c r="F85" s="269">
        <v>355.98333333333335</v>
      </c>
      <c r="G85" s="269">
        <v>341.4666666666667</v>
      </c>
      <c r="H85" s="269">
        <v>386.4666666666667</v>
      </c>
      <c r="I85" s="269">
        <v>400.98333333333335</v>
      </c>
      <c r="J85" s="269">
        <v>408.9666666666667</v>
      </c>
      <c r="K85" s="268">
        <v>393</v>
      </c>
      <c r="L85" s="268">
        <v>370.5</v>
      </c>
      <c r="M85" s="268">
        <v>13.62832</v>
      </c>
      <c r="N85" s="1"/>
      <c r="O85" s="1"/>
    </row>
    <row r="86" spans="1:15" ht="12.75" customHeight="1">
      <c r="A86" s="53">
        <v>77</v>
      </c>
      <c r="B86" s="417" t="s">
        <v>107</v>
      </c>
      <c r="C86" s="268">
        <v>890.15</v>
      </c>
      <c r="D86" s="269">
        <v>899.5</v>
      </c>
      <c r="E86" s="269">
        <v>874.5</v>
      </c>
      <c r="F86" s="269">
        <v>858.85</v>
      </c>
      <c r="G86" s="269">
        <v>833.85</v>
      </c>
      <c r="H86" s="269">
        <v>915.15</v>
      </c>
      <c r="I86" s="269">
        <v>940.15</v>
      </c>
      <c r="J86" s="269">
        <v>955.8</v>
      </c>
      <c r="K86" s="268">
        <v>924.5</v>
      </c>
      <c r="L86" s="268">
        <v>883.85</v>
      </c>
      <c r="M86" s="268">
        <v>18.114519999999999</v>
      </c>
      <c r="N86" s="1"/>
      <c r="O86" s="1"/>
    </row>
    <row r="87" spans="1:15" ht="12.75" customHeight="1">
      <c r="A87" s="53">
        <v>78</v>
      </c>
      <c r="B87" s="417" t="s">
        <v>108</v>
      </c>
      <c r="C87" s="268">
        <v>1331</v>
      </c>
      <c r="D87" s="269">
        <v>1350.7</v>
      </c>
      <c r="E87" s="269">
        <v>1296.4000000000001</v>
      </c>
      <c r="F87" s="269">
        <v>1261.8</v>
      </c>
      <c r="G87" s="269">
        <v>1207.5</v>
      </c>
      <c r="H87" s="269">
        <v>1385.3000000000002</v>
      </c>
      <c r="I87" s="269">
        <v>1439.6</v>
      </c>
      <c r="J87" s="269">
        <v>1474.2000000000003</v>
      </c>
      <c r="K87" s="268">
        <v>1405</v>
      </c>
      <c r="L87" s="268">
        <v>1316.1</v>
      </c>
      <c r="M87" s="268">
        <v>9.86266</v>
      </c>
      <c r="N87" s="1"/>
      <c r="O87" s="1"/>
    </row>
    <row r="88" spans="1:15" ht="12.75" customHeight="1">
      <c r="A88" s="53">
        <v>79</v>
      </c>
      <c r="B88" s="417" t="s">
        <v>110</v>
      </c>
      <c r="C88" s="268">
        <v>1744.6</v>
      </c>
      <c r="D88" s="269">
        <v>1758.8333333333333</v>
      </c>
      <c r="E88" s="269">
        <v>1711.6666666666665</v>
      </c>
      <c r="F88" s="269">
        <v>1678.7333333333333</v>
      </c>
      <c r="G88" s="269">
        <v>1631.5666666666666</v>
      </c>
      <c r="H88" s="269">
        <v>1791.7666666666664</v>
      </c>
      <c r="I88" s="269">
        <v>1838.9333333333329</v>
      </c>
      <c r="J88" s="269">
        <v>1871.8666666666663</v>
      </c>
      <c r="K88" s="268">
        <v>1806</v>
      </c>
      <c r="L88" s="268">
        <v>1725.9</v>
      </c>
      <c r="M88" s="268">
        <v>10.27697</v>
      </c>
      <c r="N88" s="1"/>
      <c r="O88" s="1"/>
    </row>
    <row r="89" spans="1:15" ht="12.75" customHeight="1">
      <c r="A89" s="53">
        <v>80</v>
      </c>
      <c r="B89" s="417" t="s">
        <v>111</v>
      </c>
      <c r="C89" s="268">
        <v>504.25</v>
      </c>
      <c r="D89" s="269">
        <v>513.01666666666665</v>
      </c>
      <c r="E89" s="269">
        <v>492.73333333333335</v>
      </c>
      <c r="F89" s="269">
        <v>481.2166666666667</v>
      </c>
      <c r="G89" s="269">
        <v>460.93333333333339</v>
      </c>
      <c r="H89" s="269">
        <v>524.5333333333333</v>
      </c>
      <c r="I89" s="269">
        <v>544.81666666666661</v>
      </c>
      <c r="J89" s="269">
        <v>556.33333333333326</v>
      </c>
      <c r="K89" s="268">
        <v>533.29999999999995</v>
      </c>
      <c r="L89" s="268">
        <v>501.5</v>
      </c>
      <c r="M89" s="268">
        <v>15.896100000000001</v>
      </c>
      <c r="N89" s="1"/>
      <c r="O89" s="1"/>
    </row>
    <row r="90" spans="1:15" ht="12.75" customHeight="1">
      <c r="A90" s="53">
        <v>81</v>
      </c>
      <c r="B90" s="417" t="s">
        <v>259</v>
      </c>
      <c r="C90" s="268">
        <v>244.8</v>
      </c>
      <c r="D90" s="269">
        <v>247.85</v>
      </c>
      <c r="E90" s="269">
        <v>239.7</v>
      </c>
      <c r="F90" s="269">
        <v>234.6</v>
      </c>
      <c r="G90" s="269">
        <v>226.45</v>
      </c>
      <c r="H90" s="269">
        <v>252.95</v>
      </c>
      <c r="I90" s="269">
        <v>261.10000000000002</v>
      </c>
      <c r="J90" s="269">
        <v>266.2</v>
      </c>
      <c r="K90" s="268">
        <v>256</v>
      </c>
      <c r="L90" s="268">
        <v>242.75</v>
      </c>
      <c r="M90" s="268">
        <v>18.568460000000002</v>
      </c>
      <c r="N90" s="1"/>
      <c r="O90" s="1"/>
    </row>
    <row r="91" spans="1:15" ht="12.75" customHeight="1">
      <c r="A91" s="53">
        <v>82</v>
      </c>
      <c r="B91" s="417" t="s">
        <v>113</v>
      </c>
      <c r="C91" s="268">
        <v>896.9</v>
      </c>
      <c r="D91" s="269">
        <v>902.76666666666677</v>
      </c>
      <c r="E91" s="269">
        <v>887.53333333333353</v>
      </c>
      <c r="F91" s="269">
        <v>878.16666666666674</v>
      </c>
      <c r="G91" s="269">
        <v>862.93333333333351</v>
      </c>
      <c r="H91" s="269">
        <v>912.13333333333355</v>
      </c>
      <c r="I91" s="269">
        <v>927.3666666666669</v>
      </c>
      <c r="J91" s="269">
        <v>936.73333333333358</v>
      </c>
      <c r="K91" s="268">
        <v>918</v>
      </c>
      <c r="L91" s="268">
        <v>893.4</v>
      </c>
      <c r="M91" s="268">
        <v>50.95937</v>
      </c>
      <c r="N91" s="1"/>
      <c r="O91" s="1"/>
    </row>
    <row r="92" spans="1:15" ht="12.75" customHeight="1">
      <c r="A92" s="53">
        <v>83</v>
      </c>
      <c r="B92" s="417" t="s">
        <v>115</v>
      </c>
      <c r="C92" s="268">
        <v>1944.25</v>
      </c>
      <c r="D92" s="269">
        <v>1961.8333333333333</v>
      </c>
      <c r="E92" s="269">
        <v>1907.6666666666665</v>
      </c>
      <c r="F92" s="269">
        <v>1871.0833333333333</v>
      </c>
      <c r="G92" s="269">
        <v>1816.9166666666665</v>
      </c>
      <c r="H92" s="269">
        <v>1998.4166666666665</v>
      </c>
      <c r="I92" s="269">
        <v>2052.583333333333</v>
      </c>
      <c r="J92" s="269">
        <v>2089.1666666666665</v>
      </c>
      <c r="K92" s="268">
        <v>2016</v>
      </c>
      <c r="L92" s="268">
        <v>1925.25</v>
      </c>
      <c r="M92" s="268">
        <v>3.5202300000000002</v>
      </c>
      <c r="N92" s="1"/>
      <c r="O92" s="1"/>
    </row>
    <row r="93" spans="1:15" ht="12.75" customHeight="1">
      <c r="A93" s="53">
        <v>84</v>
      </c>
      <c r="B93" s="417" t="s">
        <v>116</v>
      </c>
      <c r="C93" s="268">
        <v>1492.75</v>
      </c>
      <c r="D93" s="269">
        <v>1496.8166666666666</v>
      </c>
      <c r="E93" s="269">
        <v>1478.9333333333332</v>
      </c>
      <c r="F93" s="269">
        <v>1465.1166666666666</v>
      </c>
      <c r="G93" s="269">
        <v>1447.2333333333331</v>
      </c>
      <c r="H93" s="269">
        <v>1510.6333333333332</v>
      </c>
      <c r="I93" s="269">
        <v>1528.5166666666664</v>
      </c>
      <c r="J93" s="269">
        <v>1542.3333333333333</v>
      </c>
      <c r="K93" s="268">
        <v>1514.7</v>
      </c>
      <c r="L93" s="268">
        <v>1483</v>
      </c>
      <c r="M93" s="268">
        <v>102.80023</v>
      </c>
      <c r="N93" s="1"/>
      <c r="O93" s="1"/>
    </row>
    <row r="94" spans="1:15" ht="12.75" customHeight="1">
      <c r="A94" s="53">
        <v>85</v>
      </c>
      <c r="B94" s="417" t="s">
        <v>117</v>
      </c>
      <c r="C94" s="268">
        <v>546.75</v>
      </c>
      <c r="D94" s="269">
        <v>553.5</v>
      </c>
      <c r="E94" s="269">
        <v>538.15</v>
      </c>
      <c r="F94" s="269">
        <v>529.54999999999995</v>
      </c>
      <c r="G94" s="269">
        <v>514.19999999999993</v>
      </c>
      <c r="H94" s="269">
        <v>562.1</v>
      </c>
      <c r="I94" s="269">
        <v>577.44999999999993</v>
      </c>
      <c r="J94" s="269">
        <v>586.05000000000007</v>
      </c>
      <c r="K94" s="268">
        <v>568.85</v>
      </c>
      <c r="L94" s="268">
        <v>544.9</v>
      </c>
      <c r="M94" s="268">
        <v>71.258600000000001</v>
      </c>
      <c r="N94" s="1"/>
      <c r="O94" s="1"/>
    </row>
    <row r="95" spans="1:15" ht="12.75" customHeight="1">
      <c r="A95" s="53">
        <v>86</v>
      </c>
      <c r="B95" s="417" t="s">
        <v>112</v>
      </c>
      <c r="C95" s="268">
        <v>1302.3499999999999</v>
      </c>
      <c r="D95" s="269">
        <v>1319.4</v>
      </c>
      <c r="E95" s="269">
        <v>1277.3500000000001</v>
      </c>
      <c r="F95" s="269">
        <v>1252.3500000000001</v>
      </c>
      <c r="G95" s="269">
        <v>1210.3000000000002</v>
      </c>
      <c r="H95" s="269">
        <v>1344.4</v>
      </c>
      <c r="I95" s="269">
        <v>1386.4500000000003</v>
      </c>
      <c r="J95" s="269">
        <v>1411.45</v>
      </c>
      <c r="K95" s="268">
        <v>1361.45</v>
      </c>
      <c r="L95" s="268">
        <v>1294.4000000000001</v>
      </c>
      <c r="M95" s="268">
        <v>10.545500000000001</v>
      </c>
      <c r="N95" s="1"/>
      <c r="O95" s="1"/>
    </row>
    <row r="96" spans="1:15" ht="12.75" customHeight="1">
      <c r="A96" s="53">
        <v>87</v>
      </c>
      <c r="B96" s="417" t="s">
        <v>118</v>
      </c>
      <c r="C96" s="268">
        <v>2685.2</v>
      </c>
      <c r="D96" s="269">
        <v>2719.8333333333335</v>
      </c>
      <c r="E96" s="269">
        <v>2635.3666666666668</v>
      </c>
      <c r="F96" s="269">
        <v>2585.5333333333333</v>
      </c>
      <c r="G96" s="269">
        <v>2501.0666666666666</v>
      </c>
      <c r="H96" s="269">
        <v>2769.666666666667</v>
      </c>
      <c r="I96" s="269">
        <v>2854.1333333333332</v>
      </c>
      <c r="J96" s="269">
        <v>2903.9666666666672</v>
      </c>
      <c r="K96" s="268">
        <v>2804.3</v>
      </c>
      <c r="L96" s="268">
        <v>2670</v>
      </c>
      <c r="M96" s="268">
        <v>19.065570000000001</v>
      </c>
      <c r="N96" s="1"/>
      <c r="O96" s="1"/>
    </row>
    <row r="97" spans="1:15" ht="12.75" customHeight="1">
      <c r="A97" s="53">
        <v>88</v>
      </c>
      <c r="B97" s="417" t="s">
        <v>120</v>
      </c>
      <c r="C97" s="268">
        <v>412.5</v>
      </c>
      <c r="D97" s="269">
        <v>414.2</v>
      </c>
      <c r="E97" s="269">
        <v>404.09999999999997</v>
      </c>
      <c r="F97" s="269">
        <v>395.7</v>
      </c>
      <c r="G97" s="269">
        <v>385.59999999999997</v>
      </c>
      <c r="H97" s="269">
        <v>422.59999999999997</v>
      </c>
      <c r="I97" s="269">
        <v>432.7</v>
      </c>
      <c r="J97" s="269">
        <v>441.09999999999997</v>
      </c>
      <c r="K97" s="268">
        <v>424.3</v>
      </c>
      <c r="L97" s="268">
        <v>405.8</v>
      </c>
      <c r="M97" s="268">
        <v>148.26674</v>
      </c>
      <c r="N97" s="1"/>
      <c r="O97" s="1"/>
    </row>
    <row r="98" spans="1:15" ht="12.75" customHeight="1">
      <c r="A98" s="53">
        <v>89</v>
      </c>
      <c r="B98" s="417" t="s">
        <v>260</v>
      </c>
      <c r="C98" s="268">
        <v>2483.4</v>
      </c>
      <c r="D98" s="269">
        <v>2485.3333333333335</v>
      </c>
      <c r="E98" s="269">
        <v>2416.7666666666669</v>
      </c>
      <c r="F98" s="269">
        <v>2350.1333333333332</v>
      </c>
      <c r="G98" s="269">
        <v>2281.5666666666666</v>
      </c>
      <c r="H98" s="269">
        <v>2551.9666666666672</v>
      </c>
      <c r="I98" s="269">
        <v>2620.5333333333338</v>
      </c>
      <c r="J98" s="269">
        <v>2687.1666666666674</v>
      </c>
      <c r="K98" s="268">
        <v>2553.9</v>
      </c>
      <c r="L98" s="268">
        <v>2418.6999999999998</v>
      </c>
      <c r="M98" s="268">
        <v>14.61931</v>
      </c>
      <c r="N98" s="1"/>
      <c r="O98" s="1"/>
    </row>
    <row r="99" spans="1:15" ht="12.75" customHeight="1">
      <c r="A99" s="53">
        <v>90</v>
      </c>
      <c r="B99" s="417" t="s">
        <v>121</v>
      </c>
      <c r="C99" s="268">
        <v>228.8</v>
      </c>
      <c r="D99" s="269">
        <v>232.01666666666668</v>
      </c>
      <c r="E99" s="269">
        <v>224.63333333333335</v>
      </c>
      <c r="F99" s="269">
        <v>220.46666666666667</v>
      </c>
      <c r="G99" s="269">
        <v>213.08333333333334</v>
      </c>
      <c r="H99" s="269">
        <v>236.18333333333337</v>
      </c>
      <c r="I99" s="269">
        <v>243.56666666666669</v>
      </c>
      <c r="J99" s="269">
        <v>247.73333333333338</v>
      </c>
      <c r="K99" s="268">
        <v>239.4</v>
      </c>
      <c r="L99" s="268">
        <v>227.85</v>
      </c>
      <c r="M99" s="268">
        <v>76.495170000000002</v>
      </c>
      <c r="N99" s="1"/>
      <c r="O99" s="1"/>
    </row>
    <row r="100" spans="1:15" ht="12.75" customHeight="1">
      <c r="A100" s="53">
        <v>91</v>
      </c>
      <c r="B100" s="417" t="s">
        <v>122</v>
      </c>
      <c r="C100" s="268">
        <v>2528.15</v>
      </c>
      <c r="D100" s="269">
        <v>2536.8833333333332</v>
      </c>
      <c r="E100" s="269">
        <v>2509.9166666666665</v>
      </c>
      <c r="F100" s="269">
        <v>2491.6833333333334</v>
      </c>
      <c r="G100" s="269">
        <v>2464.7166666666667</v>
      </c>
      <c r="H100" s="269">
        <v>2555.1166666666663</v>
      </c>
      <c r="I100" s="269">
        <v>2582.0833333333335</v>
      </c>
      <c r="J100" s="269">
        <v>2600.3166666666662</v>
      </c>
      <c r="K100" s="268">
        <v>2563.85</v>
      </c>
      <c r="L100" s="268">
        <v>2518.65</v>
      </c>
      <c r="M100" s="268">
        <v>25.168199999999999</v>
      </c>
      <c r="N100" s="1"/>
      <c r="O100" s="1"/>
    </row>
    <row r="101" spans="1:15" ht="12.75" customHeight="1">
      <c r="A101" s="53">
        <v>92</v>
      </c>
      <c r="B101" s="417" t="s">
        <v>261</v>
      </c>
      <c r="C101" s="268">
        <v>281.3</v>
      </c>
      <c r="D101" s="269">
        <v>283.63333333333333</v>
      </c>
      <c r="E101" s="269">
        <v>276.26666666666665</v>
      </c>
      <c r="F101" s="269">
        <v>271.23333333333335</v>
      </c>
      <c r="G101" s="269">
        <v>263.86666666666667</v>
      </c>
      <c r="H101" s="269">
        <v>288.66666666666663</v>
      </c>
      <c r="I101" s="269">
        <v>296.0333333333333</v>
      </c>
      <c r="J101" s="269">
        <v>301.06666666666661</v>
      </c>
      <c r="K101" s="268">
        <v>291</v>
      </c>
      <c r="L101" s="268">
        <v>278.60000000000002</v>
      </c>
      <c r="M101" s="268">
        <v>8.5510800000000007</v>
      </c>
      <c r="N101" s="1"/>
      <c r="O101" s="1"/>
    </row>
    <row r="102" spans="1:15" ht="12.75" customHeight="1">
      <c r="A102" s="53">
        <v>93</v>
      </c>
      <c r="B102" s="417" t="s">
        <v>380</v>
      </c>
      <c r="C102" s="268">
        <v>40413.25</v>
      </c>
      <c r="D102" s="269">
        <v>40876.533333333333</v>
      </c>
      <c r="E102" s="269">
        <v>39660.716666666667</v>
      </c>
      <c r="F102" s="269">
        <v>38908.183333333334</v>
      </c>
      <c r="G102" s="269">
        <v>37692.366666666669</v>
      </c>
      <c r="H102" s="269">
        <v>41629.066666666666</v>
      </c>
      <c r="I102" s="269">
        <v>42844.883333333331</v>
      </c>
      <c r="J102" s="269">
        <v>43597.416666666664</v>
      </c>
      <c r="K102" s="268">
        <v>42092.35</v>
      </c>
      <c r="L102" s="268">
        <v>40124</v>
      </c>
      <c r="M102" s="268">
        <v>4.5929999999999999E-2</v>
      </c>
      <c r="N102" s="1"/>
      <c r="O102" s="1"/>
    </row>
    <row r="103" spans="1:15" ht="12.75" customHeight="1">
      <c r="A103" s="53">
        <v>94</v>
      </c>
      <c r="B103" s="417" t="s">
        <v>114</v>
      </c>
      <c r="C103" s="268">
        <v>2404.1</v>
      </c>
      <c r="D103" s="269">
        <v>2414.0166666666664</v>
      </c>
      <c r="E103" s="269">
        <v>2383.4833333333327</v>
      </c>
      <c r="F103" s="269">
        <v>2362.8666666666663</v>
      </c>
      <c r="G103" s="269">
        <v>2332.3333333333326</v>
      </c>
      <c r="H103" s="269">
        <v>2434.6333333333328</v>
      </c>
      <c r="I103" s="269">
        <v>2465.1666666666665</v>
      </c>
      <c r="J103" s="269">
        <v>2485.7833333333328</v>
      </c>
      <c r="K103" s="268">
        <v>2444.5500000000002</v>
      </c>
      <c r="L103" s="268">
        <v>2393.4</v>
      </c>
      <c r="M103" s="268">
        <v>63.975279999999998</v>
      </c>
      <c r="N103" s="1"/>
      <c r="O103" s="1"/>
    </row>
    <row r="104" spans="1:15" ht="12.75" customHeight="1">
      <c r="A104" s="53">
        <v>95</v>
      </c>
      <c r="B104" s="417" t="s">
        <v>124</v>
      </c>
      <c r="C104" s="268">
        <v>909.1</v>
      </c>
      <c r="D104" s="269">
        <v>910.63333333333333</v>
      </c>
      <c r="E104" s="269">
        <v>903.66666666666663</v>
      </c>
      <c r="F104" s="269">
        <v>898.23333333333335</v>
      </c>
      <c r="G104" s="269">
        <v>891.26666666666665</v>
      </c>
      <c r="H104" s="269">
        <v>916.06666666666661</v>
      </c>
      <c r="I104" s="269">
        <v>923.0333333333333</v>
      </c>
      <c r="J104" s="269">
        <v>928.46666666666658</v>
      </c>
      <c r="K104" s="268">
        <v>917.6</v>
      </c>
      <c r="L104" s="268">
        <v>905.2</v>
      </c>
      <c r="M104" s="268">
        <v>119.6686</v>
      </c>
      <c r="N104" s="1"/>
      <c r="O104" s="1"/>
    </row>
    <row r="105" spans="1:15" ht="12.75" customHeight="1">
      <c r="A105" s="53">
        <v>96</v>
      </c>
      <c r="B105" s="417" t="s">
        <v>125</v>
      </c>
      <c r="C105" s="268">
        <v>1215.4000000000001</v>
      </c>
      <c r="D105" s="269">
        <v>1221.4333333333334</v>
      </c>
      <c r="E105" s="269">
        <v>1202.9666666666667</v>
      </c>
      <c r="F105" s="269">
        <v>1190.5333333333333</v>
      </c>
      <c r="G105" s="269">
        <v>1172.0666666666666</v>
      </c>
      <c r="H105" s="269">
        <v>1233.8666666666668</v>
      </c>
      <c r="I105" s="269">
        <v>1252.3333333333335</v>
      </c>
      <c r="J105" s="269">
        <v>1264.7666666666669</v>
      </c>
      <c r="K105" s="268">
        <v>1239.9000000000001</v>
      </c>
      <c r="L105" s="268">
        <v>1209</v>
      </c>
      <c r="M105" s="268">
        <v>10.26469</v>
      </c>
      <c r="N105" s="1"/>
      <c r="O105" s="1"/>
    </row>
    <row r="106" spans="1:15" ht="12.75" customHeight="1">
      <c r="A106" s="53">
        <v>97</v>
      </c>
      <c r="B106" s="417" t="s">
        <v>126</v>
      </c>
      <c r="C106" s="268">
        <v>556.35</v>
      </c>
      <c r="D106" s="269">
        <v>561.4</v>
      </c>
      <c r="E106" s="269">
        <v>546.79999999999995</v>
      </c>
      <c r="F106" s="269">
        <v>537.25</v>
      </c>
      <c r="G106" s="269">
        <v>522.65</v>
      </c>
      <c r="H106" s="269">
        <v>570.94999999999993</v>
      </c>
      <c r="I106" s="269">
        <v>585.55000000000007</v>
      </c>
      <c r="J106" s="269">
        <v>595.09999999999991</v>
      </c>
      <c r="K106" s="268">
        <v>576</v>
      </c>
      <c r="L106" s="268">
        <v>551.85</v>
      </c>
      <c r="M106" s="268">
        <v>13.36993</v>
      </c>
      <c r="N106" s="1"/>
      <c r="O106" s="1"/>
    </row>
    <row r="107" spans="1:15" ht="12.75" customHeight="1">
      <c r="A107" s="53">
        <v>98</v>
      </c>
      <c r="B107" s="417" t="s">
        <v>262</v>
      </c>
      <c r="C107" s="268">
        <v>528.6</v>
      </c>
      <c r="D107" s="269">
        <v>526.08333333333337</v>
      </c>
      <c r="E107" s="269">
        <v>518.16666666666674</v>
      </c>
      <c r="F107" s="269">
        <v>507.73333333333335</v>
      </c>
      <c r="G107" s="269">
        <v>499.81666666666672</v>
      </c>
      <c r="H107" s="269">
        <v>536.51666666666677</v>
      </c>
      <c r="I107" s="269">
        <v>544.43333333333351</v>
      </c>
      <c r="J107" s="269">
        <v>554.86666666666679</v>
      </c>
      <c r="K107" s="268">
        <v>534</v>
      </c>
      <c r="L107" s="268">
        <v>515.65</v>
      </c>
      <c r="M107" s="268">
        <v>4.7633999999999999</v>
      </c>
      <c r="N107" s="1"/>
      <c r="O107" s="1"/>
    </row>
    <row r="108" spans="1:15" ht="12.75" customHeight="1">
      <c r="A108" s="53">
        <v>99</v>
      </c>
      <c r="B108" s="417" t="s">
        <v>383</v>
      </c>
      <c r="C108" s="268">
        <v>44.65</v>
      </c>
      <c r="D108" s="269">
        <v>44.966666666666669</v>
      </c>
      <c r="E108" s="269">
        <v>43.683333333333337</v>
      </c>
      <c r="F108" s="269">
        <v>42.716666666666669</v>
      </c>
      <c r="G108" s="269">
        <v>41.433333333333337</v>
      </c>
      <c r="H108" s="269">
        <v>45.933333333333337</v>
      </c>
      <c r="I108" s="269">
        <v>47.216666666666669</v>
      </c>
      <c r="J108" s="269">
        <v>48.183333333333337</v>
      </c>
      <c r="K108" s="268">
        <v>46.25</v>
      </c>
      <c r="L108" s="268">
        <v>44</v>
      </c>
      <c r="M108" s="268">
        <v>100.82053999999999</v>
      </c>
      <c r="N108" s="1"/>
      <c r="O108" s="1"/>
    </row>
    <row r="109" spans="1:15" ht="12.75" customHeight="1">
      <c r="A109" s="53">
        <v>100</v>
      </c>
      <c r="B109" s="417" t="s">
        <v>128</v>
      </c>
      <c r="C109" s="268">
        <v>50.95</v>
      </c>
      <c r="D109" s="269">
        <v>51.566666666666663</v>
      </c>
      <c r="E109" s="269">
        <v>49.883333333333326</v>
      </c>
      <c r="F109" s="269">
        <v>48.816666666666663</v>
      </c>
      <c r="G109" s="269">
        <v>47.133333333333326</v>
      </c>
      <c r="H109" s="269">
        <v>52.633333333333326</v>
      </c>
      <c r="I109" s="269">
        <v>54.316666666666663</v>
      </c>
      <c r="J109" s="269">
        <v>55.383333333333326</v>
      </c>
      <c r="K109" s="268">
        <v>53.25</v>
      </c>
      <c r="L109" s="268">
        <v>50.5</v>
      </c>
      <c r="M109" s="268">
        <v>535.23230000000001</v>
      </c>
      <c r="N109" s="1"/>
      <c r="O109" s="1"/>
    </row>
    <row r="110" spans="1:15" ht="12.75" customHeight="1">
      <c r="A110" s="53">
        <v>101</v>
      </c>
      <c r="B110" s="417" t="s">
        <v>137</v>
      </c>
      <c r="C110" s="268">
        <v>331.3</v>
      </c>
      <c r="D110" s="269">
        <v>331.86666666666673</v>
      </c>
      <c r="E110" s="269">
        <v>329.13333333333344</v>
      </c>
      <c r="F110" s="269">
        <v>326.9666666666667</v>
      </c>
      <c r="G110" s="269">
        <v>324.23333333333341</v>
      </c>
      <c r="H110" s="269">
        <v>334.03333333333347</v>
      </c>
      <c r="I110" s="269">
        <v>336.76666666666671</v>
      </c>
      <c r="J110" s="269">
        <v>338.93333333333351</v>
      </c>
      <c r="K110" s="268">
        <v>334.6</v>
      </c>
      <c r="L110" s="268">
        <v>329.7</v>
      </c>
      <c r="M110" s="268">
        <v>124.92851</v>
      </c>
      <c r="N110" s="1"/>
      <c r="O110" s="1"/>
    </row>
    <row r="111" spans="1:15" ht="12.75" customHeight="1">
      <c r="A111" s="53">
        <v>102</v>
      </c>
      <c r="B111" s="417" t="s">
        <v>263</v>
      </c>
      <c r="C111" s="268">
        <v>4486.45</v>
      </c>
      <c r="D111" s="269">
        <v>4549.7833333333328</v>
      </c>
      <c r="E111" s="269">
        <v>4371.6666666666661</v>
      </c>
      <c r="F111" s="269">
        <v>4256.8833333333332</v>
      </c>
      <c r="G111" s="269">
        <v>4078.7666666666664</v>
      </c>
      <c r="H111" s="269">
        <v>4664.5666666666657</v>
      </c>
      <c r="I111" s="269">
        <v>4842.6833333333325</v>
      </c>
      <c r="J111" s="269">
        <v>4957.4666666666653</v>
      </c>
      <c r="K111" s="268">
        <v>4727.8999999999996</v>
      </c>
      <c r="L111" s="268">
        <v>4435</v>
      </c>
      <c r="M111" s="268">
        <v>1.49546</v>
      </c>
      <c r="N111" s="1"/>
      <c r="O111" s="1"/>
    </row>
    <row r="112" spans="1:15" ht="12.75" customHeight="1">
      <c r="A112" s="53">
        <v>103</v>
      </c>
      <c r="B112" s="417" t="s">
        <v>393</v>
      </c>
      <c r="C112" s="268">
        <v>195.9</v>
      </c>
      <c r="D112" s="269">
        <v>198</v>
      </c>
      <c r="E112" s="269">
        <v>191.7</v>
      </c>
      <c r="F112" s="269">
        <v>187.5</v>
      </c>
      <c r="G112" s="269">
        <v>181.2</v>
      </c>
      <c r="H112" s="269">
        <v>202.2</v>
      </c>
      <c r="I112" s="269">
        <v>208.5</v>
      </c>
      <c r="J112" s="269">
        <v>212.7</v>
      </c>
      <c r="K112" s="268">
        <v>204.3</v>
      </c>
      <c r="L112" s="268">
        <v>193.8</v>
      </c>
      <c r="M112" s="268">
        <v>15.160399999999999</v>
      </c>
      <c r="N112" s="1"/>
      <c r="O112" s="1"/>
    </row>
    <row r="113" spans="1:15" ht="12.75" customHeight="1">
      <c r="A113" s="53">
        <v>104</v>
      </c>
      <c r="B113" s="417" t="s">
        <v>394</v>
      </c>
      <c r="C113" s="268">
        <v>156.85</v>
      </c>
      <c r="D113" s="269">
        <v>158.79999999999998</v>
      </c>
      <c r="E113" s="269">
        <v>153.64999999999998</v>
      </c>
      <c r="F113" s="269">
        <v>150.44999999999999</v>
      </c>
      <c r="G113" s="269">
        <v>145.29999999999998</v>
      </c>
      <c r="H113" s="269">
        <v>161.99999999999997</v>
      </c>
      <c r="I113" s="269">
        <v>167.15</v>
      </c>
      <c r="J113" s="269">
        <v>170.34999999999997</v>
      </c>
      <c r="K113" s="268">
        <v>163.95</v>
      </c>
      <c r="L113" s="268">
        <v>155.6</v>
      </c>
      <c r="M113" s="268">
        <v>77.3386</v>
      </c>
      <c r="N113" s="1"/>
      <c r="O113" s="1"/>
    </row>
    <row r="114" spans="1:15" ht="12.75" customHeight="1">
      <c r="A114" s="53">
        <v>105</v>
      </c>
      <c r="B114" s="417" t="s">
        <v>130</v>
      </c>
      <c r="C114" s="268">
        <v>322</v>
      </c>
      <c r="D114" s="269">
        <v>326.06666666666666</v>
      </c>
      <c r="E114" s="269">
        <v>314.93333333333334</v>
      </c>
      <c r="F114" s="269">
        <v>307.86666666666667</v>
      </c>
      <c r="G114" s="269">
        <v>296.73333333333335</v>
      </c>
      <c r="H114" s="269">
        <v>333.13333333333333</v>
      </c>
      <c r="I114" s="269">
        <v>344.26666666666665</v>
      </c>
      <c r="J114" s="269">
        <v>351.33333333333331</v>
      </c>
      <c r="K114" s="268">
        <v>337.2</v>
      </c>
      <c r="L114" s="268">
        <v>319</v>
      </c>
      <c r="M114" s="268">
        <v>175.03183000000001</v>
      </c>
      <c r="N114" s="1"/>
      <c r="O114" s="1"/>
    </row>
    <row r="115" spans="1:15" ht="12.75" customHeight="1">
      <c r="A115" s="53">
        <v>106</v>
      </c>
      <c r="B115" s="417" t="s">
        <v>135</v>
      </c>
      <c r="C115" s="268">
        <v>69.95</v>
      </c>
      <c r="D115" s="269">
        <v>70.38333333333334</v>
      </c>
      <c r="E115" s="269">
        <v>69.066666666666677</v>
      </c>
      <c r="F115" s="269">
        <v>68.183333333333337</v>
      </c>
      <c r="G115" s="269">
        <v>66.866666666666674</v>
      </c>
      <c r="H115" s="269">
        <v>71.26666666666668</v>
      </c>
      <c r="I115" s="269">
        <v>72.583333333333343</v>
      </c>
      <c r="J115" s="269">
        <v>73.466666666666683</v>
      </c>
      <c r="K115" s="268">
        <v>71.7</v>
      </c>
      <c r="L115" s="268">
        <v>69.5</v>
      </c>
      <c r="M115" s="268">
        <v>259.93504999999999</v>
      </c>
      <c r="N115" s="1"/>
      <c r="O115" s="1"/>
    </row>
    <row r="116" spans="1:15" ht="12.75" customHeight="1">
      <c r="A116" s="53">
        <v>107</v>
      </c>
      <c r="B116" s="417" t="s">
        <v>136</v>
      </c>
      <c r="C116" s="268">
        <v>703</v>
      </c>
      <c r="D116" s="269">
        <v>708.44999999999993</v>
      </c>
      <c r="E116" s="269">
        <v>686.54999999999984</v>
      </c>
      <c r="F116" s="269">
        <v>670.09999999999991</v>
      </c>
      <c r="G116" s="269">
        <v>648.19999999999982</v>
      </c>
      <c r="H116" s="269">
        <v>724.89999999999986</v>
      </c>
      <c r="I116" s="269">
        <v>746.8</v>
      </c>
      <c r="J116" s="269">
        <v>763.24999999999989</v>
      </c>
      <c r="K116" s="268">
        <v>730.35</v>
      </c>
      <c r="L116" s="268">
        <v>692</v>
      </c>
      <c r="M116" s="268">
        <v>37.450989999999997</v>
      </c>
      <c r="N116" s="1"/>
      <c r="O116" s="1"/>
    </row>
    <row r="117" spans="1:15" ht="12.75" customHeight="1">
      <c r="A117" s="53">
        <v>108</v>
      </c>
      <c r="B117" s="417" t="s">
        <v>129</v>
      </c>
      <c r="C117" s="268">
        <v>417.15</v>
      </c>
      <c r="D117" s="269">
        <v>423.34999999999997</v>
      </c>
      <c r="E117" s="269">
        <v>409.24999999999994</v>
      </c>
      <c r="F117" s="269">
        <v>401.34999999999997</v>
      </c>
      <c r="G117" s="269">
        <v>387.24999999999994</v>
      </c>
      <c r="H117" s="269">
        <v>431.24999999999994</v>
      </c>
      <c r="I117" s="269">
        <v>445.34999999999997</v>
      </c>
      <c r="J117" s="269">
        <v>453.24999999999994</v>
      </c>
      <c r="K117" s="268">
        <v>437.45</v>
      </c>
      <c r="L117" s="268">
        <v>415.45</v>
      </c>
      <c r="M117" s="268">
        <v>41.591540000000002</v>
      </c>
      <c r="N117" s="1"/>
      <c r="O117" s="1"/>
    </row>
    <row r="118" spans="1:15" ht="12.75" customHeight="1">
      <c r="A118" s="53">
        <v>109</v>
      </c>
      <c r="B118" s="417" t="s">
        <v>133</v>
      </c>
      <c r="C118" s="268">
        <v>204.25</v>
      </c>
      <c r="D118" s="269">
        <v>204.35</v>
      </c>
      <c r="E118" s="269">
        <v>201.29999999999998</v>
      </c>
      <c r="F118" s="269">
        <v>198.35</v>
      </c>
      <c r="G118" s="269">
        <v>195.29999999999998</v>
      </c>
      <c r="H118" s="269">
        <v>207.29999999999998</v>
      </c>
      <c r="I118" s="269">
        <v>210.35</v>
      </c>
      <c r="J118" s="269">
        <v>213.29999999999998</v>
      </c>
      <c r="K118" s="268">
        <v>207.4</v>
      </c>
      <c r="L118" s="268">
        <v>201.4</v>
      </c>
      <c r="M118" s="268">
        <v>75.15213</v>
      </c>
      <c r="N118" s="1"/>
      <c r="O118" s="1"/>
    </row>
    <row r="119" spans="1:15" ht="12.75" customHeight="1">
      <c r="A119" s="53">
        <v>110</v>
      </c>
      <c r="B119" s="417" t="s">
        <v>132</v>
      </c>
      <c r="C119" s="268">
        <v>1227.3499999999999</v>
      </c>
      <c r="D119" s="269">
        <v>1221.1333333333332</v>
      </c>
      <c r="E119" s="269">
        <v>1191.2166666666665</v>
      </c>
      <c r="F119" s="269">
        <v>1155.0833333333333</v>
      </c>
      <c r="G119" s="269">
        <v>1125.1666666666665</v>
      </c>
      <c r="H119" s="269">
        <v>1257.2666666666664</v>
      </c>
      <c r="I119" s="269">
        <v>1287.1833333333334</v>
      </c>
      <c r="J119" s="269">
        <v>1323.3166666666664</v>
      </c>
      <c r="K119" s="268">
        <v>1251.05</v>
      </c>
      <c r="L119" s="268">
        <v>1185</v>
      </c>
      <c r="M119" s="268">
        <v>162.70761999999999</v>
      </c>
      <c r="N119" s="1"/>
      <c r="O119" s="1"/>
    </row>
    <row r="120" spans="1:15" ht="12.75" customHeight="1">
      <c r="A120" s="53">
        <v>111</v>
      </c>
      <c r="B120" s="417" t="s">
        <v>164</v>
      </c>
      <c r="C120" s="268">
        <v>4121.6499999999996</v>
      </c>
      <c r="D120" s="269">
        <v>4143.3833333333332</v>
      </c>
      <c r="E120" s="269">
        <v>4079.4166666666661</v>
      </c>
      <c r="F120" s="269">
        <v>4037.1833333333325</v>
      </c>
      <c r="G120" s="269">
        <v>3973.2166666666653</v>
      </c>
      <c r="H120" s="269">
        <v>4185.6166666666668</v>
      </c>
      <c r="I120" s="269">
        <v>4249.5833333333339</v>
      </c>
      <c r="J120" s="269">
        <v>4291.8166666666675</v>
      </c>
      <c r="K120" s="268">
        <v>4207.3500000000004</v>
      </c>
      <c r="L120" s="268">
        <v>4101.1499999999996</v>
      </c>
      <c r="M120" s="268">
        <v>7.4150900000000002</v>
      </c>
      <c r="N120" s="1"/>
      <c r="O120" s="1"/>
    </row>
    <row r="121" spans="1:15" ht="12.75" customHeight="1">
      <c r="A121" s="53">
        <v>112</v>
      </c>
      <c r="B121" s="417" t="s">
        <v>134</v>
      </c>
      <c r="C121" s="268">
        <v>1377.05</v>
      </c>
      <c r="D121" s="269">
        <v>1390.1333333333332</v>
      </c>
      <c r="E121" s="269">
        <v>1355.2666666666664</v>
      </c>
      <c r="F121" s="269">
        <v>1333.4833333333331</v>
      </c>
      <c r="G121" s="269">
        <v>1298.6166666666663</v>
      </c>
      <c r="H121" s="269">
        <v>1411.9166666666665</v>
      </c>
      <c r="I121" s="269">
        <v>1446.7833333333333</v>
      </c>
      <c r="J121" s="269">
        <v>1468.5666666666666</v>
      </c>
      <c r="K121" s="268">
        <v>1425</v>
      </c>
      <c r="L121" s="268">
        <v>1368.35</v>
      </c>
      <c r="M121" s="268">
        <v>204.64044999999999</v>
      </c>
      <c r="N121" s="1"/>
      <c r="O121" s="1"/>
    </row>
    <row r="122" spans="1:15" ht="12.75" customHeight="1">
      <c r="A122" s="53">
        <v>113</v>
      </c>
      <c r="B122" s="417" t="s">
        <v>131</v>
      </c>
      <c r="C122" s="268">
        <v>1836.05</v>
      </c>
      <c r="D122" s="269">
        <v>1862.9833333333336</v>
      </c>
      <c r="E122" s="269">
        <v>1797.9666666666672</v>
      </c>
      <c r="F122" s="269">
        <v>1759.8833333333337</v>
      </c>
      <c r="G122" s="269">
        <v>1694.8666666666672</v>
      </c>
      <c r="H122" s="269">
        <v>1901.0666666666671</v>
      </c>
      <c r="I122" s="269">
        <v>1966.0833333333335</v>
      </c>
      <c r="J122" s="269">
        <v>2004.166666666667</v>
      </c>
      <c r="K122" s="268">
        <v>1928</v>
      </c>
      <c r="L122" s="268">
        <v>1824.9</v>
      </c>
      <c r="M122" s="268">
        <v>9.8090299999999999</v>
      </c>
      <c r="N122" s="1"/>
      <c r="O122" s="1"/>
    </row>
    <row r="123" spans="1:15" ht="12.75" customHeight="1">
      <c r="A123" s="53">
        <v>114</v>
      </c>
      <c r="B123" s="417" t="s">
        <v>264</v>
      </c>
      <c r="C123" s="268">
        <v>861.1</v>
      </c>
      <c r="D123" s="269">
        <v>865.11666666666667</v>
      </c>
      <c r="E123" s="269">
        <v>850.98333333333335</v>
      </c>
      <c r="F123" s="269">
        <v>840.86666666666667</v>
      </c>
      <c r="G123" s="269">
        <v>826.73333333333335</v>
      </c>
      <c r="H123" s="269">
        <v>875.23333333333335</v>
      </c>
      <c r="I123" s="269">
        <v>889.36666666666679</v>
      </c>
      <c r="J123" s="269">
        <v>899.48333333333335</v>
      </c>
      <c r="K123" s="268">
        <v>879.25</v>
      </c>
      <c r="L123" s="268">
        <v>855</v>
      </c>
      <c r="M123" s="268">
        <v>4.0070800000000002</v>
      </c>
      <c r="N123" s="1"/>
      <c r="O123" s="1"/>
    </row>
    <row r="124" spans="1:15" ht="12.75" customHeight="1">
      <c r="A124" s="53">
        <v>115</v>
      </c>
      <c r="B124" s="417" t="s">
        <v>265</v>
      </c>
      <c r="C124" s="268">
        <v>329.35</v>
      </c>
      <c r="D124" s="269">
        <v>332.34999999999997</v>
      </c>
      <c r="E124" s="269">
        <v>318.99999999999994</v>
      </c>
      <c r="F124" s="269">
        <v>308.64999999999998</v>
      </c>
      <c r="G124" s="269">
        <v>295.29999999999995</v>
      </c>
      <c r="H124" s="269">
        <v>342.69999999999993</v>
      </c>
      <c r="I124" s="269">
        <v>356.04999999999995</v>
      </c>
      <c r="J124" s="269">
        <v>366.39999999999992</v>
      </c>
      <c r="K124" s="268">
        <v>345.7</v>
      </c>
      <c r="L124" s="268">
        <v>322</v>
      </c>
      <c r="M124" s="268">
        <v>14.792020000000001</v>
      </c>
      <c r="N124" s="1"/>
      <c r="O124" s="1"/>
    </row>
    <row r="125" spans="1:15" ht="12.75" customHeight="1">
      <c r="A125" s="53">
        <v>116</v>
      </c>
      <c r="B125" s="417" t="s">
        <v>139</v>
      </c>
      <c r="C125" s="268">
        <v>685.85</v>
      </c>
      <c r="D125" s="269">
        <v>686.44999999999993</v>
      </c>
      <c r="E125" s="269">
        <v>678.39999999999986</v>
      </c>
      <c r="F125" s="269">
        <v>670.94999999999993</v>
      </c>
      <c r="G125" s="269">
        <v>662.89999999999986</v>
      </c>
      <c r="H125" s="269">
        <v>693.89999999999986</v>
      </c>
      <c r="I125" s="269">
        <v>701.94999999999982</v>
      </c>
      <c r="J125" s="269">
        <v>709.39999999999986</v>
      </c>
      <c r="K125" s="268">
        <v>694.5</v>
      </c>
      <c r="L125" s="268">
        <v>679</v>
      </c>
      <c r="M125" s="268">
        <v>40.733649999999997</v>
      </c>
      <c r="N125" s="1"/>
      <c r="O125" s="1"/>
    </row>
    <row r="126" spans="1:15" ht="12.75" customHeight="1">
      <c r="A126" s="53">
        <v>117</v>
      </c>
      <c r="B126" s="417" t="s">
        <v>138</v>
      </c>
      <c r="C126" s="268">
        <v>435.8</v>
      </c>
      <c r="D126" s="269">
        <v>437.8</v>
      </c>
      <c r="E126" s="269">
        <v>426.6</v>
      </c>
      <c r="F126" s="269">
        <v>417.40000000000003</v>
      </c>
      <c r="G126" s="269">
        <v>406.20000000000005</v>
      </c>
      <c r="H126" s="269">
        <v>447</v>
      </c>
      <c r="I126" s="269">
        <v>458.19999999999993</v>
      </c>
      <c r="J126" s="269">
        <v>467.4</v>
      </c>
      <c r="K126" s="268">
        <v>449</v>
      </c>
      <c r="L126" s="268">
        <v>428.6</v>
      </c>
      <c r="M126" s="268">
        <v>46.526069999999997</v>
      </c>
      <c r="N126" s="1"/>
      <c r="O126" s="1"/>
    </row>
    <row r="127" spans="1:15" ht="12.75" customHeight="1">
      <c r="A127" s="53">
        <v>118</v>
      </c>
      <c r="B127" s="417" t="s">
        <v>140</v>
      </c>
      <c r="C127" s="268">
        <v>626.54999999999995</v>
      </c>
      <c r="D127" s="269">
        <v>626.5</v>
      </c>
      <c r="E127" s="269">
        <v>615.04999999999995</v>
      </c>
      <c r="F127" s="269">
        <v>603.54999999999995</v>
      </c>
      <c r="G127" s="269">
        <v>592.09999999999991</v>
      </c>
      <c r="H127" s="269">
        <v>638</v>
      </c>
      <c r="I127" s="269">
        <v>649.45000000000005</v>
      </c>
      <c r="J127" s="269">
        <v>660.95</v>
      </c>
      <c r="K127" s="268">
        <v>637.95000000000005</v>
      </c>
      <c r="L127" s="268">
        <v>615</v>
      </c>
      <c r="M127" s="268">
        <v>39.714419999999997</v>
      </c>
      <c r="N127" s="1"/>
      <c r="O127" s="1"/>
    </row>
    <row r="128" spans="1:15" ht="12.75" customHeight="1">
      <c r="A128" s="53">
        <v>119</v>
      </c>
      <c r="B128" s="417" t="s">
        <v>141</v>
      </c>
      <c r="C128" s="268">
        <v>1930.3</v>
      </c>
      <c r="D128" s="269">
        <v>1940.1333333333332</v>
      </c>
      <c r="E128" s="269">
        <v>1900.2666666666664</v>
      </c>
      <c r="F128" s="269">
        <v>1870.2333333333331</v>
      </c>
      <c r="G128" s="269">
        <v>1830.3666666666663</v>
      </c>
      <c r="H128" s="269">
        <v>1970.1666666666665</v>
      </c>
      <c r="I128" s="269">
        <v>2010.0333333333333</v>
      </c>
      <c r="J128" s="269">
        <v>2040.0666666666666</v>
      </c>
      <c r="K128" s="268">
        <v>1980</v>
      </c>
      <c r="L128" s="268">
        <v>1910.1</v>
      </c>
      <c r="M128" s="268">
        <v>51.688220000000001</v>
      </c>
      <c r="N128" s="1"/>
      <c r="O128" s="1"/>
    </row>
    <row r="129" spans="1:15" ht="12.75" customHeight="1">
      <c r="A129" s="53">
        <v>120</v>
      </c>
      <c r="B129" s="417" t="s">
        <v>142</v>
      </c>
      <c r="C129" s="268">
        <v>81.5</v>
      </c>
      <c r="D129" s="269">
        <v>82.833333333333329</v>
      </c>
      <c r="E129" s="269">
        <v>79.166666666666657</v>
      </c>
      <c r="F129" s="269">
        <v>76.833333333333329</v>
      </c>
      <c r="G129" s="269">
        <v>73.166666666666657</v>
      </c>
      <c r="H129" s="269">
        <v>85.166666666666657</v>
      </c>
      <c r="I129" s="269">
        <v>88.833333333333314</v>
      </c>
      <c r="J129" s="269">
        <v>91.166666666666657</v>
      </c>
      <c r="K129" s="268">
        <v>86.5</v>
      </c>
      <c r="L129" s="268">
        <v>80.5</v>
      </c>
      <c r="M129" s="268">
        <v>126.82675999999999</v>
      </c>
      <c r="N129" s="1"/>
      <c r="O129" s="1"/>
    </row>
    <row r="130" spans="1:15" ht="12.75" customHeight="1">
      <c r="A130" s="53">
        <v>121</v>
      </c>
      <c r="B130" s="417" t="s">
        <v>147</v>
      </c>
      <c r="C130" s="268">
        <v>3432.5</v>
      </c>
      <c r="D130" s="269">
        <v>3497.5666666666671</v>
      </c>
      <c r="E130" s="269">
        <v>3345.1333333333341</v>
      </c>
      <c r="F130" s="269">
        <v>3257.7666666666669</v>
      </c>
      <c r="G130" s="269">
        <v>3105.3333333333339</v>
      </c>
      <c r="H130" s="269">
        <v>3584.9333333333343</v>
      </c>
      <c r="I130" s="269">
        <v>3737.3666666666677</v>
      </c>
      <c r="J130" s="269">
        <v>3824.7333333333345</v>
      </c>
      <c r="K130" s="268">
        <v>3650</v>
      </c>
      <c r="L130" s="268">
        <v>3410.2</v>
      </c>
      <c r="M130" s="268">
        <v>4.6010400000000002</v>
      </c>
      <c r="N130" s="1"/>
      <c r="O130" s="1"/>
    </row>
    <row r="131" spans="1:15" ht="12.75" customHeight="1">
      <c r="A131" s="53">
        <v>122</v>
      </c>
      <c r="B131" s="417" t="s">
        <v>144</v>
      </c>
      <c r="C131" s="268">
        <v>430.6</v>
      </c>
      <c r="D131" s="269">
        <v>433.59999999999997</v>
      </c>
      <c r="E131" s="269">
        <v>426.04999999999995</v>
      </c>
      <c r="F131" s="269">
        <v>421.5</v>
      </c>
      <c r="G131" s="269">
        <v>413.95</v>
      </c>
      <c r="H131" s="269">
        <v>438.14999999999992</v>
      </c>
      <c r="I131" s="269">
        <v>445.7</v>
      </c>
      <c r="J131" s="269">
        <v>450.24999999999989</v>
      </c>
      <c r="K131" s="268">
        <v>441.15</v>
      </c>
      <c r="L131" s="268">
        <v>429.05</v>
      </c>
      <c r="M131" s="268">
        <v>40.152340000000002</v>
      </c>
      <c r="N131" s="1"/>
      <c r="O131" s="1"/>
    </row>
    <row r="132" spans="1:15" ht="12.75" customHeight="1">
      <c r="A132" s="53">
        <v>123</v>
      </c>
      <c r="B132" s="417" t="s">
        <v>146</v>
      </c>
      <c r="C132" s="268">
        <v>4379.5</v>
      </c>
      <c r="D132" s="269">
        <v>4434.0666666666666</v>
      </c>
      <c r="E132" s="269">
        <v>4298.1333333333332</v>
      </c>
      <c r="F132" s="269">
        <v>4216.7666666666664</v>
      </c>
      <c r="G132" s="269">
        <v>4080.833333333333</v>
      </c>
      <c r="H132" s="269">
        <v>4515.4333333333334</v>
      </c>
      <c r="I132" s="269">
        <v>4651.3666666666659</v>
      </c>
      <c r="J132" s="269">
        <v>4732.7333333333336</v>
      </c>
      <c r="K132" s="268">
        <v>4570</v>
      </c>
      <c r="L132" s="268">
        <v>4352.7</v>
      </c>
      <c r="M132" s="268">
        <v>5.1649799999999999</v>
      </c>
      <c r="N132" s="1"/>
      <c r="O132" s="1"/>
    </row>
    <row r="133" spans="1:15" ht="12.75" customHeight="1">
      <c r="A133" s="53">
        <v>124</v>
      </c>
      <c r="B133" s="417" t="s">
        <v>145</v>
      </c>
      <c r="C133" s="268">
        <v>1920</v>
      </c>
      <c r="D133" s="269">
        <v>1930.6333333333332</v>
      </c>
      <c r="E133" s="269">
        <v>1904.3666666666663</v>
      </c>
      <c r="F133" s="269">
        <v>1888.7333333333331</v>
      </c>
      <c r="G133" s="269">
        <v>1862.4666666666662</v>
      </c>
      <c r="H133" s="269">
        <v>1946.2666666666664</v>
      </c>
      <c r="I133" s="269">
        <v>1972.5333333333333</v>
      </c>
      <c r="J133" s="269">
        <v>1988.1666666666665</v>
      </c>
      <c r="K133" s="268">
        <v>1956.9</v>
      </c>
      <c r="L133" s="268">
        <v>1915</v>
      </c>
      <c r="M133" s="268">
        <v>38.81617</v>
      </c>
      <c r="N133" s="1"/>
      <c r="O133" s="1"/>
    </row>
    <row r="134" spans="1:15" ht="12.75" customHeight="1">
      <c r="A134" s="53">
        <v>125</v>
      </c>
      <c r="B134" s="417" t="s">
        <v>266</v>
      </c>
      <c r="C134" s="268">
        <v>516.75</v>
      </c>
      <c r="D134" s="269">
        <v>521.6</v>
      </c>
      <c r="E134" s="269">
        <v>509.75</v>
      </c>
      <c r="F134" s="269">
        <v>502.75</v>
      </c>
      <c r="G134" s="269">
        <v>490.9</v>
      </c>
      <c r="H134" s="269">
        <v>528.6</v>
      </c>
      <c r="I134" s="269">
        <v>540.45000000000016</v>
      </c>
      <c r="J134" s="269">
        <v>547.45000000000005</v>
      </c>
      <c r="K134" s="268">
        <v>533.45000000000005</v>
      </c>
      <c r="L134" s="268">
        <v>514.6</v>
      </c>
      <c r="M134" s="268">
        <v>15.147959999999999</v>
      </c>
      <c r="N134" s="1"/>
      <c r="O134" s="1"/>
    </row>
    <row r="135" spans="1:15" ht="12.75" customHeight="1">
      <c r="A135" s="53">
        <v>126</v>
      </c>
      <c r="B135" s="417" t="s">
        <v>148</v>
      </c>
      <c r="C135" s="268">
        <v>632.15</v>
      </c>
      <c r="D135" s="269">
        <v>641.9666666666667</v>
      </c>
      <c r="E135" s="269">
        <v>620.18333333333339</v>
      </c>
      <c r="F135" s="269">
        <v>608.2166666666667</v>
      </c>
      <c r="G135" s="269">
        <v>586.43333333333339</v>
      </c>
      <c r="H135" s="269">
        <v>653.93333333333339</v>
      </c>
      <c r="I135" s="269">
        <v>675.7166666666667</v>
      </c>
      <c r="J135" s="269">
        <v>687.68333333333339</v>
      </c>
      <c r="K135" s="268">
        <v>663.75</v>
      </c>
      <c r="L135" s="268">
        <v>630</v>
      </c>
      <c r="M135" s="268">
        <v>20.057469999999999</v>
      </c>
      <c r="N135" s="1"/>
      <c r="O135" s="1"/>
    </row>
    <row r="136" spans="1:15" ht="12.75" customHeight="1">
      <c r="A136" s="53">
        <v>127</v>
      </c>
      <c r="B136" s="417" t="s">
        <v>160</v>
      </c>
      <c r="C136" s="268">
        <v>86112.85</v>
      </c>
      <c r="D136" s="269">
        <v>88342.95</v>
      </c>
      <c r="E136" s="269">
        <v>83485.899999999994</v>
      </c>
      <c r="F136" s="269">
        <v>80858.95</v>
      </c>
      <c r="G136" s="269">
        <v>76001.899999999994</v>
      </c>
      <c r="H136" s="269">
        <v>90969.9</v>
      </c>
      <c r="I136" s="269">
        <v>95826.950000000012</v>
      </c>
      <c r="J136" s="269">
        <v>98453.9</v>
      </c>
      <c r="K136" s="268">
        <v>93200</v>
      </c>
      <c r="L136" s="268">
        <v>85716</v>
      </c>
      <c r="M136" s="268">
        <v>0.52693000000000001</v>
      </c>
      <c r="N136" s="1"/>
      <c r="O136" s="1"/>
    </row>
    <row r="137" spans="1:15" ht="12.75" customHeight="1">
      <c r="A137" s="53">
        <v>128</v>
      </c>
      <c r="B137" s="417" t="s">
        <v>150</v>
      </c>
      <c r="C137" s="268">
        <v>226.1</v>
      </c>
      <c r="D137" s="269">
        <v>227.6</v>
      </c>
      <c r="E137" s="269">
        <v>222.29999999999998</v>
      </c>
      <c r="F137" s="269">
        <v>218.5</v>
      </c>
      <c r="G137" s="269">
        <v>213.2</v>
      </c>
      <c r="H137" s="269">
        <v>231.39999999999998</v>
      </c>
      <c r="I137" s="269">
        <v>236.7</v>
      </c>
      <c r="J137" s="269">
        <v>240.49999999999997</v>
      </c>
      <c r="K137" s="268">
        <v>232.9</v>
      </c>
      <c r="L137" s="268">
        <v>223.8</v>
      </c>
      <c r="M137" s="268">
        <v>38.883020000000002</v>
      </c>
      <c r="N137" s="1"/>
      <c r="O137" s="1"/>
    </row>
    <row r="138" spans="1:15" ht="12.75" customHeight="1">
      <c r="A138" s="53">
        <v>129</v>
      </c>
      <c r="B138" s="417" t="s">
        <v>149</v>
      </c>
      <c r="C138" s="268">
        <v>1250.0999999999999</v>
      </c>
      <c r="D138" s="269">
        <v>1260.5333333333333</v>
      </c>
      <c r="E138" s="269">
        <v>1224.0666666666666</v>
      </c>
      <c r="F138" s="269">
        <v>1198.0333333333333</v>
      </c>
      <c r="G138" s="269">
        <v>1161.5666666666666</v>
      </c>
      <c r="H138" s="269">
        <v>1286.5666666666666</v>
      </c>
      <c r="I138" s="269">
        <v>1323.0333333333333</v>
      </c>
      <c r="J138" s="269">
        <v>1349.0666666666666</v>
      </c>
      <c r="K138" s="268">
        <v>1297</v>
      </c>
      <c r="L138" s="268">
        <v>1234.5</v>
      </c>
      <c r="M138" s="268">
        <v>90.479560000000006</v>
      </c>
      <c r="N138" s="1"/>
      <c r="O138" s="1"/>
    </row>
    <row r="139" spans="1:15" ht="12.75" customHeight="1">
      <c r="A139" s="53">
        <v>130</v>
      </c>
      <c r="B139" s="417" t="s">
        <v>151</v>
      </c>
      <c r="C139" s="268">
        <v>99.15</v>
      </c>
      <c r="D139" s="269">
        <v>100.16666666666667</v>
      </c>
      <c r="E139" s="269">
        <v>97.533333333333346</v>
      </c>
      <c r="F139" s="269">
        <v>95.916666666666671</v>
      </c>
      <c r="G139" s="269">
        <v>93.283333333333346</v>
      </c>
      <c r="H139" s="269">
        <v>101.78333333333335</v>
      </c>
      <c r="I139" s="269">
        <v>104.41666666666667</v>
      </c>
      <c r="J139" s="269">
        <v>106.03333333333335</v>
      </c>
      <c r="K139" s="268">
        <v>102.8</v>
      </c>
      <c r="L139" s="268">
        <v>98.55</v>
      </c>
      <c r="M139" s="268">
        <v>94.986890000000002</v>
      </c>
      <c r="N139" s="1"/>
      <c r="O139" s="1"/>
    </row>
    <row r="140" spans="1:15" ht="12.75" customHeight="1">
      <c r="A140" s="53">
        <v>131</v>
      </c>
      <c r="B140" s="417" t="s">
        <v>152</v>
      </c>
      <c r="C140" s="268">
        <v>508.65</v>
      </c>
      <c r="D140" s="269">
        <v>513.56666666666661</v>
      </c>
      <c r="E140" s="269">
        <v>501.18333333333317</v>
      </c>
      <c r="F140" s="269">
        <v>493.71666666666658</v>
      </c>
      <c r="G140" s="269">
        <v>481.33333333333314</v>
      </c>
      <c r="H140" s="269">
        <v>521.03333333333319</v>
      </c>
      <c r="I140" s="269">
        <v>533.41666666666663</v>
      </c>
      <c r="J140" s="269">
        <v>540.88333333333321</v>
      </c>
      <c r="K140" s="268">
        <v>525.95000000000005</v>
      </c>
      <c r="L140" s="268">
        <v>506.1</v>
      </c>
      <c r="M140" s="268">
        <v>27.09742</v>
      </c>
      <c r="N140" s="1"/>
      <c r="O140" s="1"/>
    </row>
    <row r="141" spans="1:15" ht="12.75" customHeight="1">
      <c r="A141" s="53">
        <v>132</v>
      </c>
      <c r="B141" s="417" t="s">
        <v>153</v>
      </c>
      <c r="C141" s="268">
        <v>9189.65</v>
      </c>
      <c r="D141" s="269">
        <v>9175.1999999999989</v>
      </c>
      <c r="E141" s="269">
        <v>9034.4999999999982</v>
      </c>
      <c r="F141" s="269">
        <v>8879.3499999999985</v>
      </c>
      <c r="G141" s="269">
        <v>8738.6499999999978</v>
      </c>
      <c r="H141" s="269">
        <v>9330.3499999999985</v>
      </c>
      <c r="I141" s="269">
        <v>9471.0499999999993</v>
      </c>
      <c r="J141" s="269">
        <v>9626.1999999999989</v>
      </c>
      <c r="K141" s="268">
        <v>9315.9</v>
      </c>
      <c r="L141" s="268">
        <v>9020.0499999999993</v>
      </c>
      <c r="M141" s="268">
        <v>10.56382</v>
      </c>
      <c r="N141" s="1"/>
      <c r="O141" s="1"/>
    </row>
    <row r="142" spans="1:15" ht="12.75" customHeight="1">
      <c r="A142" s="53">
        <v>133</v>
      </c>
      <c r="B142" s="417" t="s">
        <v>156</v>
      </c>
      <c r="C142" s="268">
        <v>822.95</v>
      </c>
      <c r="D142" s="269">
        <v>818.5</v>
      </c>
      <c r="E142" s="269">
        <v>807.5</v>
      </c>
      <c r="F142" s="269">
        <v>792.05</v>
      </c>
      <c r="G142" s="269">
        <v>781.05</v>
      </c>
      <c r="H142" s="269">
        <v>833.95</v>
      </c>
      <c r="I142" s="269">
        <v>844.95</v>
      </c>
      <c r="J142" s="269">
        <v>860.40000000000009</v>
      </c>
      <c r="K142" s="268">
        <v>829.5</v>
      </c>
      <c r="L142" s="268">
        <v>803.05</v>
      </c>
      <c r="M142" s="268">
        <v>9.5853099999999998</v>
      </c>
      <c r="N142" s="1"/>
      <c r="O142" s="1"/>
    </row>
    <row r="143" spans="1:15" ht="12.75" customHeight="1">
      <c r="A143" s="53">
        <v>134</v>
      </c>
      <c r="B143" s="417" t="s">
        <v>429</v>
      </c>
      <c r="C143" s="268">
        <v>434.2</v>
      </c>
      <c r="D143" s="269">
        <v>435.76666666666665</v>
      </c>
      <c r="E143" s="269">
        <v>422.43333333333328</v>
      </c>
      <c r="F143" s="269">
        <v>410.66666666666663</v>
      </c>
      <c r="G143" s="269">
        <v>397.33333333333326</v>
      </c>
      <c r="H143" s="269">
        <v>447.5333333333333</v>
      </c>
      <c r="I143" s="269">
        <v>460.86666666666667</v>
      </c>
      <c r="J143" s="269">
        <v>472.63333333333333</v>
      </c>
      <c r="K143" s="268">
        <v>449.1</v>
      </c>
      <c r="L143" s="268">
        <v>424</v>
      </c>
      <c r="M143" s="268">
        <v>42.09769</v>
      </c>
      <c r="N143" s="1"/>
      <c r="O143" s="1"/>
    </row>
    <row r="144" spans="1:15" ht="12.75" customHeight="1">
      <c r="A144" s="53">
        <v>135</v>
      </c>
      <c r="B144" s="417" t="s">
        <v>155</v>
      </c>
      <c r="C144" s="268">
        <v>1363.3</v>
      </c>
      <c r="D144" s="269">
        <v>1379.6333333333332</v>
      </c>
      <c r="E144" s="269">
        <v>1340.9166666666665</v>
      </c>
      <c r="F144" s="269">
        <v>1318.5333333333333</v>
      </c>
      <c r="G144" s="269">
        <v>1279.8166666666666</v>
      </c>
      <c r="H144" s="269">
        <v>1402.0166666666664</v>
      </c>
      <c r="I144" s="269">
        <v>1440.7333333333331</v>
      </c>
      <c r="J144" s="269">
        <v>1463.1166666666663</v>
      </c>
      <c r="K144" s="268">
        <v>1418.35</v>
      </c>
      <c r="L144" s="268">
        <v>1357.25</v>
      </c>
      <c r="M144" s="268">
        <v>2.2683599999999999</v>
      </c>
      <c r="N144" s="1"/>
      <c r="O144" s="1"/>
    </row>
    <row r="145" spans="1:15" ht="12.75" customHeight="1">
      <c r="A145" s="53">
        <v>136</v>
      </c>
      <c r="B145" s="417" t="s">
        <v>158</v>
      </c>
      <c r="C145" s="268">
        <v>3111.05</v>
      </c>
      <c r="D145" s="269">
        <v>3152.65</v>
      </c>
      <c r="E145" s="269">
        <v>3055.3</v>
      </c>
      <c r="F145" s="269">
        <v>2999.55</v>
      </c>
      <c r="G145" s="269">
        <v>2902.2000000000003</v>
      </c>
      <c r="H145" s="269">
        <v>3208.4</v>
      </c>
      <c r="I145" s="269">
        <v>3305.7499999999995</v>
      </c>
      <c r="J145" s="269">
        <v>3361.5</v>
      </c>
      <c r="K145" s="268">
        <v>3250</v>
      </c>
      <c r="L145" s="268">
        <v>3096.9</v>
      </c>
      <c r="M145" s="268">
        <v>6.5993500000000003</v>
      </c>
      <c r="N145" s="1"/>
      <c r="O145" s="1"/>
    </row>
    <row r="146" spans="1:15" ht="12.75" customHeight="1">
      <c r="A146" s="53">
        <v>137</v>
      </c>
      <c r="B146" s="417" t="s">
        <v>159</v>
      </c>
      <c r="C146" s="268">
        <v>2016.35</v>
      </c>
      <c r="D146" s="269">
        <v>2036.3333333333333</v>
      </c>
      <c r="E146" s="269">
        <v>1982.1666666666665</v>
      </c>
      <c r="F146" s="269">
        <v>1947.9833333333333</v>
      </c>
      <c r="G146" s="269">
        <v>1893.8166666666666</v>
      </c>
      <c r="H146" s="269">
        <v>2070.5166666666664</v>
      </c>
      <c r="I146" s="269">
        <v>2124.6833333333329</v>
      </c>
      <c r="J146" s="269">
        <v>2158.8666666666663</v>
      </c>
      <c r="K146" s="268">
        <v>2090.5</v>
      </c>
      <c r="L146" s="268">
        <v>2002.15</v>
      </c>
      <c r="M146" s="268">
        <v>5.8294800000000002</v>
      </c>
      <c r="N146" s="1"/>
      <c r="O146" s="1"/>
    </row>
    <row r="147" spans="1:15" ht="12.75" customHeight="1">
      <c r="A147" s="53">
        <v>138</v>
      </c>
      <c r="B147" s="417" t="s">
        <v>161</v>
      </c>
      <c r="C147" s="268">
        <v>1033.4000000000001</v>
      </c>
      <c r="D147" s="269">
        <v>1040.0833333333333</v>
      </c>
      <c r="E147" s="269">
        <v>1022.9166666666665</v>
      </c>
      <c r="F147" s="269">
        <v>1012.4333333333332</v>
      </c>
      <c r="G147" s="269">
        <v>995.26666666666642</v>
      </c>
      <c r="H147" s="269">
        <v>1050.5666666666666</v>
      </c>
      <c r="I147" s="269">
        <v>1067.7333333333331</v>
      </c>
      <c r="J147" s="269">
        <v>1078.2166666666667</v>
      </c>
      <c r="K147" s="268">
        <v>1057.25</v>
      </c>
      <c r="L147" s="268">
        <v>1029.5999999999999</v>
      </c>
      <c r="M147" s="268">
        <v>15.439019999999999</v>
      </c>
      <c r="N147" s="1"/>
      <c r="O147" s="1"/>
    </row>
    <row r="148" spans="1:15" ht="12.75" customHeight="1">
      <c r="A148" s="53">
        <v>139</v>
      </c>
      <c r="B148" s="417" t="s">
        <v>167</v>
      </c>
      <c r="C148" s="268">
        <v>125.15</v>
      </c>
      <c r="D148" s="269">
        <v>126.13333333333333</v>
      </c>
      <c r="E148" s="269">
        <v>123.91666666666666</v>
      </c>
      <c r="F148" s="269">
        <v>122.68333333333334</v>
      </c>
      <c r="G148" s="269">
        <v>120.46666666666667</v>
      </c>
      <c r="H148" s="269">
        <v>127.36666666666665</v>
      </c>
      <c r="I148" s="269">
        <v>129.58333333333331</v>
      </c>
      <c r="J148" s="269">
        <v>130.81666666666663</v>
      </c>
      <c r="K148" s="268">
        <v>128.35</v>
      </c>
      <c r="L148" s="268">
        <v>124.9</v>
      </c>
      <c r="M148" s="268">
        <v>249.58559</v>
      </c>
      <c r="N148" s="1"/>
      <c r="O148" s="1"/>
    </row>
    <row r="149" spans="1:15" ht="12.75" customHeight="1">
      <c r="A149" s="53">
        <v>140</v>
      </c>
      <c r="B149" s="417" t="s">
        <v>169</v>
      </c>
      <c r="C149" s="268">
        <v>172.8</v>
      </c>
      <c r="D149" s="269">
        <v>172.93333333333331</v>
      </c>
      <c r="E149" s="269">
        <v>171.16666666666663</v>
      </c>
      <c r="F149" s="269">
        <v>169.53333333333333</v>
      </c>
      <c r="G149" s="269">
        <v>167.76666666666665</v>
      </c>
      <c r="H149" s="269">
        <v>174.56666666666661</v>
      </c>
      <c r="I149" s="269">
        <v>176.33333333333331</v>
      </c>
      <c r="J149" s="269">
        <v>177.96666666666658</v>
      </c>
      <c r="K149" s="268">
        <v>174.7</v>
      </c>
      <c r="L149" s="268">
        <v>171.3</v>
      </c>
      <c r="M149" s="268">
        <v>261.26152000000002</v>
      </c>
      <c r="N149" s="1"/>
      <c r="O149" s="1"/>
    </row>
    <row r="150" spans="1:15" ht="12.75" customHeight="1">
      <c r="A150" s="53">
        <v>141</v>
      </c>
      <c r="B150" s="417" t="s">
        <v>163</v>
      </c>
      <c r="C150" s="268">
        <v>77.05</v>
      </c>
      <c r="D150" s="269">
        <v>77.55</v>
      </c>
      <c r="E150" s="269">
        <v>75.849999999999994</v>
      </c>
      <c r="F150" s="269">
        <v>74.649999999999991</v>
      </c>
      <c r="G150" s="269">
        <v>72.949999999999989</v>
      </c>
      <c r="H150" s="269">
        <v>78.75</v>
      </c>
      <c r="I150" s="269">
        <v>80.450000000000017</v>
      </c>
      <c r="J150" s="269">
        <v>81.650000000000006</v>
      </c>
      <c r="K150" s="268">
        <v>79.25</v>
      </c>
      <c r="L150" s="268">
        <v>76.349999999999994</v>
      </c>
      <c r="M150" s="268">
        <v>188.87924000000001</v>
      </c>
      <c r="N150" s="1"/>
      <c r="O150" s="1"/>
    </row>
    <row r="151" spans="1:15" ht="12.75" customHeight="1">
      <c r="A151" s="53">
        <v>142</v>
      </c>
      <c r="B151" s="417" t="s">
        <v>165</v>
      </c>
      <c r="C151" s="268">
        <v>4624.3</v>
      </c>
      <c r="D151" s="269">
        <v>4684.7666666666664</v>
      </c>
      <c r="E151" s="269">
        <v>4529.5333333333328</v>
      </c>
      <c r="F151" s="269">
        <v>4434.7666666666664</v>
      </c>
      <c r="G151" s="269">
        <v>4279.5333333333328</v>
      </c>
      <c r="H151" s="269">
        <v>4779.5333333333328</v>
      </c>
      <c r="I151" s="269">
        <v>4934.7666666666664</v>
      </c>
      <c r="J151" s="269">
        <v>5029.5333333333328</v>
      </c>
      <c r="K151" s="268">
        <v>4840</v>
      </c>
      <c r="L151" s="268">
        <v>4590</v>
      </c>
      <c r="M151" s="268">
        <v>2.2886600000000001</v>
      </c>
      <c r="N151" s="1"/>
      <c r="O151" s="1"/>
    </row>
    <row r="152" spans="1:15" ht="12.75" customHeight="1">
      <c r="A152" s="53">
        <v>143</v>
      </c>
      <c r="B152" s="417" t="s">
        <v>166</v>
      </c>
      <c r="C152" s="268">
        <v>18404.2</v>
      </c>
      <c r="D152" s="269">
        <v>18584.583333333332</v>
      </c>
      <c r="E152" s="269">
        <v>18160.166666666664</v>
      </c>
      <c r="F152" s="269">
        <v>17916.133333333331</v>
      </c>
      <c r="G152" s="269">
        <v>17491.716666666664</v>
      </c>
      <c r="H152" s="269">
        <v>18828.616666666665</v>
      </c>
      <c r="I152" s="269">
        <v>19253.033333333329</v>
      </c>
      <c r="J152" s="269">
        <v>19497.066666666666</v>
      </c>
      <c r="K152" s="268">
        <v>19009</v>
      </c>
      <c r="L152" s="268">
        <v>18340.55</v>
      </c>
      <c r="M152" s="268">
        <v>1.1616299999999999</v>
      </c>
      <c r="N152" s="1"/>
      <c r="O152" s="1"/>
    </row>
    <row r="153" spans="1:15" ht="12.75" customHeight="1">
      <c r="A153" s="53">
        <v>144</v>
      </c>
      <c r="B153" s="417" t="s">
        <v>162</v>
      </c>
      <c r="C153" s="268">
        <v>292.45</v>
      </c>
      <c r="D153" s="269">
        <v>290.98333333333329</v>
      </c>
      <c r="E153" s="269">
        <v>287.36666666666656</v>
      </c>
      <c r="F153" s="269">
        <v>282.28333333333325</v>
      </c>
      <c r="G153" s="269">
        <v>278.66666666666652</v>
      </c>
      <c r="H153" s="269">
        <v>296.06666666666661</v>
      </c>
      <c r="I153" s="269">
        <v>299.68333333333328</v>
      </c>
      <c r="J153" s="269">
        <v>304.76666666666665</v>
      </c>
      <c r="K153" s="268">
        <v>294.60000000000002</v>
      </c>
      <c r="L153" s="268">
        <v>285.89999999999998</v>
      </c>
      <c r="M153" s="268">
        <v>3.7968099999999998</v>
      </c>
      <c r="N153" s="1"/>
      <c r="O153" s="1"/>
    </row>
    <row r="154" spans="1:15" ht="12.75" customHeight="1">
      <c r="A154" s="53">
        <v>145</v>
      </c>
      <c r="B154" s="417" t="s">
        <v>268</v>
      </c>
      <c r="C154" s="268">
        <v>1022.1</v>
      </c>
      <c r="D154" s="269">
        <v>1038.4333333333334</v>
      </c>
      <c r="E154" s="269">
        <v>993.66666666666674</v>
      </c>
      <c r="F154" s="269">
        <v>965.23333333333335</v>
      </c>
      <c r="G154" s="269">
        <v>920.4666666666667</v>
      </c>
      <c r="H154" s="269">
        <v>1066.8666666666668</v>
      </c>
      <c r="I154" s="269">
        <v>1111.6333333333332</v>
      </c>
      <c r="J154" s="269">
        <v>1140.0666666666668</v>
      </c>
      <c r="K154" s="268">
        <v>1083.2</v>
      </c>
      <c r="L154" s="268">
        <v>1010</v>
      </c>
      <c r="M154" s="268">
        <v>7.3120900000000004</v>
      </c>
      <c r="N154" s="1"/>
      <c r="O154" s="1"/>
    </row>
    <row r="155" spans="1:15" ht="12.75" customHeight="1">
      <c r="A155" s="53">
        <v>146</v>
      </c>
      <c r="B155" s="417" t="s">
        <v>170</v>
      </c>
      <c r="C155" s="268">
        <v>131.25</v>
      </c>
      <c r="D155" s="269">
        <v>131.08333333333334</v>
      </c>
      <c r="E155" s="269">
        <v>130.16666666666669</v>
      </c>
      <c r="F155" s="269">
        <v>129.08333333333334</v>
      </c>
      <c r="G155" s="269">
        <v>128.16666666666669</v>
      </c>
      <c r="H155" s="269">
        <v>132.16666666666669</v>
      </c>
      <c r="I155" s="269">
        <v>133.08333333333337</v>
      </c>
      <c r="J155" s="269">
        <v>134.16666666666669</v>
      </c>
      <c r="K155" s="268">
        <v>132</v>
      </c>
      <c r="L155" s="268">
        <v>130</v>
      </c>
      <c r="M155" s="268">
        <v>209.09578999999999</v>
      </c>
      <c r="N155" s="1"/>
      <c r="O155" s="1"/>
    </row>
    <row r="156" spans="1:15" ht="12.75" customHeight="1">
      <c r="A156" s="53">
        <v>147</v>
      </c>
      <c r="B156" s="417" t="s">
        <v>269</v>
      </c>
      <c r="C156" s="268">
        <v>187</v>
      </c>
      <c r="D156" s="269">
        <v>187.63333333333333</v>
      </c>
      <c r="E156" s="269">
        <v>184.36666666666665</v>
      </c>
      <c r="F156" s="269">
        <v>181.73333333333332</v>
      </c>
      <c r="G156" s="269">
        <v>178.46666666666664</v>
      </c>
      <c r="H156" s="269">
        <v>190.26666666666665</v>
      </c>
      <c r="I156" s="269">
        <v>193.5333333333333</v>
      </c>
      <c r="J156" s="269">
        <v>196.16666666666666</v>
      </c>
      <c r="K156" s="268">
        <v>190.9</v>
      </c>
      <c r="L156" s="268">
        <v>185</v>
      </c>
      <c r="M156" s="268">
        <v>18.306059999999999</v>
      </c>
      <c r="N156" s="1"/>
      <c r="O156" s="1"/>
    </row>
    <row r="157" spans="1:15" ht="12.75" customHeight="1">
      <c r="A157" s="53">
        <v>148</v>
      </c>
      <c r="B157" s="417" t="s">
        <v>832</v>
      </c>
      <c r="C157" s="268">
        <v>718.6</v>
      </c>
      <c r="D157" s="269">
        <v>712.2166666666667</v>
      </c>
      <c r="E157" s="269">
        <v>693.23333333333335</v>
      </c>
      <c r="F157" s="269">
        <v>667.86666666666667</v>
      </c>
      <c r="G157" s="269">
        <v>648.88333333333333</v>
      </c>
      <c r="H157" s="269">
        <v>737.58333333333337</v>
      </c>
      <c r="I157" s="269">
        <v>756.56666666666672</v>
      </c>
      <c r="J157" s="269">
        <v>781.93333333333339</v>
      </c>
      <c r="K157" s="268">
        <v>731.2</v>
      </c>
      <c r="L157" s="268">
        <v>686.85</v>
      </c>
      <c r="M157" s="268">
        <v>23.519570000000002</v>
      </c>
      <c r="N157" s="1"/>
      <c r="O157" s="1"/>
    </row>
    <row r="158" spans="1:15" ht="12.75" customHeight="1">
      <c r="A158" s="53">
        <v>149</v>
      </c>
      <c r="B158" s="417" t="s">
        <v>442</v>
      </c>
      <c r="C158" s="268">
        <v>3036.5</v>
      </c>
      <c r="D158" s="269">
        <v>3058.85</v>
      </c>
      <c r="E158" s="269">
        <v>3002.6499999999996</v>
      </c>
      <c r="F158" s="269">
        <v>2968.7999999999997</v>
      </c>
      <c r="G158" s="269">
        <v>2912.5999999999995</v>
      </c>
      <c r="H158" s="269">
        <v>3092.7</v>
      </c>
      <c r="I158" s="269">
        <v>3148.8999999999996</v>
      </c>
      <c r="J158" s="269">
        <v>3182.75</v>
      </c>
      <c r="K158" s="268">
        <v>3115.05</v>
      </c>
      <c r="L158" s="268">
        <v>3025</v>
      </c>
      <c r="M158" s="268">
        <v>1.6486799999999999</v>
      </c>
      <c r="N158" s="1"/>
      <c r="O158" s="1"/>
    </row>
    <row r="159" spans="1:15" ht="12.75" customHeight="1">
      <c r="A159" s="53">
        <v>150</v>
      </c>
      <c r="B159" s="417" t="s">
        <v>833</v>
      </c>
      <c r="C159" s="268">
        <v>518.65</v>
      </c>
      <c r="D159" s="269">
        <v>518.08333333333337</v>
      </c>
      <c r="E159" s="269">
        <v>512.16666666666674</v>
      </c>
      <c r="F159" s="269">
        <v>505.68333333333339</v>
      </c>
      <c r="G159" s="269">
        <v>499.76666666666677</v>
      </c>
      <c r="H159" s="269">
        <v>524.56666666666672</v>
      </c>
      <c r="I159" s="269">
        <v>530.48333333333346</v>
      </c>
      <c r="J159" s="269">
        <v>536.9666666666667</v>
      </c>
      <c r="K159" s="268">
        <v>524</v>
      </c>
      <c r="L159" s="268">
        <v>511.6</v>
      </c>
      <c r="M159" s="268">
        <v>14.47653</v>
      </c>
      <c r="N159" s="1"/>
      <c r="O159" s="1"/>
    </row>
    <row r="160" spans="1:15" ht="12.75" customHeight="1">
      <c r="A160" s="53">
        <v>151</v>
      </c>
      <c r="B160" s="417" t="s">
        <v>177</v>
      </c>
      <c r="C160" s="268">
        <v>3136</v>
      </c>
      <c r="D160" s="269">
        <v>3182.8666666666668</v>
      </c>
      <c r="E160" s="269">
        <v>3069.4333333333334</v>
      </c>
      <c r="F160" s="269">
        <v>3002.8666666666668</v>
      </c>
      <c r="G160" s="269">
        <v>2889.4333333333334</v>
      </c>
      <c r="H160" s="269">
        <v>3249.4333333333334</v>
      </c>
      <c r="I160" s="269">
        <v>3362.8666666666668</v>
      </c>
      <c r="J160" s="269">
        <v>3429.4333333333334</v>
      </c>
      <c r="K160" s="268">
        <v>3296.3</v>
      </c>
      <c r="L160" s="268">
        <v>3116.3</v>
      </c>
      <c r="M160" s="268">
        <v>5.3954199999999997</v>
      </c>
      <c r="N160" s="1"/>
      <c r="O160" s="1"/>
    </row>
    <row r="161" spans="1:15" ht="12.75" customHeight="1">
      <c r="A161" s="53">
        <v>152</v>
      </c>
      <c r="B161" s="417" t="s">
        <v>171</v>
      </c>
      <c r="C161" s="268">
        <v>48813.05</v>
      </c>
      <c r="D161" s="269">
        <v>48904.299999999996</v>
      </c>
      <c r="E161" s="269">
        <v>48172.599999999991</v>
      </c>
      <c r="F161" s="269">
        <v>47532.149999999994</v>
      </c>
      <c r="G161" s="269">
        <v>46800.44999999999</v>
      </c>
      <c r="H161" s="269">
        <v>49544.749999999993</v>
      </c>
      <c r="I161" s="269">
        <v>50276.44999999999</v>
      </c>
      <c r="J161" s="269">
        <v>50916.899999999994</v>
      </c>
      <c r="K161" s="268">
        <v>49636</v>
      </c>
      <c r="L161" s="268">
        <v>48263.85</v>
      </c>
      <c r="M161" s="268">
        <v>0.22811999999999999</v>
      </c>
      <c r="N161" s="1"/>
      <c r="O161" s="1"/>
    </row>
    <row r="162" spans="1:15" ht="12.75" customHeight="1">
      <c r="A162" s="53">
        <v>153</v>
      </c>
      <c r="B162" s="417" t="s">
        <v>447</v>
      </c>
      <c r="C162" s="268">
        <v>3161.1</v>
      </c>
      <c r="D162" s="269">
        <v>3191.7000000000003</v>
      </c>
      <c r="E162" s="269">
        <v>3119.4000000000005</v>
      </c>
      <c r="F162" s="269">
        <v>3077.7000000000003</v>
      </c>
      <c r="G162" s="269">
        <v>3005.4000000000005</v>
      </c>
      <c r="H162" s="269">
        <v>3233.4000000000005</v>
      </c>
      <c r="I162" s="269">
        <v>3305.7000000000007</v>
      </c>
      <c r="J162" s="269">
        <v>3347.4000000000005</v>
      </c>
      <c r="K162" s="268">
        <v>3264</v>
      </c>
      <c r="L162" s="268">
        <v>3150</v>
      </c>
      <c r="M162" s="268">
        <v>3.42597</v>
      </c>
      <c r="N162" s="1"/>
      <c r="O162" s="1"/>
    </row>
    <row r="163" spans="1:15" ht="12.75" customHeight="1">
      <c r="A163" s="53">
        <v>154</v>
      </c>
      <c r="B163" s="417" t="s">
        <v>173</v>
      </c>
      <c r="C163" s="268">
        <v>210.05</v>
      </c>
      <c r="D163" s="269">
        <v>212</v>
      </c>
      <c r="E163" s="269">
        <v>207.15</v>
      </c>
      <c r="F163" s="269">
        <v>204.25</v>
      </c>
      <c r="G163" s="269">
        <v>199.4</v>
      </c>
      <c r="H163" s="269">
        <v>214.9</v>
      </c>
      <c r="I163" s="269">
        <v>219.75000000000003</v>
      </c>
      <c r="J163" s="269">
        <v>222.65</v>
      </c>
      <c r="K163" s="268">
        <v>216.85</v>
      </c>
      <c r="L163" s="268">
        <v>209.1</v>
      </c>
      <c r="M163" s="268">
        <v>29.270240000000001</v>
      </c>
      <c r="N163" s="1"/>
      <c r="O163" s="1"/>
    </row>
    <row r="164" spans="1:15" ht="12.75" customHeight="1">
      <c r="A164" s="53">
        <v>155</v>
      </c>
      <c r="B164" s="417" t="s">
        <v>176</v>
      </c>
      <c r="C164" s="268">
        <v>2799.05</v>
      </c>
      <c r="D164" s="269">
        <v>2831.0499999999997</v>
      </c>
      <c r="E164" s="269">
        <v>2756.0999999999995</v>
      </c>
      <c r="F164" s="269">
        <v>2713.1499999999996</v>
      </c>
      <c r="G164" s="269">
        <v>2638.1999999999994</v>
      </c>
      <c r="H164" s="269">
        <v>2873.9999999999995</v>
      </c>
      <c r="I164" s="269">
        <v>2948.9499999999994</v>
      </c>
      <c r="J164" s="269">
        <v>2991.8999999999996</v>
      </c>
      <c r="K164" s="268">
        <v>2906</v>
      </c>
      <c r="L164" s="268">
        <v>2788.1</v>
      </c>
      <c r="M164" s="268">
        <v>7.2278700000000002</v>
      </c>
      <c r="N164" s="1"/>
      <c r="O164" s="1"/>
    </row>
    <row r="165" spans="1:15" ht="12.75" customHeight="1">
      <c r="A165" s="53">
        <v>156</v>
      </c>
      <c r="B165" s="417" t="s">
        <v>172</v>
      </c>
      <c r="C165" s="268">
        <v>964.55</v>
      </c>
      <c r="D165" s="269">
        <v>975.93333333333339</v>
      </c>
      <c r="E165" s="269">
        <v>946.91666666666674</v>
      </c>
      <c r="F165" s="269">
        <v>929.2833333333333</v>
      </c>
      <c r="G165" s="269">
        <v>900.26666666666665</v>
      </c>
      <c r="H165" s="269">
        <v>993.56666666666683</v>
      </c>
      <c r="I165" s="269">
        <v>1022.5833333333335</v>
      </c>
      <c r="J165" s="269">
        <v>1040.2166666666669</v>
      </c>
      <c r="K165" s="268">
        <v>1004.95</v>
      </c>
      <c r="L165" s="268">
        <v>958.3</v>
      </c>
      <c r="M165" s="268">
        <v>15.4964</v>
      </c>
      <c r="N165" s="1"/>
      <c r="O165" s="1"/>
    </row>
    <row r="166" spans="1:15" ht="12.75" customHeight="1">
      <c r="A166" s="53">
        <v>157</v>
      </c>
      <c r="B166" s="417" t="s">
        <v>270</v>
      </c>
      <c r="C166" s="268">
        <v>2599.3000000000002</v>
      </c>
      <c r="D166" s="269">
        <v>2620.4166666666665</v>
      </c>
      <c r="E166" s="269">
        <v>2568.8833333333332</v>
      </c>
      <c r="F166" s="269">
        <v>2538.4666666666667</v>
      </c>
      <c r="G166" s="269">
        <v>2486.9333333333334</v>
      </c>
      <c r="H166" s="269">
        <v>2650.833333333333</v>
      </c>
      <c r="I166" s="269">
        <v>2702.3666666666668</v>
      </c>
      <c r="J166" s="269">
        <v>2732.7833333333328</v>
      </c>
      <c r="K166" s="268">
        <v>2671.95</v>
      </c>
      <c r="L166" s="268">
        <v>2590</v>
      </c>
      <c r="M166" s="268">
        <v>4.1257200000000003</v>
      </c>
      <c r="N166" s="1"/>
      <c r="O166" s="1"/>
    </row>
    <row r="167" spans="1:15" ht="12.75" customHeight="1">
      <c r="A167" s="53">
        <v>158</v>
      </c>
      <c r="B167" s="417" t="s">
        <v>174</v>
      </c>
      <c r="C167" s="268">
        <v>113.9</v>
      </c>
      <c r="D167" s="269">
        <v>114.98333333333333</v>
      </c>
      <c r="E167" s="269">
        <v>111.11666666666667</v>
      </c>
      <c r="F167" s="269">
        <v>108.33333333333334</v>
      </c>
      <c r="G167" s="269">
        <v>104.46666666666668</v>
      </c>
      <c r="H167" s="269">
        <v>117.76666666666667</v>
      </c>
      <c r="I167" s="269">
        <v>121.63333333333331</v>
      </c>
      <c r="J167" s="269">
        <v>124.41666666666666</v>
      </c>
      <c r="K167" s="268">
        <v>118.85</v>
      </c>
      <c r="L167" s="268">
        <v>112.2</v>
      </c>
      <c r="M167" s="268">
        <v>167.52177</v>
      </c>
      <c r="N167" s="1"/>
      <c r="O167" s="1"/>
    </row>
    <row r="168" spans="1:15" ht="12.75" customHeight="1">
      <c r="A168" s="53">
        <v>159</v>
      </c>
      <c r="B168" s="417" t="s">
        <v>179</v>
      </c>
      <c r="C168" s="268">
        <v>235.65</v>
      </c>
      <c r="D168" s="269">
        <v>235.83333333333334</v>
      </c>
      <c r="E168" s="269">
        <v>233.2166666666667</v>
      </c>
      <c r="F168" s="269">
        <v>230.78333333333336</v>
      </c>
      <c r="G168" s="269">
        <v>228.16666666666671</v>
      </c>
      <c r="H168" s="269">
        <v>238.26666666666668</v>
      </c>
      <c r="I168" s="269">
        <v>240.8833333333333</v>
      </c>
      <c r="J168" s="269">
        <v>243.31666666666666</v>
      </c>
      <c r="K168" s="268">
        <v>238.45</v>
      </c>
      <c r="L168" s="268">
        <v>233.4</v>
      </c>
      <c r="M168" s="268">
        <v>220.49732</v>
      </c>
      <c r="N168" s="1"/>
      <c r="O168" s="1"/>
    </row>
    <row r="169" spans="1:15" ht="12.75" customHeight="1">
      <c r="A169" s="53">
        <v>160</v>
      </c>
      <c r="B169" s="417" t="s">
        <v>271</v>
      </c>
      <c r="C169" s="268">
        <v>457.9</v>
      </c>
      <c r="D169" s="269">
        <v>462.9666666666667</v>
      </c>
      <c r="E169" s="269">
        <v>448.93333333333339</v>
      </c>
      <c r="F169" s="269">
        <v>439.9666666666667</v>
      </c>
      <c r="G169" s="269">
        <v>425.93333333333339</v>
      </c>
      <c r="H169" s="269">
        <v>471.93333333333339</v>
      </c>
      <c r="I169" s="269">
        <v>485.9666666666667</v>
      </c>
      <c r="J169" s="269">
        <v>494.93333333333339</v>
      </c>
      <c r="K169" s="268">
        <v>477</v>
      </c>
      <c r="L169" s="268">
        <v>454</v>
      </c>
      <c r="M169" s="268">
        <v>10.1065</v>
      </c>
      <c r="N169" s="1"/>
      <c r="O169" s="1"/>
    </row>
    <row r="170" spans="1:15" ht="12.75" customHeight="1">
      <c r="A170" s="53">
        <v>161</v>
      </c>
      <c r="B170" s="417" t="s">
        <v>272</v>
      </c>
      <c r="C170" s="268">
        <v>14375.2</v>
      </c>
      <c r="D170" s="269">
        <v>14447.983333333332</v>
      </c>
      <c r="E170" s="269">
        <v>14087.566666666664</v>
      </c>
      <c r="F170" s="269">
        <v>13799.933333333332</v>
      </c>
      <c r="G170" s="269">
        <v>13439.516666666665</v>
      </c>
      <c r="H170" s="269">
        <v>14735.616666666663</v>
      </c>
      <c r="I170" s="269">
        <v>15096.033333333331</v>
      </c>
      <c r="J170" s="269">
        <v>15383.666666666662</v>
      </c>
      <c r="K170" s="268">
        <v>14808.4</v>
      </c>
      <c r="L170" s="268">
        <v>14160.35</v>
      </c>
      <c r="M170" s="268">
        <v>0.13763</v>
      </c>
      <c r="N170" s="1"/>
      <c r="O170" s="1"/>
    </row>
    <row r="171" spans="1:15" ht="12.75" customHeight="1">
      <c r="A171" s="53">
        <v>162</v>
      </c>
      <c r="B171" s="417" t="s">
        <v>178</v>
      </c>
      <c r="C171" s="268">
        <v>39.65</v>
      </c>
      <c r="D171" s="269">
        <v>39.716666666666669</v>
      </c>
      <c r="E171" s="269">
        <v>38.833333333333336</v>
      </c>
      <c r="F171" s="269">
        <v>38.016666666666666</v>
      </c>
      <c r="G171" s="269">
        <v>37.133333333333333</v>
      </c>
      <c r="H171" s="269">
        <v>40.533333333333339</v>
      </c>
      <c r="I171" s="269">
        <v>41.416666666666664</v>
      </c>
      <c r="J171" s="269">
        <v>42.233333333333341</v>
      </c>
      <c r="K171" s="268">
        <v>40.6</v>
      </c>
      <c r="L171" s="268">
        <v>38.9</v>
      </c>
      <c r="M171" s="268">
        <v>597.32960000000003</v>
      </c>
      <c r="N171" s="1"/>
      <c r="O171" s="1"/>
    </row>
    <row r="172" spans="1:15" ht="12.75" customHeight="1">
      <c r="A172" s="53">
        <v>163</v>
      </c>
      <c r="B172" s="417" t="s">
        <v>184</v>
      </c>
      <c r="C172" s="268">
        <v>104.05</v>
      </c>
      <c r="D172" s="269">
        <v>104.8</v>
      </c>
      <c r="E172" s="269">
        <v>101.94999999999999</v>
      </c>
      <c r="F172" s="269">
        <v>99.85</v>
      </c>
      <c r="G172" s="269">
        <v>96.999999999999986</v>
      </c>
      <c r="H172" s="269">
        <v>106.89999999999999</v>
      </c>
      <c r="I172" s="269">
        <v>109.74999999999999</v>
      </c>
      <c r="J172" s="269">
        <v>111.85</v>
      </c>
      <c r="K172" s="268">
        <v>107.65</v>
      </c>
      <c r="L172" s="268">
        <v>102.7</v>
      </c>
      <c r="M172" s="268">
        <v>146.38355999999999</v>
      </c>
      <c r="N172" s="1"/>
      <c r="O172" s="1"/>
    </row>
    <row r="173" spans="1:15" ht="12.75" customHeight="1">
      <c r="A173" s="53">
        <v>164</v>
      </c>
      <c r="B173" s="417" t="s">
        <v>185</v>
      </c>
      <c r="C173" s="268">
        <v>2499.1999999999998</v>
      </c>
      <c r="D173" s="269">
        <v>2514.4</v>
      </c>
      <c r="E173" s="269">
        <v>2475.8000000000002</v>
      </c>
      <c r="F173" s="269">
        <v>2452.4</v>
      </c>
      <c r="G173" s="269">
        <v>2413.8000000000002</v>
      </c>
      <c r="H173" s="269">
        <v>2537.8000000000002</v>
      </c>
      <c r="I173" s="269">
        <v>2576.3999999999996</v>
      </c>
      <c r="J173" s="269">
        <v>2599.8000000000002</v>
      </c>
      <c r="K173" s="268">
        <v>2553</v>
      </c>
      <c r="L173" s="268">
        <v>2491</v>
      </c>
      <c r="M173" s="268">
        <v>93.304689999999994</v>
      </c>
      <c r="N173" s="1"/>
      <c r="O173" s="1"/>
    </row>
    <row r="174" spans="1:15" ht="12.75" customHeight="1">
      <c r="A174" s="53">
        <v>165</v>
      </c>
      <c r="B174" s="417" t="s">
        <v>273</v>
      </c>
      <c r="C174" s="268">
        <v>934.05</v>
      </c>
      <c r="D174" s="269">
        <v>940.85</v>
      </c>
      <c r="E174" s="269">
        <v>922.7</v>
      </c>
      <c r="F174" s="269">
        <v>911.35</v>
      </c>
      <c r="G174" s="269">
        <v>893.2</v>
      </c>
      <c r="H174" s="269">
        <v>952.2</v>
      </c>
      <c r="I174" s="269">
        <v>970.34999999999991</v>
      </c>
      <c r="J174" s="269">
        <v>981.7</v>
      </c>
      <c r="K174" s="268">
        <v>959</v>
      </c>
      <c r="L174" s="268">
        <v>929.5</v>
      </c>
      <c r="M174" s="268">
        <v>12.36778</v>
      </c>
      <c r="N174" s="1"/>
      <c r="O174" s="1"/>
    </row>
    <row r="175" spans="1:15" ht="12.75" customHeight="1">
      <c r="A175" s="53">
        <v>166</v>
      </c>
      <c r="B175" s="417" t="s">
        <v>187</v>
      </c>
      <c r="C175" s="268">
        <v>1272.25</v>
      </c>
      <c r="D175" s="269">
        <v>1280.3999999999999</v>
      </c>
      <c r="E175" s="269">
        <v>1257.8499999999997</v>
      </c>
      <c r="F175" s="269">
        <v>1243.4499999999998</v>
      </c>
      <c r="G175" s="269">
        <v>1220.8999999999996</v>
      </c>
      <c r="H175" s="269">
        <v>1294.7999999999997</v>
      </c>
      <c r="I175" s="269">
        <v>1317.35</v>
      </c>
      <c r="J175" s="269">
        <v>1331.7499999999998</v>
      </c>
      <c r="K175" s="268">
        <v>1302.95</v>
      </c>
      <c r="L175" s="268">
        <v>1266</v>
      </c>
      <c r="M175" s="268">
        <v>17.176310000000001</v>
      </c>
      <c r="N175" s="1"/>
      <c r="O175" s="1"/>
    </row>
    <row r="176" spans="1:15" ht="12.75" customHeight="1">
      <c r="A176" s="53">
        <v>167</v>
      </c>
      <c r="B176" s="417" t="s">
        <v>191</v>
      </c>
      <c r="C176" s="268">
        <v>2703.95</v>
      </c>
      <c r="D176" s="269">
        <v>2733.7333333333336</v>
      </c>
      <c r="E176" s="269">
        <v>2626.666666666667</v>
      </c>
      <c r="F176" s="269">
        <v>2549.3833333333332</v>
      </c>
      <c r="G176" s="269">
        <v>2442.3166666666666</v>
      </c>
      <c r="H176" s="269">
        <v>2811.0166666666673</v>
      </c>
      <c r="I176" s="269">
        <v>2918.0833333333339</v>
      </c>
      <c r="J176" s="269">
        <v>2995.3666666666677</v>
      </c>
      <c r="K176" s="268">
        <v>2840.8</v>
      </c>
      <c r="L176" s="268">
        <v>2656.45</v>
      </c>
      <c r="M176" s="268">
        <v>10.132289999999999</v>
      </c>
      <c r="N176" s="1"/>
      <c r="O176" s="1"/>
    </row>
    <row r="177" spans="1:15" ht="12.75" customHeight="1">
      <c r="A177" s="53">
        <v>168</v>
      </c>
      <c r="B177" s="417" t="s">
        <v>189</v>
      </c>
      <c r="C177" s="268">
        <v>23317.7</v>
      </c>
      <c r="D177" s="269">
        <v>23531.95</v>
      </c>
      <c r="E177" s="269">
        <v>22996.75</v>
      </c>
      <c r="F177" s="269">
        <v>22675.8</v>
      </c>
      <c r="G177" s="269">
        <v>22140.6</v>
      </c>
      <c r="H177" s="269">
        <v>23852.9</v>
      </c>
      <c r="I177" s="269">
        <v>24388.100000000006</v>
      </c>
      <c r="J177" s="269">
        <v>24709.050000000003</v>
      </c>
      <c r="K177" s="268">
        <v>24067.15</v>
      </c>
      <c r="L177" s="268">
        <v>23211</v>
      </c>
      <c r="M177" s="268">
        <v>1.2258500000000001</v>
      </c>
      <c r="N177" s="1"/>
      <c r="O177" s="1"/>
    </row>
    <row r="178" spans="1:15" ht="12.75" customHeight="1">
      <c r="A178" s="53">
        <v>169</v>
      </c>
      <c r="B178" s="417" t="s">
        <v>192</v>
      </c>
      <c r="C178" s="268">
        <v>1284.05</v>
      </c>
      <c r="D178" s="269">
        <v>1296.6833333333334</v>
      </c>
      <c r="E178" s="269">
        <v>1255.3666666666668</v>
      </c>
      <c r="F178" s="269">
        <v>1226.6833333333334</v>
      </c>
      <c r="G178" s="269">
        <v>1185.3666666666668</v>
      </c>
      <c r="H178" s="269">
        <v>1325.3666666666668</v>
      </c>
      <c r="I178" s="269">
        <v>1366.6833333333334</v>
      </c>
      <c r="J178" s="269">
        <v>1395.3666666666668</v>
      </c>
      <c r="K178" s="268">
        <v>1338</v>
      </c>
      <c r="L178" s="268">
        <v>1268</v>
      </c>
      <c r="M178" s="268">
        <v>10.23437</v>
      </c>
      <c r="N178" s="1"/>
      <c r="O178" s="1"/>
    </row>
    <row r="179" spans="1:15" ht="12.75" customHeight="1">
      <c r="A179" s="53">
        <v>170</v>
      </c>
      <c r="B179" s="417" t="s">
        <v>190</v>
      </c>
      <c r="C179" s="268">
        <v>2959.15</v>
      </c>
      <c r="D179" s="269">
        <v>2991.1833333333329</v>
      </c>
      <c r="E179" s="269">
        <v>2912.9666666666658</v>
      </c>
      <c r="F179" s="269">
        <v>2866.7833333333328</v>
      </c>
      <c r="G179" s="269">
        <v>2788.5666666666657</v>
      </c>
      <c r="H179" s="269">
        <v>3037.3666666666659</v>
      </c>
      <c r="I179" s="269">
        <v>3115.583333333333</v>
      </c>
      <c r="J179" s="269">
        <v>3161.766666666666</v>
      </c>
      <c r="K179" s="268">
        <v>3069.4</v>
      </c>
      <c r="L179" s="268">
        <v>2945</v>
      </c>
      <c r="M179" s="268">
        <v>4.5645300000000004</v>
      </c>
      <c r="N179" s="1"/>
      <c r="O179" s="1"/>
    </row>
    <row r="180" spans="1:15" ht="12.75" customHeight="1">
      <c r="A180" s="53">
        <v>171</v>
      </c>
      <c r="B180" s="417" t="s">
        <v>824</v>
      </c>
      <c r="C180" s="268">
        <v>515.45000000000005</v>
      </c>
      <c r="D180" s="269">
        <v>516.4</v>
      </c>
      <c r="E180" s="269">
        <v>507.15</v>
      </c>
      <c r="F180" s="269">
        <v>498.85</v>
      </c>
      <c r="G180" s="269">
        <v>489.6</v>
      </c>
      <c r="H180" s="269">
        <v>524.69999999999993</v>
      </c>
      <c r="I180" s="269">
        <v>533.94999999999993</v>
      </c>
      <c r="J180" s="269">
        <v>542.24999999999989</v>
      </c>
      <c r="K180" s="268">
        <v>525.65</v>
      </c>
      <c r="L180" s="268">
        <v>508.1</v>
      </c>
      <c r="M180" s="268">
        <v>15.25714</v>
      </c>
      <c r="N180" s="1"/>
      <c r="O180" s="1"/>
    </row>
    <row r="181" spans="1:15" ht="12.75" customHeight="1">
      <c r="A181" s="53">
        <v>172</v>
      </c>
      <c r="B181" s="417" t="s">
        <v>188</v>
      </c>
      <c r="C181" s="268">
        <v>561.79999999999995</v>
      </c>
      <c r="D181" s="269">
        <v>565.36666666666667</v>
      </c>
      <c r="E181" s="269">
        <v>556.73333333333335</v>
      </c>
      <c r="F181" s="269">
        <v>551.66666666666663</v>
      </c>
      <c r="G181" s="269">
        <v>543.0333333333333</v>
      </c>
      <c r="H181" s="269">
        <v>570.43333333333339</v>
      </c>
      <c r="I181" s="269">
        <v>579.06666666666683</v>
      </c>
      <c r="J181" s="269">
        <v>584.13333333333344</v>
      </c>
      <c r="K181" s="268">
        <v>574</v>
      </c>
      <c r="L181" s="268">
        <v>560.29999999999995</v>
      </c>
      <c r="M181" s="268">
        <v>147.39279999999999</v>
      </c>
      <c r="N181" s="1"/>
      <c r="O181" s="1"/>
    </row>
    <row r="182" spans="1:15" ht="12.75" customHeight="1">
      <c r="A182" s="53">
        <v>173</v>
      </c>
      <c r="B182" s="417" t="s">
        <v>186</v>
      </c>
      <c r="C182" s="268">
        <v>80.650000000000006</v>
      </c>
      <c r="D182" s="269">
        <v>80.88333333333334</v>
      </c>
      <c r="E182" s="269">
        <v>79.366666666666674</v>
      </c>
      <c r="F182" s="269">
        <v>78.083333333333329</v>
      </c>
      <c r="G182" s="269">
        <v>76.566666666666663</v>
      </c>
      <c r="H182" s="269">
        <v>82.166666666666686</v>
      </c>
      <c r="I182" s="269">
        <v>83.683333333333366</v>
      </c>
      <c r="J182" s="269">
        <v>84.966666666666697</v>
      </c>
      <c r="K182" s="268">
        <v>82.4</v>
      </c>
      <c r="L182" s="268">
        <v>79.599999999999994</v>
      </c>
      <c r="M182" s="268">
        <v>226.89825999999999</v>
      </c>
      <c r="N182" s="1"/>
      <c r="O182" s="1"/>
    </row>
    <row r="183" spans="1:15" ht="12.75" customHeight="1">
      <c r="A183" s="53">
        <v>174</v>
      </c>
      <c r="B183" s="417" t="s">
        <v>193</v>
      </c>
      <c r="C183" s="268">
        <v>868.05</v>
      </c>
      <c r="D183" s="269">
        <v>874.7833333333333</v>
      </c>
      <c r="E183" s="269">
        <v>859.06666666666661</v>
      </c>
      <c r="F183" s="269">
        <v>850.08333333333326</v>
      </c>
      <c r="G183" s="269">
        <v>834.36666666666656</v>
      </c>
      <c r="H183" s="269">
        <v>883.76666666666665</v>
      </c>
      <c r="I183" s="269">
        <v>899.48333333333335</v>
      </c>
      <c r="J183" s="269">
        <v>908.4666666666667</v>
      </c>
      <c r="K183" s="268">
        <v>890.5</v>
      </c>
      <c r="L183" s="268">
        <v>865.8</v>
      </c>
      <c r="M183" s="268">
        <v>56.25488</v>
      </c>
      <c r="N183" s="1"/>
      <c r="O183" s="1"/>
    </row>
    <row r="184" spans="1:15" ht="12.75" customHeight="1">
      <c r="A184" s="53">
        <v>175</v>
      </c>
      <c r="B184" s="417" t="s">
        <v>194</v>
      </c>
      <c r="C184" s="268">
        <v>507.25</v>
      </c>
      <c r="D184" s="269">
        <v>510.8</v>
      </c>
      <c r="E184" s="269">
        <v>499.20000000000005</v>
      </c>
      <c r="F184" s="269">
        <v>491.15000000000003</v>
      </c>
      <c r="G184" s="269">
        <v>479.55000000000007</v>
      </c>
      <c r="H184" s="269">
        <v>518.85</v>
      </c>
      <c r="I184" s="269">
        <v>530.45000000000005</v>
      </c>
      <c r="J184" s="269">
        <v>538.5</v>
      </c>
      <c r="K184" s="268">
        <v>522.4</v>
      </c>
      <c r="L184" s="268">
        <v>502.75</v>
      </c>
      <c r="M184" s="268">
        <v>9.5476500000000009</v>
      </c>
      <c r="N184" s="1"/>
      <c r="O184" s="1"/>
    </row>
    <row r="185" spans="1:15" ht="12.75" customHeight="1">
      <c r="A185" s="53">
        <v>176</v>
      </c>
      <c r="B185" s="417" t="s">
        <v>275</v>
      </c>
      <c r="C185" s="268">
        <v>566.04999999999995</v>
      </c>
      <c r="D185" s="269">
        <v>566.73333333333323</v>
      </c>
      <c r="E185" s="269">
        <v>557.96666666666647</v>
      </c>
      <c r="F185" s="269">
        <v>549.88333333333321</v>
      </c>
      <c r="G185" s="269">
        <v>541.11666666666645</v>
      </c>
      <c r="H185" s="269">
        <v>574.81666666666649</v>
      </c>
      <c r="I185" s="269">
        <v>583.58333333333314</v>
      </c>
      <c r="J185" s="269">
        <v>591.66666666666652</v>
      </c>
      <c r="K185" s="268">
        <v>575.5</v>
      </c>
      <c r="L185" s="268">
        <v>558.65</v>
      </c>
      <c r="M185" s="268">
        <v>6.5798399999999999</v>
      </c>
      <c r="N185" s="1"/>
      <c r="O185" s="1"/>
    </row>
    <row r="186" spans="1:15" ht="12.75" customHeight="1">
      <c r="A186" s="53">
        <v>177</v>
      </c>
      <c r="B186" s="417" t="s">
        <v>206</v>
      </c>
      <c r="C186" s="268">
        <v>1024.9000000000001</v>
      </c>
      <c r="D186" s="269">
        <v>1026.8999999999999</v>
      </c>
      <c r="E186" s="269">
        <v>1010.2999999999997</v>
      </c>
      <c r="F186" s="269">
        <v>995.69999999999982</v>
      </c>
      <c r="G186" s="269">
        <v>979.09999999999968</v>
      </c>
      <c r="H186" s="269">
        <v>1041.4999999999998</v>
      </c>
      <c r="I186" s="269">
        <v>1058.0999999999997</v>
      </c>
      <c r="J186" s="269">
        <v>1072.6999999999998</v>
      </c>
      <c r="K186" s="268">
        <v>1043.5</v>
      </c>
      <c r="L186" s="268">
        <v>1012.3</v>
      </c>
      <c r="M186" s="268">
        <v>16.01671</v>
      </c>
      <c r="N186" s="1"/>
      <c r="O186" s="1"/>
    </row>
    <row r="187" spans="1:15" ht="12.75" customHeight="1">
      <c r="A187" s="53">
        <v>178</v>
      </c>
      <c r="B187" s="417" t="s">
        <v>195</v>
      </c>
      <c r="C187" s="268">
        <v>1105.75</v>
      </c>
      <c r="D187" s="269">
        <v>1122.1499999999999</v>
      </c>
      <c r="E187" s="269">
        <v>1074.5499999999997</v>
      </c>
      <c r="F187" s="269">
        <v>1043.3499999999999</v>
      </c>
      <c r="G187" s="269">
        <v>995.74999999999977</v>
      </c>
      <c r="H187" s="269">
        <v>1153.3499999999997</v>
      </c>
      <c r="I187" s="269">
        <v>1200.9499999999996</v>
      </c>
      <c r="J187" s="269">
        <v>1232.1499999999996</v>
      </c>
      <c r="K187" s="268">
        <v>1169.75</v>
      </c>
      <c r="L187" s="268">
        <v>1090.95</v>
      </c>
      <c r="M187" s="268">
        <v>24.927420000000001</v>
      </c>
      <c r="N187" s="1"/>
      <c r="O187" s="1"/>
    </row>
    <row r="188" spans="1:15" ht="12.75" customHeight="1">
      <c r="A188" s="53">
        <v>179</v>
      </c>
      <c r="B188" s="417" t="s">
        <v>502</v>
      </c>
      <c r="C188" s="268">
        <v>1203.5</v>
      </c>
      <c r="D188" s="269">
        <v>1215.3999999999999</v>
      </c>
      <c r="E188" s="269">
        <v>1185.5999999999997</v>
      </c>
      <c r="F188" s="269">
        <v>1167.6999999999998</v>
      </c>
      <c r="G188" s="269">
        <v>1137.8999999999996</v>
      </c>
      <c r="H188" s="269">
        <v>1233.2999999999997</v>
      </c>
      <c r="I188" s="269">
        <v>1263.0999999999999</v>
      </c>
      <c r="J188" s="269">
        <v>1280.9999999999998</v>
      </c>
      <c r="K188" s="268">
        <v>1245.2</v>
      </c>
      <c r="L188" s="268">
        <v>1197.5</v>
      </c>
      <c r="M188" s="268">
        <v>5.2399500000000003</v>
      </c>
      <c r="N188" s="1"/>
      <c r="O188" s="1"/>
    </row>
    <row r="189" spans="1:15" ht="12.75" customHeight="1">
      <c r="A189" s="53">
        <v>180</v>
      </c>
      <c r="B189" s="417" t="s">
        <v>200</v>
      </c>
      <c r="C189" s="268">
        <v>3008.7</v>
      </c>
      <c r="D189" s="269">
        <v>3034.35</v>
      </c>
      <c r="E189" s="269">
        <v>2974.35</v>
      </c>
      <c r="F189" s="269">
        <v>2940</v>
      </c>
      <c r="G189" s="269">
        <v>2880</v>
      </c>
      <c r="H189" s="269">
        <v>3068.7</v>
      </c>
      <c r="I189" s="269">
        <v>3128.7</v>
      </c>
      <c r="J189" s="269">
        <v>3163.0499999999997</v>
      </c>
      <c r="K189" s="268">
        <v>3094.35</v>
      </c>
      <c r="L189" s="268">
        <v>3000</v>
      </c>
      <c r="M189" s="268">
        <v>53.222209999999997</v>
      </c>
      <c r="N189" s="1"/>
      <c r="O189" s="1"/>
    </row>
    <row r="190" spans="1:15" ht="12.75" customHeight="1">
      <c r="A190" s="53">
        <v>181</v>
      </c>
      <c r="B190" s="417" t="s">
        <v>196</v>
      </c>
      <c r="C190" s="268">
        <v>795.2</v>
      </c>
      <c r="D190" s="269">
        <v>808.70000000000016</v>
      </c>
      <c r="E190" s="269">
        <v>777.70000000000027</v>
      </c>
      <c r="F190" s="269">
        <v>760.20000000000016</v>
      </c>
      <c r="G190" s="269">
        <v>729.20000000000027</v>
      </c>
      <c r="H190" s="269">
        <v>826.20000000000027</v>
      </c>
      <c r="I190" s="269">
        <v>857.2</v>
      </c>
      <c r="J190" s="269">
        <v>874.70000000000027</v>
      </c>
      <c r="K190" s="268">
        <v>839.7</v>
      </c>
      <c r="L190" s="268">
        <v>791.2</v>
      </c>
      <c r="M190" s="268">
        <v>47.864310000000003</v>
      </c>
      <c r="N190" s="1"/>
      <c r="O190" s="1"/>
    </row>
    <row r="191" spans="1:15" ht="12.75" customHeight="1">
      <c r="A191" s="53">
        <v>182</v>
      </c>
      <c r="B191" s="417" t="s">
        <v>276</v>
      </c>
      <c r="C191" s="268">
        <v>8730.2999999999993</v>
      </c>
      <c r="D191" s="269">
        <v>8783.4333333333325</v>
      </c>
      <c r="E191" s="269">
        <v>8647.866666666665</v>
      </c>
      <c r="F191" s="269">
        <v>8565.4333333333325</v>
      </c>
      <c r="G191" s="269">
        <v>8429.866666666665</v>
      </c>
      <c r="H191" s="269">
        <v>8865.866666666665</v>
      </c>
      <c r="I191" s="269">
        <v>9001.4333333333343</v>
      </c>
      <c r="J191" s="269">
        <v>9083.866666666665</v>
      </c>
      <c r="K191" s="268">
        <v>8919</v>
      </c>
      <c r="L191" s="268">
        <v>8701</v>
      </c>
      <c r="M191" s="268">
        <v>2.1048399999999998</v>
      </c>
      <c r="N191" s="1"/>
      <c r="O191" s="1"/>
    </row>
    <row r="192" spans="1:15" ht="12.75" customHeight="1">
      <c r="A192" s="53">
        <v>183</v>
      </c>
      <c r="B192" s="417" t="s">
        <v>197</v>
      </c>
      <c r="C192" s="268">
        <v>432.5</v>
      </c>
      <c r="D192" s="269">
        <v>436</v>
      </c>
      <c r="E192" s="269">
        <v>425.6</v>
      </c>
      <c r="F192" s="269">
        <v>418.70000000000005</v>
      </c>
      <c r="G192" s="269">
        <v>408.30000000000007</v>
      </c>
      <c r="H192" s="269">
        <v>442.9</v>
      </c>
      <c r="I192" s="269">
        <v>453.29999999999995</v>
      </c>
      <c r="J192" s="269">
        <v>460.19999999999993</v>
      </c>
      <c r="K192" s="268">
        <v>446.4</v>
      </c>
      <c r="L192" s="268">
        <v>429.1</v>
      </c>
      <c r="M192" s="268">
        <v>209.92323999999999</v>
      </c>
      <c r="N192" s="1"/>
      <c r="O192" s="1"/>
    </row>
    <row r="193" spans="1:15" ht="12.75" customHeight="1">
      <c r="A193" s="53">
        <v>184</v>
      </c>
      <c r="B193" s="417" t="s">
        <v>198</v>
      </c>
      <c r="C193" s="268">
        <v>236.3</v>
      </c>
      <c r="D193" s="269">
        <v>238.9</v>
      </c>
      <c r="E193" s="269">
        <v>230.05</v>
      </c>
      <c r="F193" s="269">
        <v>223.8</v>
      </c>
      <c r="G193" s="269">
        <v>214.95000000000002</v>
      </c>
      <c r="H193" s="269">
        <v>245.15</v>
      </c>
      <c r="I193" s="269">
        <v>253.99999999999997</v>
      </c>
      <c r="J193" s="269">
        <v>260.25</v>
      </c>
      <c r="K193" s="268">
        <v>247.75</v>
      </c>
      <c r="L193" s="268">
        <v>232.65</v>
      </c>
      <c r="M193" s="268">
        <v>580.44047</v>
      </c>
      <c r="N193" s="1"/>
      <c r="O193" s="1"/>
    </row>
    <row r="194" spans="1:15" ht="12.75" customHeight="1">
      <c r="A194" s="53">
        <v>185</v>
      </c>
      <c r="B194" s="417" t="s">
        <v>199</v>
      </c>
      <c r="C194" s="268">
        <v>105.7</v>
      </c>
      <c r="D194" s="269">
        <v>106.06666666666666</v>
      </c>
      <c r="E194" s="269">
        <v>104.63333333333333</v>
      </c>
      <c r="F194" s="269">
        <v>103.56666666666666</v>
      </c>
      <c r="G194" s="269">
        <v>102.13333333333333</v>
      </c>
      <c r="H194" s="269">
        <v>107.13333333333333</v>
      </c>
      <c r="I194" s="269">
        <v>108.56666666666666</v>
      </c>
      <c r="J194" s="269">
        <v>109.63333333333333</v>
      </c>
      <c r="K194" s="268">
        <v>107.5</v>
      </c>
      <c r="L194" s="268">
        <v>105</v>
      </c>
      <c r="M194" s="268">
        <v>1079.6726699999999</v>
      </c>
      <c r="N194" s="1"/>
      <c r="O194" s="1"/>
    </row>
    <row r="195" spans="1:15" ht="12.75" customHeight="1">
      <c r="A195" s="53">
        <v>186</v>
      </c>
      <c r="B195" s="417" t="s">
        <v>201</v>
      </c>
      <c r="C195" s="268">
        <v>1033.2</v>
      </c>
      <c r="D195" s="269">
        <v>1045.05</v>
      </c>
      <c r="E195" s="269">
        <v>1016.1499999999999</v>
      </c>
      <c r="F195" s="269">
        <v>999.09999999999991</v>
      </c>
      <c r="G195" s="269">
        <v>970.19999999999982</v>
      </c>
      <c r="H195" s="269">
        <v>1062.0999999999999</v>
      </c>
      <c r="I195" s="269">
        <v>1091</v>
      </c>
      <c r="J195" s="269">
        <v>1108.05</v>
      </c>
      <c r="K195" s="268">
        <v>1073.95</v>
      </c>
      <c r="L195" s="268">
        <v>1028</v>
      </c>
      <c r="M195" s="268">
        <v>66.350890000000007</v>
      </c>
      <c r="N195" s="1"/>
      <c r="O195" s="1"/>
    </row>
    <row r="196" spans="1:15" ht="12.75" customHeight="1">
      <c r="A196" s="53">
        <v>187</v>
      </c>
      <c r="B196" s="417" t="s">
        <v>182</v>
      </c>
      <c r="C196" s="268">
        <v>763.4</v>
      </c>
      <c r="D196" s="269">
        <v>769.51666666666677</v>
      </c>
      <c r="E196" s="269">
        <v>744.38333333333355</v>
      </c>
      <c r="F196" s="269">
        <v>725.36666666666679</v>
      </c>
      <c r="G196" s="269">
        <v>700.23333333333358</v>
      </c>
      <c r="H196" s="269">
        <v>788.53333333333353</v>
      </c>
      <c r="I196" s="269">
        <v>813.66666666666674</v>
      </c>
      <c r="J196" s="269">
        <v>832.68333333333351</v>
      </c>
      <c r="K196" s="268">
        <v>794.65</v>
      </c>
      <c r="L196" s="268">
        <v>750.5</v>
      </c>
      <c r="M196" s="268">
        <v>9.1198700000000006</v>
      </c>
      <c r="N196" s="1"/>
      <c r="O196" s="1"/>
    </row>
    <row r="197" spans="1:15" ht="12.75" customHeight="1">
      <c r="A197" s="53">
        <v>188</v>
      </c>
      <c r="B197" s="417" t="s">
        <v>202</v>
      </c>
      <c r="C197" s="268">
        <v>2611.8000000000002</v>
      </c>
      <c r="D197" s="269">
        <v>2631.2333333333336</v>
      </c>
      <c r="E197" s="269">
        <v>2584.8166666666671</v>
      </c>
      <c r="F197" s="269">
        <v>2557.8333333333335</v>
      </c>
      <c r="G197" s="269">
        <v>2511.416666666667</v>
      </c>
      <c r="H197" s="269">
        <v>2658.2166666666672</v>
      </c>
      <c r="I197" s="269">
        <v>2704.6333333333332</v>
      </c>
      <c r="J197" s="269">
        <v>2731.6166666666672</v>
      </c>
      <c r="K197" s="268">
        <v>2677.65</v>
      </c>
      <c r="L197" s="268">
        <v>2604.25</v>
      </c>
      <c r="M197" s="268">
        <v>14.25731</v>
      </c>
      <c r="N197" s="1"/>
      <c r="O197" s="1"/>
    </row>
    <row r="198" spans="1:15" ht="12.75" customHeight="1">
      <c r="A198" s="53">
        <v>189</v>
      </c>
      <c r="B198" s="417" t="s">
        <v>203</v>
      </c>
      <c r="C198" s="268">
        <v>1478.7</v>
      </c>
      <c r="D198" s="269">
        <v>1483.7</v>
      </c>
      <c r="E198" s="269">
        <v>1465</v>
      </c>
      <c r="F198" s="269">
        <v>1451.3</v>
      </c>
      <c r="G198" s="269">
        <v>1432.6</v>
      </c>
      <c r="H198" s="269">
        <v>1497.4</v>
      </c>
      <c r="I198" s="269">
        <v>1516.1000000000004</v>
      </c>
      <c r="J198" s="269">
        <v>1529.8000000000002</v>
      </c>
      <c r="K198" s="268">
        <v>1502.4</v>
      </c>
      <c r="L198" s="268">
        <v>1470</v>
      </c>
      <c r="M198" s="268">
        <v>2.29121</v>
      </c>
      <c r="N198" s="1"/>
      <c r="O198" s="1"/>
    </row>
    <row r="199" spans="1:15" ht="12.75" customHeight="1">
      <c r="A199" s="53">
        <v>190</v>
      </c>
      <c r="B199" s="417" t="s">
        <v>204</v>
      </c>
      <c r="C199" s="268">
        <v>540.6</v>
      </c>
      <c r="D199" s="269">
        <v>544.51666666666677</v>
      </c>
      <c r="E199" s="269">
        <v>531.08333333333348</v>
      </c>
      <c r="F199" s="269">
        <v>521.56666666666672</v>
      </c>
      <c r="G199" s="269">
        <v>508.13333333333344</v>
      </c>
      <c r="H199" s="269">
        <v>554.03333333333353</v>
      </c>
      <c r="I199" s="269">
        <v>567.4666666666667</v>
      </c>
      <c r="J199" s="269">
        <v>576.98333333333358</v>
      </c>
      <c r="K199" s="268">
        <v>557.95000000000005</v>
      </c>
      <c r="L199" s="268">
        <v>535</v>
      </c>
      <c r="M199" s="268">
        <v>5.2071300000000003</v>
      </c>
      <c r="N199" s="1"/>
      <c r="O199" s="1"/>
    </row>
    <row r="200" spans="1:15" ht="12.75" customHeight="1">
      <c r="A200" s="53">
        <v>191</v>
      </c>
      <c r="B200" s="417" t="s">
        <v>205</v>
      </c>
      <c r="C200" s="268">
        <v>1432.7</v>
      </c>
      <c r="D200" s="269">
        <v>1435.25</v>
      </c>
      <c r="E200" s="269">
        <v>1407.1</v>
      </c>
      <c r="F200" s="269">
        <v>1381.5</v>
      </c>
      <c r="G200" s="269">
        <v>1353.35</v>
      </c>
      <c r="H200" s="269">
        <v>1460.85</v>
      </c>
      <c r="I200" s="269">
        <v>1489</v>
      </c>
      <c r="J200" s="269">
        <v>1514.6</v>
      </c>
      <c r="K200" s="268">
        <v>1463.4</v>
      </c>
      <c r="L200" s="268">
        <v>1409.65</v>
      </c>
      <c r="M200" s="268">
        <v>9.3625299999999996</v>
      </c>
      <c r="N200" s="1"/>
      <c r="O200" s="1"/>
    </row>
    <row r="201" spans="1:15" ht="12.75" customHeight="1">
      <c r="A201" s="53">
        <v>192</v>
      </c>
      <c r="B201" s="417" t="s">
        <v>509</v>
      </c>
      <c r="C201" s="268">
        <v>38.1</v>
      </c>
      <c r="D201" s="269">
        <v>38.5</v>
      </c>
      <c r="E201" s="269">
        <v>37.4</v>
      </c>
      <c r="F201" s="269">
        <v>36.699999999999996</v>
      </c>
      <c r="G201" s="269">
        <v>35.599999999999994</v>
      </c>
      <c r="H201" s="269">
        <v>39.200000000000003</v>
      </c>
      <c r="I201" s="269">
        <v>40.299999999999997</v>
      </c>
      <c r="J201" s="269">
        <v>41.000000000000007</v>
      </c>
      <c r="K201" s="268">
        <v>39.6</v>
      </c>
      <c r="L201" s="268">
        <v>37.799999999999997</v>
      </c>
      <c r="M201" s="268">
        <v>99.011129999999994</v>
      </c>
      <c r="N201" s="1"/>
      <c r="O201" s="1"/>
    </row>
    <row r="202" spans="1:15" ht="12.75" customHeight="1">
      <c r="A202" s="53">
        <v>193</v>
      </c>
      <c r="B202" s="417" t="s">
        <v>209</v>
      </c>
      <c r="C202" s="268">
        <v>703.4</v>
      </c>
      <c r="D202" s="269">
        <v>718.55000000000007</v>
      </c>
      <c r="E202" s="269">
        <v>683.85000000000014</v>
      </c>
      <c r="F202" s="269">
        <v>664.30000000000007</v>
      </c>
      <c r="G202" s="269">
        <v>629.60000000000014</v>
      </c>
      <c r="H202" s="269">
        <v>738.10000000000014</v>
      </c>
      <c r="I202" s="269">
        <v>772.80000000000018</v>
      </c>
      <c r="J202" s="269">
        <v>792.35000000000014</v>
      </c>
      <c r="K202" s="268">
        <v>753.25</v>
      </c>
      <c r="L202" s="268">
        <v>699</v>
      </c>
      <c r="M202" s="268">
        <v>65.466700000000003</v>
      </c>
      <c r="N202" s="1"/>
      <c r="O202" s="1"/>
    </row>
    <row r="203" spans="1:15" ht="12.75" customHeight="1">
      <c r="A203" s="53">
        <v>194</v>
      </c>
      <c r="B203" s="417" t="s">
        <v>208</v>
      </c>
      <c r="C203" s="268">
        <v>6481.4</v>
      </c>
      <c r="D203" s="269">
        <v>6583.7166666666672</v>
      </c>
      <c r="E203" s="269">
        <v>6348.6833333333343</v>
      </c>
      <c r="F203" s="269">
        <v>6215.9666666666672</v>
      </c>
      <c r="G203" s="269">
        <v>5980.9333333333343</v>
      </c>
      <c r="H203" s="269">
        <v>6716.4333333333343</v>
      </c>
      <c r="I203" s="269">
        <v>6951.4666666666672</v>
      </c>
      <c r="J203" s="269">
        <v>7084.1833333333343</v>
      </c>
      <c r="K203" s="268">
        <v>6818.75</v>
      </c>
      <c r="L203" s="268">
        <v>6451</v>
      </c>
      <c r="M203" s="268">
        <v>8.3163900000000002</v>
      </c>
      <c r="N203" s="1"/>
      <c r="O203" s="1"/>
    </row>
    <row r="204" spans="1:15" ht="12.75" customHeight="1">
      <c r="A204" s="53">
        <v>195</v>
      </c>
      <c r="B204" s="417" t="s">
        <v>277</v>
      </c>
      <c r="C204" s="268">
        <v>46.25</v>
      </c>
      <c r="D204" s="269">
        <v>45.866666666666667</v>
      </c>
      <c r="E204" s="269">
        <v>44.933333333333337</v>
      </c>
      <c r="F204" s="269">
        <v>43.616666666666667</v>
      </c>
      <c r="G204" s="269">
        <v>42.683333333333337</v>
      </c>
      <c r="H204" s="269">
        <v>47.183333333333337</v>
      </c>
      <c r="I204" s="269">
        <v>48.11666666666666</v>
      </c>
      <c r="J204" s="269">
        <v>49.433333333333337</v>
      </c>
      <c r="K204" s="268">
        <v>46.8</v>
      </c>
      <c r="L204" s="268">
        <v>44.55</v>
      </c>
      <c r="M204" s="268">
        <v>182.71523999999999</v>
      </c>
      <c r="N204" s="1"/>
      <c r="O204" s="1"/>
    </row>
    <row r="205" spans="1:15" ht="12.75" customHeight="1">
      <c r="A205" s="53">
        <v>196</v>
      </c>
      <c r="B205" s="417" t="s">
        <v>207</v>
      </c>
      <c r="C205" s="268">
        <v>1635.6</v>
      </c>
      <c r="D205" s="269">
        <v>1652.1000000000001</v>
      </c>
      <c r="E205" s="269">
        <v>1615.5000000000002</v>
      </c>
      <c r="F205" s="269">
        <v>1595.4</v>
      </c>
      <c r="G205" s="269">
        <v>1558.8000000000002</v>
      </c>
      <c r="H205" s="269">
        <v>1672.2000000000003</v>
      </c>
      <c r="I205" s="269">
        <v>1708.8000000000002</v>
      </c>
      <c r="J205" s="269">
        <v>1728.9000000000003</v>
      </c>
      <c r="K205" s="268">
        <v>1688.7</v>
      </c>
      <c r="L205" s="268">
        <v>1632</v>
      </c>
      <c r="M205" s="268">
        <v>6.5436300000000003</v>
      </c>
      <c r="N205" s="1"/>
      <c r="O205" s="1"/>
    </row>
    <row r="206" spans="1:15" ht="12.75" customHeight="1">
      <c r="A206" s="53">
        <v>197</v>
      </c>
      <c r="B206" s="417" t="s">
        <v>154</v>
      </c>
      <c r="C206" s="268">
        <v>838.1</v>
      </c>
      <c r="D206" s="269">
        <v>846.36666666666667</v>
      </c>
      <c r="E206" s="269">
        <v>816.73333333333335</v>
      </c>
      <c r="F206" s="269">
        <v>795.36666666666667</v>
      </c>
      <c r="G206" s="269">
        <v>765.73333333333335</v>
      </c>
      <c r="H206" s="269">
        <v>867.73333333333335</v>
      </c>
      <c r="I206" s="269">
        <v>897.36666666666679</v>
      </c>
      <c r="J206" s="269">
        <v>918.73333333333335</v>
      </c>
      <c r="K206" s="268">
        <v>876</v>
      </c>
      <c r="L206" s="268">
        <v>825</v>
      </c>
      <c r="M206" s="268">
        <v>54.5184</v>
      </c>
      <c r="N206" s="1"/>
      <c r="O206" s="1"/>
    </row>
    <row r="207" spans="1:15" ht="12.75" customHeight="1">
      <c r="A207" s="53">
        <v>198</v>
      </c>
      <c r="B207" s="417" t="s">
        <v>279</v>
      </c>
      <c r="C207" s="268">
        <v>1102.3499999999999</v>
      </c>
      <c r="D207" s="269">
        <v>1095.3166666666666</v>
      </c>
      <c r="E207" s="269">
        <v>1080.6333333333332</v>
      </c>
      <c r="F207" s="269">
        <v>1058.9166666666665</v>
      </c>
      <c r="G207" s="269">
        <v>1044.2333333333331</v>
      </c>
      <c r="H207" s="269">
        <v>1117.0333333333333</v>
      </c>
      <c r="I207" s="269">
        <v>1131.7166666666667</v>
      </c>
      <c r="J207" s="269">
        <v>1153.4333333333334</v>
      </c>
      <c r="K207" s="268">
        <v>1110</v>
      </c>
      <c r="L207" s="268">
        <v>1073.5999999999999</v>
      </c>
      <c r="M207" s="268">
        <v>13.94829</v>
      </c>
      <c r="N207" s="1"/>
      <c r="O207" s="1"/>
    </row>
    <row r="208" spans="1:15" ht="12.75" customHeight="1">
      <c r="A208" s="53">
        <v>199</v>
      </c>
      <c r="B208" s="417" t="s">
        <v>210</v>
      </c>
      <c r="C208" s="268">
        <v>290.75</v>
      </c>
      <c r="D208" s="269">
        <v>292.55</v>
      </c>
      <c r="E208" s="269">
        <v>285.20000000000005</v>
      </c>
      <c r="F208" s="269">
        <v>279.65000000000003</v>
      </c>
      <c r="G208" s="269">
        <v>272.30000000000007</v>
      </c>
      <c r="H208" s="269">
        <v>298.10000000000002</v>
      </c>
      <c r="I208" s="269">
        <v>305.45000000000005</v>
      </c>
      <c r="J208" s="269">
        <v>311</v>
      </c>
      <c r="K208" s="268">
        <v>299.89999999999998</v>
      </c>
      <c r="L208" s="268">
        <v>287</v>
      </c>
      <c r="M208" s="268">
        <v>452.32346000000001</v>
      </c>
      <c r="N208" s="1"/>
      <c r="O208" s="1"/>
    </row>
    <row r="209" spans="1:15" ht="12.75" customHeight="1">
      <c r="A209" s="53">
        <v>200</v>
      </c>
      <c r="B209" s="417" t="s">
        <v>127</v>
      </c>
      <c r="C209" s="268">
        <v>9.1999999999999993</v>
      </c>
      <c r="D209" s="269">
        <v>9.3166666666666682</v>
      </c>
      <c r="E209" s="269">
        <v>8.9833333333333361</v>
      </c>
      <c r="F209" s="269">
        <v>8.7666666666666675</v>
      </c>
      <c r="G209" s="269">
        <v>8.4333333333333353</v>
      </c>
      <c r="H209" s="269">
        <v>9.5333333333333368</v>
      </c>
      <c r="I209" s="269">
        <v>9.8666666666666689</v>
      </c>
      <c r="J209" s="269">
        <v>10.083333333333337</v>
      </c>
      <c r="K209" s="268">
        <v>9.65</v>
      </c>
      <c r="L209" s="268">
        <v>9.1</v>
      </c>
      <c r="M209" s="268">
        <v>1953.07564</v>
      </c>
      <c r="N209" s="1"/>
      <c r="O209" s="1"/>
    </row>
    <row r="210" spans="1:15" ht="12.75" customHeight="1">
      <c r="A210" s="53">
        <v>201</v>
      </c>
      <c r="B210" s="417" t="s">
        <v>211</v>
      </c>
      <c r="C210" s="268">
        <v>912.9</v>
      </c>
      <c r="D210" s="269">
        <v>918.48333333333323</v>
      </c>
      <c r="E210" s="269">
        <v>876.96666666666647</v>
      </c>
      <c r="F210" s="269">
        <v>841.03333333333319</v>
      </c>
      <c r="G210" s="269">
        <v>799.51666666666642</v>
      </c>
      <c r="H210" s="269">
        <v>954.41666666666652</v>
      </c>
      <c r="I210" s="269">
        <v>995.93333333333317</v>
      </c>
      <c r="J210" s="269">
        <v>1031.8666666666666</v>
      </c>
      <c r="K210" s="268">
        <v>960</v>
      </c>
      <c r="L210" s="268">
        <v>882.55</v>
      </c>
      <c r="M210" s="268">
        <v>27.157070000000001</v>
      </c>
      <c r="N210" s="1"/>
      <c r="O210" s="1"/>
    </row>
    <row r="211" spans="1:15" ht="12.75" customHeight="1">
      <c r="A211" s="53">
        <v>202</v>
      </c>
      <c r="B211" s="417" t="s">
        <v>280</v>
      </c>
      <c r="C211" s="268">
        <v>1713.45</v>
      </c>
      <c r="D211" s="269">
        <v>1717.55</v>
      </c>
      <c r="E211" s="269">
        <v>1681.25</v>
      </c>
      <c r="F211" s="269">
        <v>1649.05</v>
      </c>
      <c r="G211" s="269">
        <v>1612.75</v>
      </c>
      <c r="H211" s="269">
        <v>1749.75</v>
      </c>
      <c r="I211" s="269">
        <v>1786.0499999999997</v>
      </c>
      <c r="J211" s="269">
        <v>1818.25</v>
      </c>
      <c r="K211" s="268">
        <v>1753.85</v>
      </c>
      <c r="L211" s="268">
        <v>1685.35</v>
      </c>
      <c r="M211" s="268">
        <v>1.74641</v>
      </c>
      <c r="N211" s="1"/>
      <c r="O211" s="1"/>
    </row>
    <row r="212" spans="1:15" ht="12.75" customHeight="1">
      <c r="A212" s="53">
        <v>203</v>
      </c>
      <c r="B212" s="417" t="s">
        <v>212</v>
      </c>
      <c r="C212" s="268">
        <v>401.65</v>
      </c>
      <c r="D212" s="269">
        <v>404.86666666666662</v>
      </c>
      <c r="E212" s="269">
        <v>396.98333333333323</v>
      </c>
      <c r="F212" s="269">
        <v>392.31666666666661</v>
      </c>
      <c r="G212" s="269">
        <v>384.43333333333322</v>
      </c>
      <c r="H212" s="269">
        <v>409.53333333333325</v>
      </c>
      <c r="I212" s="269">
        <v>417.41666666666657</v>
      </c>
      <c r="J212" s="269">
        <v>422.08333333333326</v>
      </c>
      <c r="K212" s="268">
        <v>412.75</v>
      </c>
      <c r="L212" s="268">
        <v>400.2</v>
      </c>
      <c r="M212" s="268">
        <v>100.96243</v>
      </c>
      <c r="N212" s="1"/>
      <c r="O212" s="1"/>
    </row>
    <row r="213" spans="1:15" ht="12.75" customHeight="1">
      <c r="A213" s="53">
        <v>204</v>
      </c>
      <c r="B213" s="417" t="s">
        <v>281</v>
      </c>
      <c r="C213" s="268">
        <v>16.75</v>
      </c>
      <c r="D213" s="269">
        <v>16.883333333333333</v>
      </c>
      <c r="E213" s="269">
        <v>16.516666666666666</v>
      </c>
      <c r="F213" s="269">
        <v>16.283333333333331</v>
      </c>
      <c r="G213" s="269">
        <v>15.916666666666664</v>
      </c>
      <c r="H213" s="269">
        <v>17.116666666666667</v>
      </c>
      <c r="I213" s="269">
        <v>17.483333333333334</v>
      </c>
      <c r="J213" s="269">
        <v>17.716666666666669</v>
      </c>
      <c r="K213" s="268">
        <v>17.25</v>
      </c>
      <c r="L213" s="268">
        <v>16.649999999999999</v>
      </c>
      <c r="M213" s="268">
        <v>1273.0523900000001</v>
      </c>
      <c r="N213" s="1"/>
      <c r="O213" s="1"/>
    </row>
    <row r="214" spans="1:15" ht="12.75" customHeight="1">
      <c r="A214" s="53">
        <v>205</v>
      </c>
      <c r="B214" s="417" t="s">
        <v>213</v>
      </c>
      <c r="C214" s="268">
        <v>261.2</v>
      </c>
      <c r="D214" s="269">
        <v>265.66666666666669</v>
      </c>
      <c r="E214" s="269">
        <v>255.63333333333338</v>
      </c>
      <c r="F214" s="269">
        <v>250.06666666666672</v>
      </c>
      <c r="G214" s="269">
        <v>240.03333333333342</v>
      </c>
      <c r="H214" s="269">
        <v>271.23333333333335</v>
      </c>
      <c r="I214" s="269">
        <v>281.26666666666665</v>
      </c>
      <c r="J214" s="269">
        <v>286.83333333333331</v>
      </c>
      <c r="K214" s="268">
        <v>275.7</v>
      </c>
      <c r="L214" s="268">
        <v>260.10000000000002</v>
      </c>
      <c r="M214" s="268">
        <v>160.65411</v>
      </c>
      <c r="N214" s="1"/>
      <c r="O214" s="1"/>
    </row>
    <row r="215" spans="1:15" ht="12.75" customHeight="1">
      <c r="A215" s="53">
        <v>206</v>
      </c>
      <c r="B215" s="417" t="s">
        <v>834</v>
      </c>
      <c r="C215" s="268">
        <v>63.2</v>
      </c>
      <c r="D215" s="269">
        <v>63.099999999999994</v>
      </c>
      <c r="E215" s="269">
        <v>61.199999999999989</v>
      </c>
      <c r="F215" s="269">
        <v>59.199999999999996</v>
      </c>
      <c r="G215" s="269">
        <v>57.29999999999999</v>
      </c>
      <c r="H215" s="269">
        <v>65.099999999999994</v>
      </c>
      <c r="I215" s="269">
        <v>67</v>
      </c>
      <c r="J215" s="269">
        <v>68.999999999999986</v>
      </c>
      <c r="K215" s="268">
        <v>65</v>
      </c>
      <c r="L215" s="268">
        <v>61.1</v>
      </c>
      <c r="M215" s="268">
        <v>1965.37446</v>
      </c>
      <c r="N215" s="1"/>
      <c r="O215" s="1"/>
    </row>
    <row r="216" spans="1:15" ht="12.75" customHeight="1">
      <c r="A216" s="53">
        <v>207</v>
      </c>
      <c r="B216" s="417" t="s">
        <v>825</v>
      </c>
      <c r="C216" s="268">
        <v>361.3</v>
      </c>
      <c r="D216" s="269">
        <v>364.4666666666667</v>
      </c>
      <c r="E216" s="269">
        <v>356.28333333333342</v>
      </c>
      <c r="F216" s="269">
        <v>351.26666666666671</v>
      </c>
      <c r="G216" s="269">
        <v>343.08333333333343</v>
      </c>
      <c r="H216" s="269">
        <v>369.48333333333341</v>
      </c>
      <c r="I216" s="269">
        <v>377.66666666666669</v>
      </c>
      <c r="J216" s="269">
        <v>382.68333333333339</v>
      </c>
      <c r="K216" s="268">
        <v>372.65</v>
      </c>
      <c r="L216" s="268">
        <v>359.45</v>
      </c>
      <c r="M216" s="268">
        <v>16.325119999999998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G42" sqref="G4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7"/>
      <c r="B1" s="46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0" t="s">
        <v>16</v>
      </c>
      <c r="B9" s="462" t="s">
        <v>18</v>
      </c>
      <c r="C9" s="466" t="s">
        <v>20</v>
      </c>
      <c r="D9" s="466" t="s">
        <v>21</v>
      </c>
      <c r="E9" s="457" t="s">
        <v>22</v>
      </c>
      <c r="F9" s="458"/>
      <c r="G9" s="459"/>
      <c r="H9" s="457" t="s">
        <v>23</v>
      </c>
      <c r="I9" s="458"/>
      <c r="J9" s="459"/>
      <c r="K9" s="23"/>
      <c r="L9" s="24"/>
      <c r="M9" s="50"/>
      <c r="N9" s="1"/>
      <c r="O9" s="1"/>
    </row>
    <row r="10" spans="1:15" ht="42.75" customHeight="1">
      <c r="A10" s="464"/>
      <c r="B10" s="465"/>
      <c r="C10" s="465"/>
      <c r="D10" s="4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23938.1</v>
      </c>
      <c r="D11" s="269">
        <v>23641.033333333336</v>
      </c>
      <c r="E11" s="269">
        <v>22925.066666666673</v>
      </c>
      <c r="F11" s="269">
        <v>21912.033333333336</v>
      </c>
      <c r="G11" s="269">
        <v>21196.066666666673</v>
      </c>
      <c r="H11" s="269">
        <v>24654.066666666673</v>
      </c>
      <c r="I11" s="269">
        <v>25370.03333333334</v>
      </c>
      <c r="J11" s="269">
        <v>26383.066666666673</v>
      </c>
      <c r="K11" s="268">
        <v>24357</v>
      </c>
      <c r="L11" s="268">
        <v>22628</v>
      </c>
      <c r="M11" s="268">
        <v>0.13621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3180.15</v>
      </c>
      <c r="D12" s="269">
        <v>3198.65</v>
      </c>
      <c r="E12" s="269">
        <v>3081.5</v>
      </c>
      <c r="F12" s="269">
        <v>2982.85</v>
      </c>
      <c r="G12" s="269">
        <v>2865.7</v>
      </c>
      <c r="H12" s="269">
        <v>3297.3</v>
      </c>
      <c r="I12" s="269">
        <v>3414.4500000000007</v>
      </c>
      <c r="J12" s="269">
        <v>3513.1000000000004</v>
      </c>
      <c r="K12" s="268">
        <v>3315.8</v>
      </c>
      <c r="L12" s="268">
        <v>3100</v>
      </c>
      <c r="M12" s="268">
        <v>4.8224600000000004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2611.5</v>
      </c>
      <c r="D13" s="269">
        <v>2641.5833333333335</v>
      </c>
      <c r="E13" s="269">
        <v>2528.166666666667</v>
      </c>
      <c r="F13" s="269">
        <v>2444.8333333333335</v>
      </c>
      <c r="G13" s="269">
        <v>2331.416666666667</v>
      </c>
      <c r="H13" s="269">
        <v>2724.916666666667</v>
      </c>
      <c r="I13" s="269">
        <v>2838.3333333333339</v>
      </c>
      <c r="J13" s="269">
        <v>2921.666666666667</v>
      </c>
      <c r="K13" s="268">
        <v>2755</v>
      </c>
      <c r="L13" s="268">
        <v>2558.25</v>
      </c>
      <c r="M13" s="268">
        <v>21.544270000000001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2506.6999999999998</v>
      </c>
      <c r="D14" s="269">
        <v>2521.2333333333331</v>
      </c>
      <c r="E14" s="269">
        <v>2455.4666666666662</v>
      </c>
      <c r="F14" s="269">
        <v>2404.2333333333331</v>
      </c>
      <c r="G14" s="269">
        <v>2338.4666666666662</v>
      </c>
      <c r="H14" s="269">
        <v>2572.4666666666662</v>
      </c>
      <c r="I14" s="269">
        <v>2638.2333333333336</v>
      </c>
      <c r="J14" s="269">
        <v>2689.4666666666662</v>
      </c>
      <c r="K14" s="268">
        <v>2587</v>
      </c>
      <c r="L14" s="268">
        <v>2470</v>
      </c>
      <c r="M14" s="268">
        <v>0.44306000000000001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1066.75</v>
      </c>
      <c r="D15" s="269">
        <v>1077</v>
      </c>
      <c r="E15" s="269">
        <v>1041</v>
      </c>
      <c r="F15" s="269">
        <v>1015.25</v>
      </c>
      <c r="G15" s="269">
        <v>979.25</v>
      </c>
      <c r="H15" s="269">
        <v>1102.75</v>
      </c>
      <c r="I15" s="269">
        <v>1138.75</v>
      </c>
      <c r="J15" s="269">
        <v>1164.5</v>
      </c>
      <c r="K15" s="268">
        <v>1113</v>
      </c>
      <c r="L15" s="268">
        <v>1051.25</v>
      </c>
      <c r="M15" s="268">
        <v>13.040620000000001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658.65</v>
      </c>
      <c r="D16" s="269">
        <v>665.1</v>
      </c>
      <c r="E16" s="269">
        <v>646.80000000000007</v>
      </c>
      <c r="F16" s="269">
        <v>634.95000000000005</v>
      </c>
      <c r="G16" s="269">
        <v>616.65000000000009</v>
      </c>
      <c r="H16" s="269">
        <v>676.95</v>
      </c>
      <c r="I16" s="269">
        <v>695.25</v>
      </c>
      <c r="J16" s="269">
        <v>707.1</v>
      </c>
      <c r="K16" s="268">
        <v>683.4</v>
      </c>
      <c r="L16" s="268">
        <v>653.25</v>
      </c>
      <c r="M16" s="268">
        <v>12.57784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450.9</v>
      </c>
      <c r="D17" s="269">
        <v>454.63333333333338</v>
      </c>
      <c r="E17" s="269">
        <v>438.26666666666677</v>
      </c>
      <c r="F17" s="269">
        <v>425.63333333333338</v>
      </c>
      <c r="G17" s="269">
        <v>409.26666666666677</v>
      </c>
      <c r="H17" s="269">
        <v>467.26666666666677</v>
      </c>
      <c r="I17" s="269">
        <v>483.63333333333344</v>
      </c>
      <c r="J17" s="269">
        <v>496.26666666666677</v>
      </c>
      <c r="K17" s="268">
        <v>471</v>
      </c>
      <c r="L17" s="268">
        <v>442</v>
      </c>
      <c r="M17" s="268">
        <v>3.76675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2164.4</v>
      </c>
      <c r="D18" s="269">
        <v>2179.2999999999997</v>
      </c>
      <c r="E18" s="269">
        <v>2125.0999999999995</v>
      </c>
      <c r="F18" s="269">
        <v>2085.7999999999997</v>
      </c>
      <c r="G18" s="269">
        <v>2031.5999999999995</v>
      </c>
      <c r="H18" s="269">
        <v>2218.5999999999995</v>
      </c>
      <c r="I18" s="269">
        <v>2272.7999999999993</v>
      </c>
      <c r="J18" s="269">
        <v>2312.0999999999995</v>
      </c>
      <c r="K18" s="268">
        <v>2233.5</v>
      </c>
      <c r="L18" s="268">
        <v>2140</v>
      </c>
      <c r="M18" s="268">
        <v>0.86250000000000004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17547.95</v>
      </c>
      <c r="D19" s="269">
        <v>17674.100000000002</v>
      </c>
      <c r="E19" s="269">
        <v>17381.350000000006</v>
      </c>
      <c r="F19" s="269">
        <v>17214.750000000004</v>
      </c>
      <c r="G19" s="269">
        <v>16922.000000000007</v>
      </c>
      <c r="H19" s="269">
        <v>17840.700000000004</v>
      </c>
      <c r="I19" s="269">
        <v>18133.449999999997</v>
      </c>
      <c r="J19" s="269">
        <v>18300.050000000003</v>
      </c>
      <c r="K19" s="268">
        <v>17966.849999999999</v>
      </c>
      <c r="L19" s="268">
        <v>17507.5</v>
      </c>
      <c r="M19" s="268">
        <v>0.12841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3702.2</v>
      </c>
      <c r="D20" s="269">
        <v>3727.9166666666665</v>
      </c>
      <c r="E20" s="269">
        <v>3588.8833333333332</v>
      </c>
      <c r="F20" s="269">
        <v>3475.5666666666666</v>
      </c>
      <c r="G20" s="269">
        <v>3336.5333333333333</v>
      </c>
      <c r="H20" s="269">
        <v>3841.2333333333331</v>
      </c>
      <c r="I20" s="269">
        <v>3980.2666666666669</v>
      </c>
      <c r="J20" s="269">
        <v>4093.583333333333</v>
      </c>
      <c r="K20" s="268">
        <v>3866.95</v>
      </c>
      <c r="L20" s="268">
        <v>3614.6</v>
      </c>
      <c r="M20" s="268">
        <v>56.874290000000002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2316.6</v>
      </c>
      <c r="D21" s="269">
        <v>2317.2166666666667</v>
      </c>
      <c r="E21" s="269">
        <v>2289.6833333333334</v>
      </c>
      <c r="F21" s="269">
        <v>2262.7666666666669</v>
      </c>
      <c r="G21" s="269">
        <v>2235.2333333333336</v>
      </c>
      <c r="H21" s="269">
        <v>2344.1333333333332</v>
      </c>
      <c r="I21" s="269">
        <v>2371.666666666667</v>
      </c>
      <c r="J21" s="269">
        <v>2398.583333333333</v>
      </c>
      <c r="K21" s="268">
        <v>2344.75</v>
      </c>
      <c r="L21" s="268">
        <v>2290.3000000000002</v>
      </c>
      <c r="M21" s="268">
        <v>21.227910000000001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938.2</v>
      </c>
      <c r="D22" s="269">
        <v>946.93333333333339</v>
      </c>
      <c r="E22" s="269">
        <v>917.41666666666674</v>
      </c>
      <c r="F22" s="269">
        <v>896.63333333333333</v>
      </c>
      <c r="G22" s="269">
        <v>867.11666666666667</v>
      </c>
      <c r="H22" s="269">
        <v>967.71666666666681</v>
      </c>
      <c r="I22" s="269">
        <v>997.23333333333346</v>
      </c>
      <c r="J22" s="269">
        <v>1018.0166666666669</v>
      </c>
      <c r="K22" s="268">
        <v>976.45</v>
      </c>
      <c r="L22" s="268">
        <v>926.15</v>
      </c>
      <c r="M22" s="268">
        <v>107.12402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3528.8</v>
      </c>
      <c r="D23" s="269">
        <v>3543.2666666666664</v>
      </c>
      <c r="E23" s="269">
        <v>3454.7333333333327</v>
      </c>
      <c r="F23" s="269">
        <v>3380.6666666666661</v>
      </c>
      <c r="G23" s="269">
        <v>3292.1333333333323</v>
      </c>
      <c r="H23" s="269">
        <v>3617.333333333333</v>
      </c>
      <c r="I23" s="269">
        <v>3705.8666666666668</v>
      </c>
      <c r="J23" s="269">
        <v>3779.9333333333334</v>
      </c>
      <c r="K23" s="268">
        <v>3631.8</v>
      </c>
      <c r="L23" s="268">
        <v>3469.2</v>
      </c>
      <c r="M23" s="268">
        <v>6.0455899999999998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4094.75</v>
      </c>
      <c r="D24" s="269">
        <v>4073.8333333333335</v>
      </c>
      <c r="E24" s="269">
        <v>3910.916666666667</v>
      </c>
      <c r="F24" s="269">
        <v>3727.0833333333335</v>
      </c>
      <c r="G24" s="269">
        <v>3564.166666666667</v>
      </c>
      <c r="H24" s="269">
        <v>4257.666666666667</v>
      </c>
      <c r="I24" s="269">
        <v>4420.5833333333339</v>
      </c>
      <c r="J24" s="269">
        <v>4604.416666666667</v>
      </c>
      <c r="K24" s="268">
        <v>4236.75</v>
      </c>
      <c r="L24" s="268">
        <v>3890</v>
      </c>
      <c r="M24" s="268">
        <v>9.9764099999999996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115.65</v>
      </c>
      <c r="D25" s="269">
        <v>117.25</v>
      </c>
      <c r="E25" s="269">
        <v>113.3</v>
      </c>
      <c r="F25" s="269">
        <v>110.95</v>
      </c>
      <c r="G25" s="269">
        <v>107</v>
      </c>
      <c r="H25" s="269">
        <v>119.6</v>
      </c>
      <c r="I25" s="269">
        <v>123.54999999999998</v>
      </c>
      <c r="J25" s="269">
        <v>125.89999999999999</v>
      </c>
      <c r="K25" s="268">
        <v>121.2</v>
      </c>
      <c r="L25" s="268">
        <v>114.9</v>
      </c>
      <c r="M25" s="268">
        <v>61.433869999999999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326.7</v>
      </c>
      <c r="D26" s="269">
        <v>329.38333333333333</v>
      </c>
      <c r="E26" s="269">
        <v>319.16666666666663</v>
      </c>
      <c r="F26" s="269">
        <v>311.63333333333333</v>
      </c>
      <c r="G26" s="269">
        <v>301.41666666666663</v>
      </c>
      <c r="H26" s="269">
        <v>336.91666666666663</v>
      </c>
      <c r="I26" s="269">
        <v>347.13333333333333</v>
      </c>
      <c r="J26" s="269">
        <v>354.66666666666663</v>
      </c>
      <c r="K26" s="268">
        <v>339.6</v>
      </c>
      <c r="L26" s="268">
        <v>321.85000000000002</v>
      </c>
      <c r="M26" s="268">
        <v>23.383510000000001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475.1</v>
      </c>
      <c r="D27" s="269">
        <v>478.2</v>
      </c>
      <c r="E27" s="269">
        <v>470.4</v>
      </c>
      <c r="F27" s="269">
        <v>465.7</v>
      </c>
      <c r="G27" s="269">
        <v>457.9</v>
      </c>
      <c r="H27" s="269">
        <v>482.9</v>
      </c>
      <c r="I27" s="269">
        <v>490.70000000000005</v>
      </c>
      <c r="J27" s="269">
        <v>495.4</v>
      </c>
      <c r="K27" s="268">
        <v>486</v>
      </c>
      <c r="L27" s="268">
        <v>473.5</v>
      </c>
      <c r="M27" s="268">
        <v>0.90639999999999998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273.2</v>
      </c>
      <c r="D28" s="269">
        <v>273.08333333333331</v>
      </c>
      <c r="E28" s="269">
        <v>269.11666666666662</v>
      </c>
      <c r="F28" s="269">
        <v>265.0333333333333</v>
      </c>
      <c r="G28" s="269">
        <v>261.06666666666661</v>
      </c>
      <c r="H28" s="269">
        <v>277.16666666666663</v>
      </c>
      <c r="I28" s="269">
        <v>281.13333333333333</v>
      </c>
      <c r="J28" s="269">
        <v>285.21666666666664</v>
      </c>
      <c r="K28" s="268">
        <v>277.05</v>
      </c>
      <c r="L28" s="268">
        <v>269</v>
      </c>
      <c r="M28" s="268">
        <v>0.84379999999999999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281.8</v>
      </c>
      <c r="D29" s="269">
        <v>286.91666666666669</v>
      </c>
      <c r="E29" s="269">
        <v>273.93333333333339</v>
      </c>
      <c r="F29" s="269">
        <v>266.06666666666672</v>
      </c>
      <c r="G29" s="269">
        <v>253.08333333333343</v>
      </c>
      <c r="H29" s="269">
        <v>294.78333333333336</v>
      </c>
      <c r="I29" s="269">
        <v>307.76666666666659</v>
      </c>
      <c r="J29" s="269">
        <v>315.63333333333333</v>
      </c>
      <c r="K29" s="268">
        <v>299.89999999999998</v>
      </c>
      <c r="L29" s="268">
        <v>279.05</v>
      </c>
      <c r="M29" s="268">
        <v>10.262650000000001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1269.5</v>
      </c>
      <c r="D30" s="269">
        <v>1281.7833333333333</v>
      </c>
      <c r="E30" s="269">
        <v>1246.7166666666667</v>
      </c>
      <c r="F30" s="269">
        <v>1223.9333333333334</v>
      </c>
      <c r="G30" s="269">
        <v>1188.8666666666668</v>
      </c>
      <c r="H30" s="269">
        <v>1304.5666666666666</v>
      </c>
      <c r="I30" s="269">
        <v>1339.6333333333332</v>
      </c>
      <c r="J30" s="269">
        <v>1362.4166666666665</v>
      </c>
      <c r="K30" s="268">
        <v>1316.85</v>
      </c>
      <c r="L30" s="268">
        <v>1259</v>
      </c>
      <c r="M30" s="268">
        <v>3.3323499999999999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1279.95</v>
      </c>
      <c r="D31" s="269">
        <v>1294.6499999999999</v>
      </c>
      <c r="E31" s="269">
        <v>1250.2999999999997</v>
      </c>
      <c r="F31" s="269">
        <v>1220.6499999999999</v>
      </c>
      <c r="G31" s="269">
        <v>1176.2999999999997</v>
      </c>
      <c r="H31" s="269">
        <v>1324.2999999999997</v>
      </c>
      <c r="I31" s="269">
        <v>1368.6499999999996</v>
      </c>
      <c r="J31" s="269">
        <v>1398.2999999999997</v>
      </c>
      <c r="K31" s="268">
        <v>1339</v>
      </c>
      <c r="L31" s="268">
        <v>1265</v>
      </c>
      <c r="M31" s="268">
        <v>1.5461800000000001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609.9</v>
      </c>
      <c r="D32" s="269">
        <v>611.7833333333333</v>
      </c>
      <c r="E32" s="269">
        <v>596.11666666666656</v>
      </c>
      <c r="F32" s="269">
        <v>582.33333333333326</v>
      </c>
      <c r="G32" s="269">
        <v>566.66666666666652</v>
      </c>
      <c r="H32" s="269">
        <v>625.56666666666661</v>
      </c>
      <c r="I32" s="269">
        <v>641.23333333333335</v>
      </c>
      <c r="J32" s="269">
        <v>655.01666666666665</v>
      </c>
      <c r="K32" s="268">
        <v>627.45000000000005</v>
      </c>
      <c r="L32" s="268">
        <v>598</v>
      </c>
      <c r="M32" s="268">
        <v>2.49078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3180.7</v>
      </c>
      <c r="D33" s="269">
        <v>3188.4499999999994</v>
      </c>
      <c r="E33" s="269">
        <v>3153.9499999999989</v>
      </c>
      <c r="F33" s="269">
        <v>3127.1999999999994</v>
      </c>
      <c r="G33" s="269">
        <v>3092.6999999999989</v>
      </c>
      <c r="H33" s="269">
        <v>3215.1999999999989</v>
      </c>
      <c r="I33" s="269">
        <v>3249.7</v>
      </c>
      <c r="J33" s="269">
        <v>3276.4499999999989</v>
      </c>
      <c r="K33" s="268">
        <v>3222.95</v>
      </c>
      <c r="L33" s="268">
        <v>3161.7</v>
      </c>
      <c r="M33" s="268">
        <v>1.49318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3040.5</v>
      </c>
      <c r="D34" s="269">
        <v>3065.3833333333332</v>
      </c>
      <c r="E34" s="269">
        <v>2987.9666666666662</v>
      </c>
      <c r="F34" s="269">
        <v>2935.4333333333329</v>
      </c>
      <c r="G34" s="269">
        <v>2858.016666666666</v>
      </c>
      <c r="H34" s="269">
        <v>3117.9166666666665</v>
      </c>
      <c r="I34" s="269">
        <v>3195.3333333333335</v>
      </c>
      <c r="J34" s="269">
        <v>3247.8666666666668</v>
      </c>
      <c r="K34" s="268">
        <v>3142.8</v>
      </c>
      <c r="L34" s="268">
        <v>3012.85</v>
      </c>
      <c r="M34" s="268">
        <v>0.56559000000000004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399.1</v>
      </c>
      <c r="D35" s="269">
        <v>402.66666666666669</v>
      </c>
      <c r="E35" s="269">
        <v>381.73333333333335</v>
      </c>
      <c r="F35" s="269">
        <v>364.36666666666667</v>
      </c>
      <c r="G35" s="269">
        <v>343.43333333333334</v>
      </c>
      <c r="H35" s="269">
        <v>420.03333333333336</v>
      </c>
      <c r="I35" s="269">
        <v>440.96666666666664</v>
      </c>
      <c r="J35" s="269">
        <v>458.33333333333337</v>
      </c>
      <c r="K35" s="268">
        <v>423.6</v>
      </c>
      <c r="L35" s="268">
        <v>385.3</v>
      </c>
      <c r="M35" s="268">
        <v>23.747990000000001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19.649999999999999</v>
      </c>
      <c r="D36" s="269">
        <v>19.733333333333331</v>
      </c>
      <c r="E36" s="269">
        <v>19.266666666666662</v>
      </c>
      <c r="F36" s="269">
        <v>18.883333333333333</v>
      </c>
      <c r="G36" s="269">
        <v>18.416666666666664</v>
      </c>
      <c r="H36" s="269">
        <v>20.11666666666666</v>
      </c>
      <c r="I36" s="269">
        <v>20.583333333333329</v>
      </c>
      <c r="J36" s="269">
        <v>20.966666666666658</v>
      </c>
      <c r="K36" s="268">
        <v>20.2</v>
      </c>
      <c r="L36" s="268">
        <v>19.350000000000001</v>
      </c>
      <c r="M36" s="268">
        <v>21.207370000000001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509.9</v>
      </c>
      <c r="D37" s="269">
        <v>518.63333333333333</v>
      </c>
      <c r="E37" s="269">
        <v>499.06666666666661</v>
      </c>
      <c r="F37" s="269">
        <v>488.23333333333329</v>
      </c>
      <c r="G37" s="269">
        <v>468.66666666666657</v>
      </c>
      <c r="H37" s="269">
        <v>529.4666666666667</v>
      </c>
      <c r="I37" s="269">
        <v>549.03333333333353</v>
      </c>
      <c r="J37" s="269">
        <v>559.86666666666667</v>
      </c>
      <c r="K37" s="268">
        <v>538.20000000000005</v>
      </c>
      <c r="L37" s="268">
        <v>507.8</v>
      </c>
      <c r="M37" s="268">
        <v>10.305680000000001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2275.9499999999998</v>
      </c>
      <c r="D38" s="269">
        <v>2299.1666666666665</v>
      </c>
      <c r="E38" s="269">
        <v>2228.333333333333</v>
      </c>
      <c r="F38" s="269">
        <v>2180.7166666666667</v>
      </c>
      <c r="G38" s="269">
        <v>2109.8833333333332</v>
      </c>
      <c r="H38" s="269">
        <v>2346.7833333333328</v>
      </c>
      <c r="I38" s="269">
        <v>2417.6166666666659</v>
      </c>
      <c r="J38" s="269">
        <v>2465.2333333333327</v>
      </c>
      <c r="K38" s="268">
        <v>2370</v>
      </c>
      <c r="L38" s="268">
        <v>2251.5500000000002</v>
      </c>
      <c r="M38" s="268">
        <v>0.74836000000000003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516.70000000000005</v>
      </c>
      <c r="D39" s="269">
        <v>525.91666666666663</v>
      </c>
      <c r="E39" s="269">
        <v>501.83333333333326</v>
      </c>
      <c r="F39" s="269">
        <v>486.96666666666664</v>
      </c>
      <c r="G39" s="269">
        <v>462.88333333333327</v>
      </c>
      <c r="H39" s="269">
        <v>540.7833333333333</v>
      </c>
      <c r="I39" s="269">
        <v>564.86666666666656</v>
      </c>
      <c r="J39" s="269">
        <v>579.73333333333323</v>
      </c>
      <c r="K39" s="268">
        <v>550</v>
      </c>
      <c r="L39" s="268">
        <v>511.05</v>
      </c>
      <c r="M39" s="268">
        <v>428.69715000000002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1567.5</v>
      </c>
      <c r="D40" s="269">
        <v>1566.5833333333333</v>
      </c>
      <c r="E40" s="269">
        <v>1531.4166666666665</v>
      </c>
      <c r="F40" s="269">
        <v>1495.3333333333333</v>
      </c>
      <c r="G40" s="269">
        <v>1460.1666666666665</v>
      </c>
      <c r="H40" s="269">
        <v>1602.6666666666665</v>
      </c>
      <c r="I40" s="269">
        <v>1637.833333333333</v>
      </c>
      <c r="J40" s="269">
        <v>1673.9166666666665</v>
      </c>
      <c r="K40" s="268">
        <v>1601.75</v>
      </c>
      <c r="L40" s="268">
        <v>1530.5</v>
      </c>
      <c r="M40" s="268">
        <v>4.5778800000000004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756.05</v>
      </c>
      <c r="D41" s="269">
        <v>761.05000000000007</v>
      </c>
      <c r="E41" s="269">
        <v>747.10000000000014</v>
      </c>
      <c r="F41" s="269">
        <v>738.15000000000009</v>
      </c>
      <c r="G41" s="269">
        <v>724.20000000000016</v>
      </c>
      <c r="H41" s="269">
        <v>770.00000000000011</v>
      </c>
      <c r="I41" s="269">
        <v>783.95000000000016</v>
      </c>
      <c r="J41" s="269">
        <v>792.90000000000009</v>
      </c>
      <c r="K41" s="268">
        <v>775</v>
      </c>
      <c r="L41" s="268">
        <v>752.1</v>
      </c>
      <c r="M41" s="268">
        <v>0.40822999999999998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4279.75</v>
      </c>
      <c r="D42" s="269">
        <v>4300.0166666666664</v>
      </c>
      <c r="E42" s="269">
        <v>4236.7333333333327</v>
      </c>
      <c r="F42" s="269">
        <v>4193.7166666666662</v>
      </c>
      <c r="G42" s="269">
        <v>4130.4333333333325</v>
      </c>
      <c r="H42" s="269">
        <v>4343.0333333333328</v>
      </c>
      <c r="I42" s="269">
        <v>4406.3166666666657</v>
      </c>
      <c r="J42" s="269">
        <v>4449.333333333333</v>
      </c>
      <c r="K42" s="268">
        <v>4363.3</v>
      </c>
      <c r="L42" s="268">
        <v>4257</v>
      </c>
      <c r="M42" s="268">
        <v>4.5852599999999999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282.85000000000002</v>
      </c>
      <c r="D43" s="269">
        <v>289.25</v>
      </c>
      <c r="E43" s="269">
        <v>275.05</v>
      </c>
      <c r="F43" s="269">
        <v>267.25</v>
      </c>
      <c r="G43" s="269">
        <v>253.05</v>
      </c>
      <c r="H43" s="269">
        <v>297.05</v>
      </c>
      <c r="I43" s="269">
        <v>311.25000000000006</v>
      </c>
      <c r="J43" s="269">
        <v>319.05</v>
      </c>
      <c r="K43" s="268">
        <v>303.45</v>
      </c>
      <c r="L43" s="268">
        <v>281.45</v>
      </c>
      <c r="M43" s="268">
        <v>113.51452999999999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328.2</v>
      </c>
      <c r="D44" s="269">
        <v>324.26666666666665</v>
      </c>
      <c r="E44" s="269">
        <v>307.93333333333328</v>
      </c>
      <c r="F44" s="269">
        <v>287.66666666666663</v>
      </c>
      <c r="G44" s="269">
        <v>271.33333333333326</v>
      </c>
      <c r="H44" s="269">
        <v>344.5333333333333</v>
      </c>
      <c r="I44" s="269">
        <v>360.86666666666667</v>
      </c>
      <c r="J44" s="269">
        <v>381.13333333333333</v>
      </c>
      <c r="K44" s="268">
        <v>340.6</v>
      </c>
      <c r="L44" s="268">
        <v>304</v>
      </c>
      <c r="M44" s="268">
        <v>68.107749999999996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605.65</v>
      </c>
      <c r="D45" s="269">
        <v>609.04999999999995</v>
      </c>
      <c r="E45" s="269">
        <v>580.14999999999986</v>
      </c>
      <c r="F45" s="269">
        <v>554.64999999999986</v>
      </c>
      <c r="G45" s="269">
        <v>525.74999999999977</v>
      </c>
      <c r="H45" s="269">
        <v>634.54999999999995</v>
      </c>
      <c r="I45" s="269">
        <v>663.45</v>
      </c>
      <c r="J45" s="269">
        <v>688.95</v>
      </c>
      <c r="K45" s="268">
        <v>637.95000000000005</v>
      </c>
      <c r="L45" s="268">
        <v>583.54999999999995</v>
      </c>
      <c r="M45" s="268">
        <v>47.312019999999997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160.44999999999999</v>
      </c>
      <c r="D46" s="269">
        <v>161.08333333333331</v>
      </c>
      <c r="E46" s="269">
        <v>156.56666666666663</v>
      </c>
      <c r="F46" s="269">
        <v>152.68333333333331</v>
      </c>
      <c r="G46" s="269">
        <v>148.16666666666663</v>
      </c>
      <c r="H46" s="269">
        <v>164.96666666666664</v>
      </c>
      <c r="I46" s="269">
        <v>169.48333333333329</v>
      </c>
      <c r="J46" s="269">
        <v>173.36666666666665</v>
      </c>
      <c r="K46" s="268">
        <v>165.6</v>
      </c>
      <c r="L46" s="268">
        <v>157.19999999999999</v>
      </c>
      <c r="M46" s="268">
        <v>126.01887000000001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3322.55</v>
      </c>
      <c r="D47" s="269">
        <v>3350.7000000000003</v>
      </c>
      <c r="E47" s="269">
        <v>3281.4000000000005</v>
      </c>
      <c r="F47" s="269">
        <v>3240.2500000000005</v>
      </c>
      <c r="G47" s="269">
        <v>3170.9500000000007</v>
      </c>
      <c r="H47" s="269">
        <v>3391.8500000000004</v>
      </c>
      <c r="I47" s="269">
        <v>3461.1500000000005</v>
      </c>
      <c r="J47" s="269">
        <v>3502.3</v>
      </c>
      <c r="K47" s="268">
        <v>3420</v>
      </c>
      <c r="L47" s="268">
        <v>3309.55</v>
      </c>
      <c r="M47" s="268">
        <v>15.98265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247.7</v>
      </c>
      <c r="D48" s="269">
        <v>248.29999999999998</v>
      </c>
      <c r="E48" s="269">
        <v>243.59999999999997</v>
      </c>
      <c r="F48" s="269">
        <v>239.49999999999997</v>
      </c>
      <c r="G48" s="269">
        <v>234.79999999999995</v>
      </c>
      <c r="H48" s="269">
        <v>252.39999999999998</v>
      </c>
      <c r="I48" s="269">
        <v>257.09999999999997</v>
      </c>
      <c r="J48" s="269">
        <v>261.2</v>
      </c>
      <c r="K48" s="268">
        <v>253</v>
      </c>
      <c r="L48" s="268">
        <v>244.2</v>
      </c>
      <c r="M48" s="268">
        <v>4.1422400000000001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3152.55</v>
      </c>
      <c r="D49" s="269">
        <v>3170.5499999999997</v>
      </c>
      <c r="E49" s="269">
        <v>3106.8999999999996</v>
      </c>
      <c r="F49" s="269">
        <v>3061.25</v>
      </c>
      <c r="G49" s="269">
        <v>2997.6</v>
      </c>
      <c r="H49" s="269">
        <v>3216.1999999999994</v>
      </c>
      <c r="I49" s="269">
        <v>3279.85</v>
      </c>
      <c r="J49" s="269">
        <v>3325.4999999999991</v>
      </c>
      <c r="K49" s="268">
        <v>3234.2</v>
      </c>
      <c r="L49" s="268">
        <v>3124.9</v>
      </c>
      <c r="M49" s="268">
        <v>1.0896300000000001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2338.8000000000002</v>
      </c>
      <c r="D50" s="269">
        <v>2386.1</v>
      </c>
      <c r="E50" s="269">
        <v>2263.1999999999998</v>
      </c>
      <c r="F50" s="269">
        <v>2187.6</v>
      </c>
      <c r="G50" s="269">
        <v>2064.6999999999998</v>
      </c>
      <c r="H50" s="269">
        <v>2461.6999999999998</v>
      </c>
      <c r="I50" s="269">
        <v>2584.6000000000004</v>
      </c>
      <c r="J50" s="269">
        <v>2660.2</v>
      </c>
      <c r="K50" s="268">
        <v>2509</v>
      </c>
      <c r="L50" s="268">
        <v>2310.5</v>
      </c>
      <c r="M50" s="268">
        <v>11.35491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9236.1</v>
      </c>
      <c r="D51" s="269">
        <v>9349.3000000000011</v>
      </c>
      <c r="E51" s="269">
        <v>9009.0500000000029</v>
      </c>
      <c r="F51" s="269">
        <v>8782.0000000000018</v>
      </c>
      <c r="G51" s="269">
        <v>8441.7500000000036</v>
      </c>
      <c r="H51" s="269">
        <v>9576.3500000000022</v>
      </c>
      <c r="I51" s="269">
        <v>9916.5999999999985</v>
      </c>
      <c r="J51" s="269">
        <v>10143.650000000001</v>
      </c>
      <c r="K51" s="268">
        <v>9689.5499999999993</v>
      </c>
      <c r="L51" s="268">
        <v>9122.25</v>
      </c>
      <c r="M51" s="268">
        <v>0.49514000000000002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533.1</v>
      </c>
      <c r="D52" s="269">
        <v>537.78333333333342</v>
      </c>
      <c r="E52" s="269">
        <v>526.76666666666688</v>
      </c>
      <c r="F52" s="269">
        <v>520.43333333333351</v>
      </c>
      <c r="G52" s="269">
        <v>509.41666666666697</v>
      </c>
      <c r="H52" s="269">
        <v>544.11666666666679</v>
      </c>
      <c r="I52" s="269">
        <v>555.13333333333344</v>
      </c>
      <c r="J52" s="269">
        <v>561.4666666666667</v>
      </c>
      <c r="K52" s="268">
        <v>548.79999999999995</v>
      </c>
      <c r="L52" s="268">
        <v>531.45000000000005</v>
      </c>
      <c r="M52" s="268">
        <v>16.023479999999999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502.6</v>
      </c>
      <c r="D53" s="269">
        <v>510.15000000000003</v>
      </c>
      <c r="E53" s="269">
        <v>492.45000000000005</v>
      </c>
      <c r="F53" s="269">
        <v>482.3</v>
      </c>
      <c r="G53" s="269">
        <v>464.6</v>
      </c>
      <c r="H53" s="269">
        <v>520.30000000000007</v>
      </c>
      <c r="I53" s="269">
        <v>538</v>
      </c>
      <c r="J53" s="269">
        <v>548.15000000000009</v>
      </c>
      <c r="K53" s="268">
        <v>527.85</v>
      </c>
      <c r="L53" s="268">
        <v>500</v>
      </c>
      <c r="M53" s="268">
        <v>4.8120399999999997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4327.55</v>
      </c>
      <c r="D54" s="269">
        <v>4387.6499999999996</v>
      </c>
      <c r="E54" s="269">
        <v>4225.2999999999993</v>
      </c>
      <c r="F54" s="269">
        <v>4123.0499999999993</v>
      </c>
      <c r="G54" s="269">
        <v>3960.6999999999989</v>
      </c>
      <c r="H54" s="269">
        <v>4489.8999999999996</v>
      </c>
      <c r="I54" s="269">
        <v>4652.25</v>
      </c>
      <c r="J54" s="269">
        <v>4754.5</v>
      </c>
      <c r="K54" s="268">
        <v>4550</v>
      </c>
      <c r="L54" s="268">
        <v>4285.3999999999996</v>
      </c>
      <c r="M54" s="268">
        <v>5.8416300000000003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789.3</v>
      </c>
      <c r="D55" s="269">
        <v>786</v>
      </c>
      <c r="E55" s="269">
        <v>779.4</v>
      </c>
      <c r="F55" s="269">
        <v>769.5</v>
      </c>
      <c r="G55" s="269">
        <v>762.9</v>
      </c>
      <c r="H55" s="269">
        <v>795.9</v>
      </c>
      <c r="I55" s="269">
        <v>802.49999999999989</v>
      </c>
      <c r="J55" s="269">
        <v>812.4</v>
      </c>
      <c r="K55" s="268">
        <v>792.6</v>
      </c>
      <c r="L55" s="268">
        <v>776.1</v>
      </c>
      <c r="M55" s="268">
        <v>114.67350999999999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2995.5</v>
      </c>
      <c r="D56" s="269">
        <v>3047.1666666666665</v>
      </c>
      <c r="E56" s="269">
        <v>2929.333333333333</v>
      </c>
      <c r="F56" s="269">
        <v>2863.1666666666665</v>
      </c>
      <c r="G56" s="269">
        <v>2745.333333333333</v>
      </c>
      <c r="H56" s="269">
        <v>3113.333333333333</v>
      </c>
      <c r="I56" s="269">
        <v>3231.1666666666661</v>
      </c>
      <c r="J56" s="269">
        <v>3297.333333333333</v>
      </c>
      <c r="K56" s="268">
        <v>3165</v>
      </c>
      <c r="L56" s="268">
        <v>2981</v>
      </c>
      <c r="M56" s="268">
        <v>0.48641000000000001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662.9</v>
      </c>
      <c r="D57" s="269">
        <v>659.61666666666667</v>
      </c>
      <c r="E57" s="269">
        <v>648.2833333333333</v>
      </c>
      <c r="F57" s="269">
        <v>633.66666666666663</v>
      </c>
      <c r="G57" s="269">
        <v>622.33333333333326</v>
      </c>
      <c r="H57" s="269">
        <v>674.23333333333335</v>
      </c>
      <c r="I57" s="269">
        <v>685.56666666666661</v>
      </c>
      <c r="J57" s="269">
        <v>700.18333333333339</v>
      </c>
      <c r="K57" s="268">
        <v>670.95</v>
      </c>
      <c r="L57" s="268">
        <v>645</v>
      </c>
      <c r="M57" s="268">
        <v>8.0635100000000008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3689.55</v>
      </c>
      <c r="D58" s="269">
        <v>3721.8833333333332</v>
      </c>
      <c r="E58" s="269">
        <v>3643.7666666666664</v>
      </c>
      <c r="F58" s="269">
        <v>3597.9833333333331</v>
      </c>
      <c r="G58" s="269">
        <v>3519.8666666666663</v>
      </c>
      <c r="H58" s="269">
        <v>3767.6666666666665</v>
      </c>
      <c r="I58" s="269">
        <v>3845.7833333333333</v>
      </c>
      <c r="J58" s="269">
        <v>3891.5666666666666</v>
      </c>
      <c r="K58" s="268">
        <v>3800</v>
      </c>
      <c r="L58" s="268">
        <v>3676.1</v>
      </c>
      <c r="M58" s="268">
        <v>5.79176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1120.5999999999999</v>
      </c>
      <c r="D59" s="269">
        <v>1145.5333333333333</v>
      </c>
      <c r="E59" s="269">
        <v>1085.0666666666666</v>
      </c>
      <c r="F59" s="269">
        <v>1049.5333333333333</v>
      </c>
      <c r="G59" s="269">
        <v>989.06666666666661</v>
      </c>
      <c r="H59" s="269">
        <v>1181.0666666666666</v>
      </c>
      <c r="I59" s="269">
        <v>1241.5333333333333</v>
      </c>
      <c r="J59" s="269">
        <v>1277.0666666666666</v>
      </c>
      <c r="K59" s="268">
        <v>1206</v>
      </c>
      <c r="L59" s="268">
        <v>1110</v>
      </c>
      <c r="M59" s="268">
        <v>1.4446099999999999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7274.1</v>
      </c>
      <c r="D60" s="269">
        <v>7316.2</v>
      </c>
      <c r="E60" s="269">
        <v>7152.25</v>
      </c>
      <c r="F60" s="269">
        <v>7030.4000000000005</v>
      </c>
      <c r="G60" s="269">
        <v>6866.4500000000007</v>
      </c>
      <c r="H60" s="269">
        <v>7438.0499999999993</v>
      </c>
      <c r="I60" s="269">
        <v>7601.9999999999982</v>
      </c>
      <c r="J60" s="269">
        <v>7723.8499999999985</v>
      </c>
      <c r="K60" s="268">
        <v>7480.15</v>
      </c>
      <c r="L60" s="268">
        <v>7194.35</v>
      </c>
      <c r="M60" s="268">
        <v>11.87036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1734.9</v>
      </c>
      <c r="D61" s="269">
        <v>1744.1333333333332</v>
      </c>
      <c r="E61" s="269">
        <v>1702.7666666666664</v>
      </c>
      <c r="F61" s="269">
        <v>1670.6333333333332</v>
      </c>
      <c r="G61" s="269">
        <v>1629.2666666666664</v>
      </c>
      <c r="H61" s="269">
        <v>1776.2666666666664</v>
      </c>
      <c r="I61" s="269">
        <v>1817.6333333333332</v>
      </c>
      <c r="J61" s="269">
        <v>1849.7666666666664</v>
      </c>
      <c r="K61" s="268">
        <v>1785.5</v>
      </c>
      <c r="L61" s="268">
        <v>1712</v>
      </c>
      <c r="M61" s="268">
        <v>32.772129999999997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6763.8</v>
      </c>
      <c r="D62" s="269">
        <v>6842.9333333333334</v>
      </c>
      <c r="E62" s="269">
        <v>6595.8666666666668</v>
      </c>
      <c r="F62" s="269">
        <v>6427.9333333333334</v>
      </c>
      <c r="G62" s="269">
        <v>6180.8666666666668</v>
      </c>
      <c r="H62" s="269">
        <v>7010.8666666666668</v>
      </c>
      <c r="I62" s="269">
        <v>7257.9333333333343</v>
      </c>
      <c r="J62" s="269">
        <v>7425.8666666666668</v>
      </c>
      <c r="K62" s="268">
        <v>7090</v>
      </c>
      <c r="L62" s="268">
        <v>6675</v>
      </c>
      <c r="M62" s="268">
        <v>2.6739799999999998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3578.8</v>
      </c>
      <c r="D63" s="269">
        <v>3636.2666666666664</v>
      </c>
      <c r="E63" s="269">
        <v>3502.5333333333328</v>
      </c>
      <c r="F63" s="269">
        <v>3426.2666666666664</v>
      </c>
      <c r="G63" s="269">
        <v>3292.5333333333328</v>
      </c>
      <c r="H63" s="269">
        <v>3712.5333333333328</v>
      </c>
      <c r="I63" s="269">
        <v>3846.2666666666664</v>
      </c>
      <c r="J63" s="269">
        <v>3922.5333333333328</v>
      </c>
      <c r="K63" s="268">
        <v>3770</v>
      </c>
      <c r="L63" s="268">
        <v>3560</v>
      </c>
      <c r="M63" s="268">
        <v>1.19493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1909.1</v>
      </c>
      <c r="D64" s="269">
        <v>1949.9666666666665</v>
      </c>
      <c r="E64" s="269">
        <v>1861.633333333333</v>
      </c>
      <c r="F64" s="269">
        <v>1814.1666666666665</v>
      </c>
      <c r="G64" s="269">
        <v>1725.833333333333</v>
      </c>
      <c r="H64" s="269">
        <v>1997.4333333333329</v>
      </c>
      <c r="I64" s="269">
        <v>2085.7666666666664</v>
      </c>
      <c r="J64" s="269">
        <v>2133.2333333333327</v>
      </c>
      <c r="K64" s="268">
        <v>2038.3</v>
      </c>
      <c r="L64" s="268">
        <v>1902.5</v>
      </c>
      <c r="M64" s="268">
        <v>14.598599999999999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357.75</v>
      </c>
      <c r="D65" s="269">
        <v>361.9666666666667</v>
      </c>
      <c r="E65" s="269">
        <v>348.98333333333341</v>
      </c>
      <c r="F65" s="269">
        <v>340.2166666666667</v>
      </c>
      <c r="G65" s="269">
        <v>327.23333333333341</v>
      </c>
      <c r="H65" s="269">
        <v>370.73333333333341</v>
      </c>
      <c r="I65" s="269">
        <v>383.71666666666675</v>
      </c>
      <c r="J65" s="269">
        <v>392.48333333333341</v>
      </c>
      <c r="K65" s="268">
        <v>374.95</v>
      </c>
      <c r="L65" s="268">
        <v>353.2</v>
      </c>
      <c r="M65" s="268">
        <v>20.093419999999998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288.8</v>
      </c>
      <c r="D66" s="269">
        <v>293.13333333333338</v>
      </c>
      <c r="E66" s="269">
        <v>282.86666666666679</v>
      </c>
      <c r="F66" s="269">
        <v>276.93333333333339</v>
      </c>
      <c r="G66" s="269">
        <v>266.6666666666668</v>
      </c>
      <c r="H66" s="269">
        <v>299.06666666666678</v>
      </c>
      <c r="I66" s="269">
        <v>309.33333333333331</v>
      </c>
      <c r="J66" s="269">
        <v>315.26666666666677</v>
      </c>
      <c r="K66" s="268">
        <v>303.39999999999998</v>
      </c>
      <c r="L66" s="268">
        <v>287.2</v>
      </c>
      <c r="M66" s="268">
        <v>116.97762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137.25</v>
      </c>
      <c r="D67" s="269">
        <v>137.66666666666666</v>
      </c>
      <c r="E67" s="269">
        <v>134.2833333333333</v>
      </c>
      <c r="F67" s="269">
        <v>131.31666666666663</v>
      </c>
      <c r="G67" s="269">
        <v>127.93333333333328</v>
      </c>
      <c r="H67" s="269">
        <v>140.63333333333333</v>
      </c>
      <c r="I67" s="269">
        <v>144.01666666666671</v>
      </c>
      <c r="J67" s="269">
        <v>146.98333333333335</v>
      </c>
      <c r="K67" s="268">
        <v>141.05000000000001</v>
      </c>
      <c r="L67" s="268">
        <v>134.69999999999999</v>
      </c>
      <c r="M67" s="268">
        <v>239.88729000000001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51.1</v>
      </c>
      <c r="D68" s="269">
        <v>51.633333333333333</v>
      </c>
      <c r="E68" s="269">
        <v>50.316666666666663</v>
      </c>
      <c r="F68" s="269">
        <v>49.533333333333331</v>
      </c>
      <c r="G68" s="269">
        <v>48.216666666666661</v>
      </c>
      <c r="H68" s="269">
        <v>52.416666666666664</v>
      </c>
      <c r="I68" s="269">
        <v>53.733333333333341</v>
      </c>
      <c r="J68" s="269">
        <v>54.516666666666666</v>
      </c>
      <c r="K68" s="268">
        <v>52.95</v>
      </c>
      <c r="L68" s="268">
        <v>50.85</v>
      </c>
      <c r="M68" s="268">
        <v>45.465350000000001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18.55</v>
      </c>
      <c r="D69" s="269">
        <v>18.883333333333336</v>
      </c>
      <c r="E69" s="269">
        <v>18.166666666666671</v>
      </c>
      <c r="F69" s="269">
        <v>17.783333333333335</v>
      </c>
      <c r="G69" s="269">
        <v>17.06666666666667</v>
      </c>
      <c r="H69" s="269">
        <v>19.266666666666673</v>
      </c>
      <c r="I69" s="269">
        <v>19.983333333333334</v>
      </c>
      <c r="J69" s="269">
        <v>20.366666666666674</v>
      </c>
      <c r="K69" s="268">
        <v>19.600000000000001</v>
      </c>
      <c r="L69" s="268">
        <v>18.5</v>
      </c>
      <c r="M69" s="268">
        <v>70.044330000000002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1840.2</v>
      </c>
      <c r="D70" s="269">
        <v>1852.6499999999999</v>
      </c>
      <c r="E70" s="269">
        <v>1803.3499999999997</v>
      </c>
      <c r="F70" s="269">
        <v>1766.4999999999998</v>
      </c>
      <c r="G70" s="269">
        <v>1717.1999999999996</v>
      </c>
      <c r="H70" s="269">
        <v>1889.4999999999998</v>
      </c>
      <c r="I70" s="269">
        <v>1938.8</v>
      </c>
      <c r="J70" s="269">
        <v>1975.6499999999999</v>
      </c>
      <c r="K70" s="268">
        <v>1901.95</v>
      </c>
      <c r="L70" s="268">
        <v>1815.8</v>
      </c>
      <c r="M70" s="268">
        <v>4.1139000000000001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4821.95</v>
      </c>
      <c r="D71" s="269">
        <v>4915.9833333333336</v>
      </c>
      <c r="E71" s="269">
        <v>4681.9666666666672</v>
      </c>
      <c r="F71" s="269">
        <v>4541.9833333333336</v>
      </c>
      <c r="G71" s="269">
        <v>4307.9666666666672</v>
      </c>
      <c r="H71" s="269">
        <v>5055.9666666666672</v>
      </c>
      <c r="I71" s="269">
        <v>5289.9833333333336</v>
      </c>
      <c r="J71" s="269">
        <v>5429.9666666666672</v>
      </c>
      <c r="K71" s="268">
        <v>5150</v>
      </c>
      <c r="L71" s="268">
        <v>4776</v>
      </c>
      <c r="M71" s="268">
        <v>0.34475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639</v>
      </c>
      <c r="D72" s="269">
        <v>647.1</v>
      </c>
      <c r="E72" s="269">
        <v>628.20000000000005</v>
      </c>
      <c r="F72" s="269">
        <v>617.4</v>
      </c>
      <c r="G72" s="269">
        <v>598.5</v>
      </c>
      <c r="H72" s="269">
        <v>657.90000000000009</v>
      </c>
      <c r="I72" s="269">
        <v>676.8</v>
      </c>
      <c r="J72" s="269">
        <v>687.60000000000014</v>
      </c>
      <c r="K72" s="268">
        <v>666</v>
      </c>
      <c r="L72" s="268">
        <v>636.29999999999995</v>
      </c>
      <c r="M72" s="268">
        <v>13.95984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920.95</v>
      </c>
      <c r="D73" s="269">
        <v>922.01666666666677</v>
      </c>
      <c r="E73" s="269">
        <v>868.03333333333353</v>
      </c>
      <c r="F73" s="269">
        <v>815.11666666666679</v>
      </c>
      <c r="G73" s="269">
        <v>761.13333333333355</v>
      </c>
      <c r="H73" s="269">
        <v>974.93333333333351</v>
      </c>
      <c r="I73" s="269">
        <v>1028.916666666667</v>
      </c>
      <c r="J73" s="269">
        <v>1081.8333333333335</v>
      </c>
      <c r="K73" s="268">
        <v>976</v>
      </c>
      <c r="L73" s="268">
        <v>869.1</v>
      </c>
      <c r="M73" s="268">
        <v>135.21928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111</v>
      </c>
      <c r="D74" s="269">
        <v>111.31666666666666</v>
      </c>
      <c r="E74" s="269">
        <v>109.13333333333333</v>
      </c>
      <c r="F74" s="269">
        <v>107.26666666666667</v>
      </c>
      <c r="G74" s="269">
        <v>105.08333333333333</v>
      </c>
      <c r="H74" s="269">
        <v>113.18333333333332</v>
      </c>
      <c r="I74" s="269">
        <v>115.36666666666666</v>
      </c>
      <c r="J74" s="269">
        <v>117.23333333333332</v>
      </c>
      <c r="K74" s="268">
        <v>113.5</v>
      </c>
      <c r="L74" s="268">
        <v>109.45</v>
      </c>
      <c r="M74" s="268">
        <v>276.75466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745.8</v>
      </c>
      <c r="D75" s="269">
        <v>756.83333333333337</v>
      </c>
      <c r="E75" s="269">
        <v>725.76666666666677</v>
      </c>
      <c r="F75" s="269">
        <v>705.73333333333335</v>
      </c>
      <c r="G75" s="269">
        <v>674.66666666666674</v>
      </c>
      <c r="H75" s="269">
        <v>776.86666666666679</v>
      </c>
      <c r="I75" s="269">
        <v>807.93333333333339</v>
      </c>
      <c r="J75" s="269">
        <v>827.96666666666681</v>
      </c>
      <c r="K75" s="268">
        <v>787.9</v>
      </c>
      <c r="L75" s="268">
        <v>736.8</v>
      </c>
      <c r="M75" s="268">
        <v>19.372699999999998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59.4</v>
      </c>
      <c r="D76" s="269">
        <v>60.083333333333336</v>
      </c>
      <c r="E76" s="269">
        <v>58.06666666666667</v>
      </c>
      <c r="F76" s="269">
        <v>56.733333333333334</v>
      </c>
      <c r="G76" s="269">
        <v>54.716666666666669</v>
      </c>
      <c r="H76" s="269">
        <v>61.416666666666671</v>
      </c>
      <c r="I76" s="269">
        <v>63.433333333333337</v>
      </c>
      <c r="J76" s="269">
        <v>64.76666666666668</v>
      </c>
      <c r="K76" s="268">
        <v>62.1</v>
      </c>
      <c r="L76" s="268">
        <v>58.75</v>
      </c>
      <c r="M76" s="268">
        <v>272.15733999999998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321.3</v>
      </c>
      <c r="D77" s="269">
        <v>324.35000000000002</v>
      </c>
      <c r="E77" s="269">
        <v>317.10000000000002</v>
      </c>
      <c r="F77" s="269">
        <v>312.89999999999998</v>
      </c>
      <c r="G77" s="269">
        <v>305.64999999999998</v>
      </c>
      <c r="H77" s="269">
        <v>328.55000000000007</v>
      </c>
      <c r="I77" s="269">
        <v>335.80000000000007</v>
      </c>
      <c r="J77" s="269">
        <v>340.00000000000011</v>
      </c>
      <c r="K77" s="268">
        <v>331.6</v>
      </c>
      <c r="L77" s="268">
        <v>320.14999999999998</v>
      </c>
      <c r="M77" s="268">
        <v>59.68723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779.65</v>
      </c>
      <c r="D78" s="269">
        <v>781.36666666666679</v>
      </c>
      <c r="E78" s="269">
        <v>774.73333333333358</v>
      </c>
      <c r="F78" s="269">
        <v>769.81666666666683</v>
      </c>
      <c r="G78" s="269">
        <v>763.18333333333362</v>
      </c>
      <c r="H78" s="269">
        <v>786.28333333333353</v>
      </c>
      <c r="I78" s="269">
        <v>792.91666666666674</v>
      </c>
      <c r="J78" s="269">
        <v>797.83333333333348</v>
      </c>
      <c r="K78" s="268">
        <v>788</v>
      </c>
      <c r="L78" s="268">
        <v>776.45</v>
      </c>
      <c r="M78" s="268">
        <v>202.11161999999999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291.25</v>
      </c>
      <c r="D79" s="269">
        <v>294.03333333333336</v>
      </c>
      <c r="E79" s="269">
        <v>287.2166666666667</v>
      </c>
      <c r="F79" s="269">
        <v>283.18333333333334</v>
      </c>
      <c r="G79" s="269">
        <v>276.36666666666667</v>
      </c>
      <c r="H79" s="269">
        <v>298.06666666666672</v>
      </c>
      <c r="I79" s="269">
        <v>304.88333333333344</v>
      </c>
      <c r="J79" s="269">
        <v>308.91666666666674</v>
      </c>
      <c r="K79" s="268">
        <v>300.85000000000002</v>
      </c>
      <c r="L79" s="268">
        <v>290</v>
      </c>
      <c r="M79" s="268">
        <v>27.499030000000001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1083.8499999999999</v>
      </c>
      <c r="D80" s="269">
        <v>1096.8166666666666</v>
      </c>
      <c r="E80" s="269">
        <v>1062.0333333333333</v>
      </c>
      <c r="F80" s="269">
        <v>1040.2166666666667</v>
      </c>
      <c r="G80" s="269">
        <v>1005.4333333333334</v>
      </c>
      <c r="H80" s="269">
        <v>1118.6333333333332</v>
      </c>
      <c r="I80" s="269">
        <v>1153.4166666666665</v>
      </c>
      <c r="J80" s="269">
        <v>1175.2333333333331</v>
      </c>
      <c r="K80" s="268">
        <v>1131.5999999999999</v>
      </c>
      <c r="L80" s="268">
        <v>1075</v>
      </c>
      <c r="M80" s="268">
        <v>1.66795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308.10000000000002</v>
      </c>
      <c r="D81" s="269">
        <v>311.23333333333335</v>
      </c>
      <c r="E81" s="269">
        <v>302.86666666666667</v>
      </c>
      <c r="F81" s="269">
        <v>297.63333333333333</v>
      </c>
      <c r="G81" s="269">
        <v>289.26666666666665</v>
      </c>
      <c r="H81" s="269">
        <v>316.4666666666667</v>
      </c>
      <c r="I81" s="269">
        <v>324.83333333333337</v>
      </c>
      <c r="J81" s="269">
        <v>330.06666666666672</v>
      </c>
      <c r="K81" s="268">
        <v>319.60000000000002</v>
      </c>
      <c r="L81" s="268">
        <v>306</v>
      </c>
      <c r="M81" s="268">
        <v>25.42624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8515.25</v>
      </c>
      <c r="D82" s="269">
        <v>8475.3333333333339</v>
      </c>
      <c r="E82" s="269">
        <v>8250.6666666666679</v>
      </c>
      <c r="F82" s="269">
        <v>7986.0833333333339</v>
      </c>
      <c r="G82" s="269">
        <v>7761.4166666666679</v>
      </c>
      <c r="H82" s="269">
        <v>8739.9166666666679</v>
      </c>
      <c r="I82" s="269">
        <v>8964.5833333333358</v>
      </c>
      <c r="J82" s="269">
        <v>9229.1666666666679</v>
      </c>
      <c r="K82" s="268">
        <v>8700</v>
      </c>
      <c r="L82" s="268">
        <v>8210.75</v>
      </c>
      <c r="M82" s="268">
        <v>2.2121499999999998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1088</v>
      </c>
      <c r="D83" s="269">
        <v>1101.3833333333332</v>
      </c>
      <c r="E83" s="269">
        <v>1068.8166666666664</v>
      </c>
      <c r="F83" s="269">
        <v>1049.6333333333332</v>
      </c>
      <c r="G83" s="269">
        <v>1017.0666666666664</v>
      </c>
      <c r="H83" s="269">
        <v>1120.5666666666664</v>
      </c>
      <c r="I83" s="269">
        <v>1153.133333333333</v>
      </c>
      <c r="J83" s="269">
        <v>1172.3166666666664</v>
      </c>
      <c r="K83" s="268">
        <v>1133.95</v>
      </c>
      <c r="L83" s="268">
        <v>1082.2</v>
      </c>
      <c r="M83" s="268">
        <v>0.39500999999999997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968.9</v>
      </c>
      <c r="D84" s="269">
        <v>984.91666666666663</v>
      </c>
      <c r="E84" s="269">
        <v>941.0333333333333</v>
      </c>
      <c r="F84" s="269">
        <v>913.16666666666663</v>
      </c>
      <c r="G84" s="269">
        <v>869.2833333333333</v>
      </c>
      <c r="H84" s="269">
        <v>1012.7833333333333</v>
      </c>
      <c r="I84" s="269">
        <v>1056.6666666666667</v>
      </c>
      <c r="J84" s="269">
        <v>1084.5333333333333</v>
      </c>
      <c r="K84" s="268">
        <v>1028.8</v>
      </c>
      <c r="L84" s="268">
        <v>957.05</v>
      </c>
      <c r="M84" s="268">
        <v>1.59161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571.25</v>
      </c>
      <c r="D85" s="269">
        <v>569.15</v>
      </c>
      <c r="E85" s="269">
        <v>560.65</v>
      </c>
      <c r="F85" s="269">
        <v>550.04999999999995</v>
      </c>
      <c r="G85" s="269">
        <v>541.54999999999995</v>
      </c>
      <c r="H85" s="269">
        <v>579.75</v>
      </c>
      <c r="I85" s="269">
        <v>588.25</v>
      </c>
      <c r="J85" s="269">
        <v>598.85</v>
      </c>
      <c r="K85" s="268">
        <v>577.65</v>
      </c>
      <c r="L85" s="268">
        <v>558.54999999999995</v>
      </c>
      <c r="M85" s="268">
        <v>15.49849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16934.099999999999</v>
      </c>
      <c r="D86" s="269">
        <v>17031.399999999998</v>
      </c>
      <c r="E86" s="269">
        <v>16712.799999999996</v>
      </c>
      <c r="F86" s="269">
        <v>16491.499999999996</v>
      </c>
      <c r="G86" s="269">
        <v>16172.899999999994</v>
      </c>
      <c r="H86" s="269">
        <v>17252.699999999997</v>
      </c>
      <c r="I86" s="269">
        <v>17571.299999999996</v>
      </c>
      <c r="J86" s="269">
        <v>17792.599999999999</v>
      </c>
      <c r="K86" s="268">
        <v>17350</v>
      </c>
      <c r="L86" s="268">
        <v>16810.099999999999</v>
      </c>
      <c r="M86" s="268">
        <v>0.73190999999999995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559</v>
      </c>
      <c r="D87" s="269">
        <v>564.4666666666667</v>
      </c>
      <c r="E87" s="269">
        <v>544.53333333333342</v>
      </c>
      <c r="F87" s="269">
        <v>530.06666666666672</v>
      </c>
      <c r="G87" s="269">
        <v>510.13333333333344</v>
      </c>
      <c r="H87" s="269">
        <v>578.93333333333339</v>
      </c>
      <c r="I87" s="269">
        <v>598.86666666666679</v>
      </c>
      <c r="J87" s="269">
        <v>613.33333333333337</v>
      </c>
      <c r="K87" s="268">
        <v>584.4</v>
      </c>
      <c r="L87" s="268">
        <v>550</v>
      </c>
      <c r="M87" s="268">
        <v>4.0121599999999997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38</v>
      </c>
      <c r="D88" s="269">
        <v>38.56666666666667</v>
      </c>
      <c r="E88" s="269">
        <v>37.233333333333341</v>
      </c>
      <c r="F88" s="269">
        <v>36.466666666666669</v>
      </c>
      <c r="G88" s="269">
        <v>35.13333333333334</v>
      </c>
      <c r="H88" s="269">
        <v>39.333333333333343</v>
      </c>
      <c r="I88" s="269">
        <v>40.666666666666671</v>
      </c>
      <c r="J88" s="269">
        <v>41.433333333333344</v>
      </c>
      <c r="K88" s="268">
        <v>39.9</v>
      </c>
      <c r="L88" s="268">
        <v>37.799999999999997</v>
      </c>
      <c r="M88" s="268">
        <v>186.21215000000001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3639.55</v>
      </c>
      <c r="D89" s="269">
        <v>3667.3500000000004</v>
      </c>
      <c r="E89" s="269">
        <v>3593.3000000000006</v>
      </c>
      <c r="F89" s="269">
        <v>3547.05</v>
      </c>
      <c r="G89" s="269">
        <v>3473.0000000000005</v>
      </c>
      <c r="H89" s="269">
        <v>3713.6000000000008</v>
      </c>
      <c r="I89" s="269">
        <v>3787.65</v>
      </c>
      <c r="J89" s="269">
        <v>3833.900000000001</v>
      </c>
      <c r="K89" s="268">
        <v>3741.4</v>
      </c>
      <c r="L89" s="268">
        <v>3621.1</v>
      </c>
      <c r="M89" s="268">
        <v>5.5913700000000004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1345.05</v>
      </c>
      <c r="D90" s="269">
        <v>1357.9166666666667</v>
      </c>
      <c r="E90" s="269">
        <v>1324.1333333333334</v>
      </c>
      <c r="F90" s="269">
        <v>1303.2166666666667</v>
      </c>
      <c r="G90" s="269">
        <v>1269.4333333333334</v>
      </c>
      <c r="H90" s="269">
        <v>1378.8333333333335</v>
      </c>
      <c r="I90" s="269">
        <v>1412.6166666666668</v>
      </c>
      <c r="J90" s="269">
        <v>1433.5333333333335</v>
      </c>
      <c r="K90" s="268">
        <v>1391.7</v>
      </c>
      <c r="L90" s="268">
        <v>1337</v>
      </c>
      <c r="M90" s="268">
        <v>0.79701999999999995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525.85</v>
      </c>
      <c r="D91" s="269">
        <v>523.16666666666663</v>
      </c>
      <c r="E91" s="269">
        <v>514.48333333333323</v>
      </c>
      <c r="F91" s="269">
        <v>503.11666666666662</v>
      </c>
      <c r="G91" s="269">
        <v>494.43333333333322</v>
      </c>
      <c r="H91" s="269">
        <v>534.5333333333333</v>
      </c>
      <c r="I91" s="269">
        <v>543.2166666666667</v>
      </c>
      <c r="J91" s="269">
        <v>554.58333333333326</v>
      </c>
      <c r="K91" s="268">
        <v>531.85</v>
      </c>
      <c r="L91" s="268">
        <v>511.8</v>
      </c>
      <c r="M91" s="268">
        <v>19.234279999999998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80.25</v>
      </c>
      <c r="D92" s="269">
        <v>82.016666666666666</v>
      </c>
      <c r="E92" s="269">
        <v>77.633333333333326</v>
      </c>
      <c r="F92" s="269">
        <v>75.016666666666666</v>
      </c>
      <c r="G92" s="269">
        <v>70.633333333333326</v>
      </c>
      <c r="H92" s="269">
        <v>84.633333333333326</v>
      </c>
      <c r="I92" s="269">
        <v>89.01666666666668</v>
      </c>
      <c r="J92" s="269">
        <v>91.633333333333326</v>
      </c>
      <c r="K92" s="268">
        <v>86.4</v>
      </c>
      <c r="L92" s="268">
        <v>79.400000000000006</v>
      </c>
      <c r="M92" s="268">
        <v>49.417769999999997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236</v>
      </c>
      <c r="D93" s="269">
        <v>236.70000000000002</v>
      </c>
      <c r="E93" s="269">
        <v>231.90000000000003</v>
      </c>
      <c r="F93" s="269">
        <v>227.8</v>
      </c>
      <c r="G93" s="269">
        <v>223.00000000000003</v>
      </c>
      <c r="H93" s="269">
        <v>240.80000000000004</v>
      </c>
      <c r="I93" s="269">
        <v>245.60000000000005</v>
      </c>
      <c r="J93" s="269">
        <v>249.70000000000005</v>
      </c>
      <c r="K93" s="268">
        <v>241.5</v>
      </c>
      <c r="L93" s="268">
        <v>232.6</v>
      </c>
      <c r="M93" s="268">
        <v>128.94895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3182.05</v>
      </c>
      <c r="D94" s="269">
        <v>3187.35</v>
      </c>
      <c r="E94" s="269">
        <v>3149.7</v>
      </c>
      <c r="F94" s="269">
        <v>3117.35</v>
      </c>
      <c r="G94" s="269">
        <v>3079.7</v>
      </c>
      <c r="H94" s="269">
        <v>3219.7</v>
      </c>
      <c r="I94" s="269">
        <v>3257.3500000000004</v>
      </c>
      <c r="J94" s="269">
        <v>3289.7</v>
      </c>
      <c r="K94" s="268">
        <v>3225</v>
      </c>
      <c r="L94" s="268">
        <v>3155</v>
      </c>
      <c r="M94" s="268">
        <v>0.51132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234.2</v>
      </c>
      <c r="D95" s="269">
        <v>236.06666666666669</v>
      </c>
      <c r="E95" s="269">
        <v>228.13333333333338</v>
      </c>
      <c r="F95" s="269">
        <v>222.06666666666669</v>
      </c>
      <c r="G95" s="269">
        <v>214.13333333333338</v>
      </c>
      <c r="H95" s="269">
        <v>242.13333333333338</v>
      </c>
      <c r="I95" s="269">
        <v>250.06666666666672</v>
      </c>
      <c r="J95" s="269">
        <v>256.13333333333338</v>
      </c>
      <c r="K95" s="268">
        <v>244</v>
      </c>
      <c r="L95" s="268">
        <v>230</v>
      </c>
      <c r="M95" s="268">
        <v>15.682259999999999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635</v>
      </c>
      <c r="D96" s="269">
        <v>644.31666666666672</v>
      </c>
      <c r="E96" s="269">
        <v>619.73333333333346</v>
      </c>
      <c r="F96" s="269">
        <v>604.4666666666667</v>
      </c>
      <c r="G96" s="269">
        <v>579.88333333333344</v>
      </c>
      <c r="H96" s="269">
        <v>659.58333333333348</v>
      </c>
      <c r="I96" s="269">
        <v>684.16666666666674</v>
      </c>
      <c r="J96" s="269">
        <v>699.43333333333351</v>
      </c>
      <c r="K96" s="268">
        <v>668.9</v>
      </c>
      <c r="L96" s="268">
        <v>629.04999999999995</v>
      </c>
      <c r="M96" s="268">
        <v>8.1794100000000007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244.35</v>
      </c>
      <c r="D97" s="269">
        <v>246.61666666666667</v>
      </c>
      <c r="E97" s="269">
        <v>238.73333333333335</v>
      </c>
      <c r="F97" s="269">
        <v>233.11666666666667</v>
      </c>
      <c r="G97" s="269">
        <v>225.23333333333335</v>
      </c>
      <c r="H97" s="269">
        <v>252.23333333333335</v>
      </c>
      <c r="I97" s="269">
        <v>260.11666666666667</v>
      </c>
      <c r="J97" s="269">
        <v>265.73333333333335</v>
      </c>
      <c r="K97" s="268">
        <v>254.5</v>
      </c>
      <c r="L97" s="268">
        <v>241</v>
      </c>
      <c r="M97" s="268">
        <v>98.836470000000006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739.45</v>
      </c>
      <c r="D98" s="269">
        <v>744.65</v>
      </c>
      <c r="E98" s="269">
        <v>730.8</v>
      </c>
      <c r="F98" s="269">
        <v>722.15</v>
      </c>
      <c r="G98" s="269">
        <v>708.3</v>
      </c>
      <c r="H98" s="269">
        <v>753.3</v>
      </c>
      <c r="I98" s="269">
        <v>767.15000000000009</v>
      </c>
      <c r="J98" s="269">
        <v>775.8</v>
      </c>
      <c r="K98" s="268">
        <v>758.5</v>
      </c>
      <c r="L98" s="268">
        <v>736</v>
      </c>
      <c r="M98" s="268">
        <v>0.53219000000000005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716.85</v>
      </c>
      <c r="D99" s="269">
        <v>711.15</v>
      </c>
      <c r="E99" s="269">
        <v>693.05</v>
      </c>
      <c r="F99" s="269">
        <v>669.25</v>
      </c>
      <c r="G99" s="269">
        <v>651.15</v>
      </c>
      <c r="H99" s="269">
        <v>734.94999999999993</v>
      </c>
      <c r="I99" s="269">
        <v>753.05000000000007</v>
      </c>
      <c r="J99" s="269">
        <v>776.84999999999991</v>
      </c>
      <c r="K99" s="268">
        <v>729.25</v>
      </c>
      <c r="L99" s="268">
        <v>687.35</v>
      </c>
      <c r="M99" s="268">
        <v>1.40249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876.45</v>
      </c>
      <c r="D100" s="269">
        <v>885.63333333333333</v>
      </c>
      <c r="E100" s="269">
        <v>846.81666666666661</v>
      </c>
      <c r="F100" s="269">
        <v>817.18333333333328</v>
      </c>
      <c r="G100" s="269">
        <v>778.36666666666656</v>
      </c>
      <c r="H100" s="269">
        <v>915.26666666666665</v>
      </c>
      <c r="I100" s="269">
        <v>954.08333333333348</v>
      </c>
      <c r="J100" s="269">
        <v>983.7166666666667</v>
      </c>
      <c r="K100" s="268">
        <v>924.45</v>
      </c>
      <c r="L100" s="268">
        <v>856</v>
      </c>
      <c r="M100" s="268">
        <v>2.9294500000000001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113.45</v>
      </c>
      <c r="D101" s="269">
        <v>114.96666666666665</v>
      </c>
      <c r="E101" s="269">
        <v>111.33333333333331</v>
      </c>
      <c r="F101" s="269">
        <v>109.21666666666665</v>
      </c>
      <c r="G101" s="269">
        <v>105.58333333333331</v>
      </c>
      <c r="H101" s="269">
        <v>117.08333333333331</v>
      </c>
      <c r="I101" s="269">
        <v>120.71666666666667</v>
      </c>
      <c r="J101" s="269">
        <v>122.83333333333331</v>
      </c>
      <c r="K101" s="268">
        <v>118.6</v>
      </c>
      <c r="L101" s="268">
        <v>112.85</v>
      </c>
      <c r="M101" s="268">
        <v>17.40371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1597.25</v>
      </c>
      <c r="D102" s="269">
        <v>1651.95</v>
      </c>
      <c r="E102" s="269">
        <v>1518.9</v>
      </c>
      <c r="F102" s="269">
        <v>1440.55</v>
      </c>
      <c r="G102" s="269">
        <v>1307.5</v>
      </c>
      <c r="H102" s="269">
        <v>1730.3000000000002</v>
      </c>
      <c r="I102" s="269">
        <v>1863.35</v>
      </c>
      <c r="J102" s="269">
        <v>1941.7000000000003</v>
      </c>
      <c r="K102" s="268">
        <v>1785</v>
      </c>
      <c r="L102" s="268">
        <v>1573.6</v>
      </c>
      <c r="M102" s="268">
        <v>35.963450000000002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20.350000000000001</v>
      </c>
      <c r="D103" s="269">
        <v>20.483333333333334</v>
      </c>
      <c r="E103" s="269">
        <v>19.81666666666667</v>
      </c>
      <c r="F103" s="269">
        <v>19.283333333333335</v>
      </c>
      <c r="G103" s="269">
        <v>18.616666666666671</v>
      </c>
      <c r="H103" s="269">
        <v>21.016666666666669</v>
      </c>
      <c r="I103" s="269">
        <v>21.683333333333334</v>
      </c>
      <c r="J103" s="269">
        <v>22.216666666666669</v>
      </c>
      <c r="K103" s="268">
        <v>21.15</v>
      </c>
      <c r="L103" s="268">
        <v>19.95</v>
      </c>
      <c r="M103" s="268">
        <v>68.953950000000006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1334.15</v>
      </c>
      <c r="D104" s="269">
        <v>1338.0333333333335</v>
      </c>
      <c r="E104" s="269">
        <v>1321.116666666667</v>
      </c>
      <c r="F104" s="269">
        <v>1308.0833333333335</v>
      </c>
      <c r="G104" s="269">
        <v>1291.166666666667</v>
      </c>
      <c r="H104" s="269">
        <v>1351.0666666666671</v>
      </c>
      <c r="I104" s="269">
        <v>1367.9833333333336</v>
      </c>
      <c r="J104" s="269">
        <v>1381.0166666666671</v>
      </c>
      <c r="K104" s="268">
        <v>1354.95</v>
      </c>
      <c r="L104" s="268">
        <v>1325</v>
      </c>
      <c r="M104" s="268">
        <v>8.7705400000000004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687.6</v>
      </c>
      <c r="D105" s="269">
        <v>682.26666666666665</v>
      </c>
      <c r="E105" s="269">
        <v>663.0333333333333</v>
      </c>
      <c r="F105" s="269">
        <v>638.4666666666667</v>
      </c>
      <c r="G105" s="269">
        <v>619.23333333333335</v>
      </c>
      <c r="H105" s="269">
        <v>706.83333333333326</v>
      </c>
      <c r="I105" s="269">
        <v>726.06666666666661</v>
      </c>
      <c r="J105" s="269">
        <v>750.63333333333321</v>
      </c>
      <c r="K105" s="268">
        <v>701.5</v>
      </c>
      <c r="L105" s="268">
        <v>657.7</v>
      </c>
      <c r="M105" s="268">
        <v>3.2028500000000002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880.55</v>
      </c>
      <c r="D106" s="269">
        <v>886.85</v>
      </c>
      <c r="E106" s="269">
        <v>865.7</v>
      </c>
      <c r="F106" s="269">
        <v>850.85</v>
      </c>
      <c r="G106" s="269">
        <v>829.7</v>
      </c>
      <c r="H106" s="269">
        <v>901.7</v>
      </c>
      <c r="I106" s="269">
        <v>922.84999999999991</v>
      </c>
      <c r="J106" s="269">
        <v>937.7</v>
      </c>
      <c r="K106" s="268">
        <v>908</v>
      </c>
      <c r="L106" s="268">
        <v>872</v>
      </c>
      <c r="M106" s="268">
        <v>1.7415700000000001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5771.7</v>
      </c>
      <c r="D107" s="269">
        <v>5757.5</v>
      </c>
      <c r="E107" s="269">
        <v>5716.2</v>
      </c>
      <c r="F107" s="269">
        <v>5660.7</v>
      </c>
      <c r="G107" s="269">
        <v>5619.4</v>
      </c>
      <c r="H107" s="269">
        <v>5813</v>
      </c>
      <c r="I107" s="269">
        <v>5854.2999999999993</v>
      </c>
      <c r="J107" s="269">
        <v>5909.8</v>
      </c>
      <c r="K107" s="268">
        <v>5798.8</v>
      </c>
      <c r="L107" s="268">
        <v>5702</v>
      </c>
      <c r="M107" s="268">
        <v>9.9610000000000004E-2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334.85</v>
      </c>
      <c r="D108" s="269">
        <v>339.75</v>
      </c>
      <c r="E108" s="269">
        <v>327.60000000000002</v>
      </c>
      <c r="F108" s="269">
        <v>320.35000000000002</v>
      </c>
      <c r="G108" s="269">
        <v>308.20000000000005</v>
      </c>
      <c r="H108" s="269">
        <v>347</v>
      </c>
      <c r="I108" s="269">
        <v>359.15</v>
      </c>
      <c r="J108" s="269">
        <v>366.4</v>
      </c>
      <c r="K108" s="268">
        <v>351.9</v>
      </c>
      <c r="L108" s="268">
        <v>332.5</v>
      </c>
      <c r="M108" s="268">
        <v>2.8895200000000001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341.9</v>
      </c>
      <c r="D109" s="269">
        <v>345.43333333333334</v>
      </c>
      <c r="E109" s="269">
        <v>336.41666666666669</v>
      </c>
      <c r="F109" s="269">
        <v>330.93333333333334</v>
      </c>
      <c r="G109" s="269">
        <v>321.91666666666669</v>
      </c>
      <c r="H109" s="269">
        <v>350.91666666666669</v>
      </c>
      <c r="I109" s="269">
        <v>359.93333333333334</v>
      </c>
      <c r="J109" s="269">
        <v>365.41666666666669</v>
      </c>
      <c r="K109" s="268">
        <v>354.45</v>
      </c>
      <c r="L109" s="268">
        <v>339.95</v>
      </c>
      <c r="M109" s="268">
        <v>21.88204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435.65</v>
      </c>
      <c r="D110" s="269">
        <v>432.65000000000003</v>
      </c>
      <c r="E110" s="269">
        <v>426.00000000000006</v>
      </c>
      <c r="F110" s="269">
        <v>416.35</v>
      </c>
      <c r="G110" s="269">
        <v>409.70000000000005</v>
      </c>
      <c r="H110" s="269">
        <v>442.30000000000007</v>
      </c>
      <c r="I110" s="269">
        <v>448.95000000000005</v>
      </c>
      <c r="J110" s="269">
        <v>458.60000000000008</v>
      </c>
      <c r="K110" s="268">
        <v>439.3</v>
      </c>
      <c r="L110" s="268">
        <v>423</v>
      </c>
      <c r="M110" s="268">
        <v>3.2597999999999998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671.1</v>
      </c>
      <c r="D111" s="269">
        <v>669.85</v>
      </c>
      <c r="E111" s="269">
        <v>653.6</v>
      </c>
      <c r="F111" s="269">
        <v>636.1</v>
      </c>
      <c r="G111" s="269">
        <v>619.85</v>
      </c>
      <c r="H111" s="269">
        <v>687.35</v>
      </c>
      <c r="I111" s="269">
        <v>703.6</v>
      </c>
      <c r="J111" s="269">
        <v>721.1</v>
      </c>
      <c r="K111" s="268">
        <v>686.1</v>
      </c>
      <c r="L111" s="268">
        <v>652.35</v>
      </c>
      <c r="M111" s="268">
        <v>1.13365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768.6</v>
      </c>
      <c r="D112" s="269">
        <v>773.36666666666667</v>
      </c>
      <c r="E112" s="269">
        <v>751.73333333333335</v>
      </c>
      <c r="F112" s="269">
        <v>734.86666666666667</v>
      </c>
      <c r="G112" s="269">
        <v>713.23333333333335</v>
      </c>
      <c r="H112" s="269">
        <v>790.23333333333335</v>
      </c>
      <c r="I112" s="269">
        <v>811.86666666666679</v>
      </c>
      <c r="J112" s="269">
        <v>828.73333333333335</v>
      </c>
      <c r="K112" s="268">
        <v>795</v>
      </c>
      <c r="L112" s="268">
        <v>756.5</v>
      </c>
      <c r="M112" s="268">
        <v>25.002949999999998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1043.5</v>
      </c>
      <c r="D113" s="269">
        <v>1045.8333333333333</v>
      </c>
      <c r="E113" s="269">
        <v>1031.6666666666665</v>
      </c>
      <c r="F113" s="269">
        <v>1019.8333333333333</v>
      </c>
      <c r="G113" s="269">
        <v>1005.6666666666665</v>
      </c>
      <c r="H113" s="269">
        <v>1057.6666666666665</v>
      </c>
      <c r="I113" s="269">
        <v>1071.833333333333</v>
      </c>
      <c r="J113" s="269">
        <v>1083.6666666666665</v>
      </c>
      <c r="K113" s="268">
        <v>1060</v>
      </c>
      <c r="L113" s="268">
        <v>1034</v>
      </c>
      <c r="M113" s="268">
        <v>28.504390000000001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178.25</v>
      </c>
      <c r="D114" s="269">
        <v>180.51666666666665</v>
      </c>
      <c r="E114" s="269">
        <v>174.5333333333333</v>
      </c>
      <c r="F114" s="269">
        <v>170.81666666666666</v>
      </c>
      <c r="G114" s="269">
        <v>164.83333333333331</v>
      </c>
      <c r="H114" s="269">
        <v>184.23333333333329</v>
      </c>
      <c r="I114" s="269">
        <v>190.21666666666664</v>
      </c>
      <c r="J114" s="269">
        <v>193.93333333333328</v>
      </c>
      <c r="K114" s="268">
        <v>186.5</v>
      </c>
      <c r="L114" s="268">
        <v>176.8</v>
      </c>
      <c r="M114" s="268">
        <v>23.651199999999999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1888.7</v>
      </c>
      <c r="D115" s="269">
        <v>1900.8999999999999</v>
      </c>
      <c r="E115" s="269">
        <v>1832.7999999999997</v>
      </c>
      <c r="F115" s="269">
        <v>1776.8999999999999</v>
      </c>
      <c r="G115" s="269">
        <v>1708.7999999999997</v>
      </c>
      <c r="H115" s="269">
        <v>1956.7999999999997</v>
      </c>
      <c r="I115" s="269">
        <v>2024.8999999999996</v>
      </c>
      <c r="J115" s="269">
        <v>2080.7999999999997</v>
      </c>
      <c r="K115" s="268">
        <v>1969</v>
      </c>
      <c r="L115" s="268">
        <v>1845</v>
      </c>
      <c r="M115" s="268">
        <v>1.8717699999999999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231.05</v>
      </c>
      <c r="D116" s="269">
        <v>231.53333333333333</v>
      </c>
      <c r="E116" s="269">
        <v>229.06666666666666</v>
      </c>
      <c r="F116" s="269">
        <v>227.08333333333334</v>
      </c>
      <c r="G116" s="269">
        <v>224.61666666666667</v>
      </c>
      <c r="H116" s="269">
        <v>233.51666666666665</v>
      </c>
      <c r="I116" s="269">
        <v>235.98333333333329</v>
      </c>
      <c r="J116" s="269">
        <v>237.96666666666664</v>
      </c>
      <c r="K116" s="268">
        <v>234</v>
      </c>
      <c r="L116" s="268">
        <v>229.55</v>
      </c>
      <c r="M116" s="268">
        <v>87.509649999999993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383.45</v>
      </c>
      <c r="D117" s="269">
        <v>388.89999999999992</v>
      </c>
      <c r="E117" s="269">
        <v>369.14999999999986</v>
      </c>
      <c r="F117" s="269">
        <v>354.84999999999997</v>
      </c>
      <c r="G117" s="269">
        <v>335.09999999999991</v>
      </c>
      <c r="H117" s="269">
        <v>403.19999999999982</v>
      </c>
      <c r="I117" s="269">
        <v>422.94999999999993</v>
      </c>
      <c r="J117" s="269">
        <v>437.24999999999977</v>
      </c>
      <c r="K117" s="268">
        <v>408.65</v>
      </c>
      <c r="L117" s="268">
        <v>374.6</v>
      </c>
      <c r="M117" s="268">
        <v>32.455840000000002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3281.3</v>
      </c>
      <c r="D118" s="269">
        <v>3317.7666666666664</v>
      </c>
      <c r="E118" s="269">
        <v>3225.5333333333328</v>
      </c>
      <c r="F118" s="269">
        <v>3169.7666666666664</v>
      </c>
      <c r="G118" s="269">
        <v>3077.5333333333328</v>
      </c>
      <c r="H118" s="269">
        <v>3373.5333333333328</v>
      </c>
      <c r="I118" s="269">
        <v>3465.7666666666664</v>
      </c>
      <c r="J118" s="269">
        <v>3521.5333333333328</v>
      </c>
      <c r="K118" s="268">
        <v>3410</v>
      </c>
      <c r="L118" s="268">
        <v>3262</v>
      </c>
      <c r="M118" s="268">
        <v>3.4444499999999998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1563.25</v>
      </c>
      <c r="D119" s="269">
        <v>1584.1833333333334</v>
      </c>
      <c r="E119" s="269">
        <v>1534.3666666666668</v>
      </c>
      <c r="F119" s="269">
        <v>1505.4833333333333</v>
      </c>
      <c r="G119" s="269">
        <v>1455.6666666666667</v>
      </c>
      <c r="H119" s="269">
        <v>1613.0666666666668</v>
      </c>
      <c r="I119" s="269">
        <v>1662.8833333333334</v>
      </c>
      <c r="J119" s="269">
        <v>1691.7666666666669</v>
      </c>
      <c r="K119" s="268">
        <v>1634</v>
      </c>
      <c r="L119" s="268">
        <v>1555.3</v>
      </c>
      <c r="M119" s="268">
        <v>7.0722199999999997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2535.1999999999998</v>
      </c>
      <c r="D120" s="269">
        <v>2549.3333333333335</v>
      </c>
      <c r="E120" s="269">
        <v>2501.8666666666668</v>
      </c>
      <c r="F120" s="269">
        <v>2468.5333333333333</v>
      </c>
      <c r="G120" s="269">
        <v>2421.0666666666666</v>
      </c>
      <c r="H120" s="269">
        <v>2582.666666666667</v>
      </c>
      <c r="I120" s="269">
        <v>2630.1333333333332</v>
      </c>
      <c r="J120" s="269">
        <v>2663.4666666666672</v>
      </c>
      <c r="K120" s="268">
        <v>2596.8000000000002</v>
      </c>
      <c r="L120" s="268">
        <v>2516</v>
      </c>
      <c r="M120" s="268">
        <v>2.3321000000000001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738.7</v>
      </c>
      <c r="D121" s="269">
        <v>744.16666666666663</v>
      </c>
      <c r="E121" s="269">
        <v>724.83333333333326</v>
      </c>
      <c r="F121" s="269">
        <v>710.96666666666658</v>
      </c>
      <c r="G121" s="269">
        <v>691.63333333333321</v>
      </c>
      <c r="H121" s="269">
        <v>758.0333333333333</v>
      </c>
      <c r="I121" s="269">
        <v>777.36666666666656</v>
      </c>
      <c r="J121" s="269">
        <v>791.23333333333335</v>
      </c>
      <c r="K121" s="268">
        <v>763.5</v>
      </c>
      <c r="L121" s="268">
        <v>730.3</v>
      </c>
      <c r="M121" s="268">
        <v>17.268709999999999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1013.75</v>
      </c>
      <c r="D122" s="269">
        <v>1009.2833333333333</v>
      </c>
      <c r="E122" s="269">
        <v>996.96666666666658</v>
      </c>
      <c r="F122" s="269">
        <v>980.18333333333328</v>
      </c>
      <c r="G122" s="269">
        <v>967.86666666666656</v>
      </c>
      <c r="H122" s="269">
        <v>1026.0666666666666</v>
      </c>
      <c r="I122" s="269">
        <v>1038.3833333333332</v>
      </c>
      <c r="J122" s="269">
        <v>1055.1666666666665</v>
      </c>
      <c r="K122" s="268">
        <v>1021.6</v>
      </c>
      <c r="L122" s="268">
        <v>992.5</v>
      </c>
      <c r="M122" s="268">
        <v>8.7321299999999997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1012.65</v>
      </c>
      <c r="D123" s="269">
        <v>1005.6</v>
      </c>
      <c r="E123" s="269">
        <v>976.45</v>
      </c>
      <c r="F123" s="269">
        <v>940.25</v>
      </c>
      <c r="G123" s="269">
        <v>911.1</v>
      </c>
      <c r="H123" s="269">
        <v>1041.8000000000002</v>
      </c>
      <c r="I123" s="269">
        <v>1070.9499999999998</v>
      </c>
      <c r="J123" s="269">
        <v>1107.1500000000001</v>
      </c>
      <c r="K123" s="268">
        <v>1034.75</v>
      </c>
      <c r="L123" s="268">
        <v>969.4</v>
      </c>
      <c r="M123" s="268">
        <v>3.1307700000000001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399.45</v>
      </c>
      <c r="D124" s="269">
        <v>402.4666666666667</v>
      </c>
      <c r="E124" s="269">
        <v>390.93333333333339</v>
      </c>
      <c r="F124" s="269">
        <v>382.41666666666669</v>
      </c>
      <c r="G124" s="269">
        <v>370.88333333333338</v>
      </c>
      <c r="H124" s="269">
        <v>410.98333333333341</v>
      </c>
      <c r="I124" s="269">
        <v>422.51666666666671</v>
      </c>
      <c r="J124" s="269">
        <v>431.03333333333342</v>
      </c>
      <c r="K124" s="268">
        <v>414</v>
      </c>
      <c r="L124" s="268">
        <v>393.95</v>
      </c>
      <c r="M124" s="268">
        <v>72.448880000000003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1191.4000000000001</v>
      </c>
      <c r="D125" s="269">
        <v>1211.3833333333334</v>
      </c>
      <c r="E125" s="269">
        <v>1162.8666666666668</v>
      </c>
      <c r="F125" s="269">
        <v>1134.3333333333333</v>
      </c>
      <c r="G125" s="269">
        <v>1085.8166666666666</v>
      </c>
      <c r="H125" s="269">
        <v>1239.916666666667</v>
      </c>
      <c r="I125" s="269">
        <v>1288.4333333333338</v>
      </c>
      <c r="J125" s="269">
        <v>1316.9666666666672</v>
      </c>
      <c r="K125" s="268">
        <v>1259.9000000000001</v>
      </c>
      <c r="L125" s="268">
        <v>1182.8499999999999</v>
      </c>
      <c r="M125" s="268">
        <v>14.52065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827.15</v>
      </c>
      <c r="D126" s="269">
        <v>829.05000000000007</v>
      </c>
      <c r="E126" s="269">
        <v>813.10000000000014</v>
      </c>
      <c r="F126" s="269">
        <v>799.05000000000007</v>
      </c>
      <c r="G126" s="269">
        <v>783.10000000000014</v>
      </c>
      <c r="H126" s="269">
        <v>843.10000000000014</v>
      </c>
      <c r="I126" s="269">
        <v>859.05000000000018</v>
      </c>
      <c r="J126" s="269">
        <v>873.10000000000014</v>
      </c>
      <c r="K126" s="268">
        <v>845</v>
      </c>
      <c r="L126" s="268">
        <v>815</v>
      </c>
      <c r="M126" s="268">
        <v>1.4395199999999999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1075.95</v>
      </c>
      <c r="D127" s="269">
        <v>1078.6499999999999</v>
      </c>
      <c r="E127" s="269">
        <v>1048.5499999999997</v>
      </c>
      <c r="F127" s="269">
        <v>1021.1499999999999</v>
      </c>
      <c r="G127" s="269">
        <v>991.04999999999973</v>
      </c>
      <c r="H127" s="269">
        <v>1106.0499999999997</v>
      </c>
      <c r="I127" s="269">
        <v>1136.1499999999996</v>
      </c>
      <c r="J127" s="269">
        <v>1163.5499999999997</v>
      </c>
      <c r="K127" s="268">
        <v>1108.75</v>
      </c>
      <c r="L127" s="268">
        <v>1051.25</v>
      </c>
      <c r="M127" s="268">
        <v>0.68984999999999996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389.1</v>
      </c>
      <c r="D128" s="269">
        <v>395.59999999999997</v>
      </c>
      <c r="E128" s="269">
        <v>377.94999999999993</v>
      </c>
      <c r="F128" s="269">
        <v>366.79999999999995</v>
      </c>
      <c r="G128" s="269">
        <v>349.14999999999992</v>
      </c>
      <c r="H128" s="269">
        <v>406.74999999999994</v>
      </c>
      <c r="I128" s="269">
        <v>424.39999999999992</v>
      </c>
      <c r="J128" s="269">
        <v>435.54999999999995</v>
      </c>
      <c r="K128" s="268">
        <v>413.25</v>
      </c>
      <c r="L128" s="268">
        <v>384.45</v>
      </c>
      <c r="M128" s="268">
        <v>95.178759999999997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546.4</v>
      </c>
      <c r="D129" s="269">
        <v>551.08333333333337</v>
      </c>
      <c r="E129" s="269">
        <v>539.31666666666672</v>
      </c>
      <c r="F129" s="269">
        <v>532.23333333333335</v>
      </c>
      <c r="G129" s="269">
        <v>520.4666666666667</v>
      </c>
      <c r="H129" s="269">
        <v>558.16666666666674</v>
      </c>
      <c r="I129" s="269">
        <v>569.93333333333339</v>
      </c>
      <c r="J129" s="269">
        <v>577.01666666666677</v>
      </c>
      <c r="K129" s="268">
        <v>562.85</v>
      </c>
      <c r="L129" s="268">
        <v>544</v>
      </c>
      <c r="M129" s="268">
        <v>19.469750000000001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1687.15</v>
      </c>
      <c r="D130" s="269">
        <v>1707.2</v>
      </c>
      <c r="E130" s="269">
        <v>1645.75</v>
      </c>
      <c r="F130" s="269">
        <v>1604.35</v>
      </c>
      <c r="G130" s="269">
        <v>1542.8999999999999</v>
      </c>
      <c r="H130" s="269">
        <v>1748.6000000000001</v>
      </c>
      <c r="I130" s="269">
        <v>1810.0500000000004</v>
      </c>
      <c r="J130" s="269">
        <v>1851.4500000000003</v>
      </c>
      <c r="K130" s="268">
        <v>1768.65</v>
      </c>
      <c r="L130" s="268">
        <v>1665.8</v>
      </c>
      <c r="M130" s="268">
        <v>3.8668200000000001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2108.0500000000002</v>
      </c>
      <c r="D131" s="269">
        <v>2150.4333333333329</v>
      </c>
      <c r="E131" s="269">
        <v>2052.266666666666</v>
      </c>
      <c r="F131" s="269">
        <v>1996.4833333333331</v>
      </c>
      <c r="G131" s="269">
        <v>1898.3166666666662</v>
      </c>
      <c r="H131" s="269">
        <v>2206.2166666666658</v>
      </c>
      <c r="I131" s="269">
        <v>2304.3833333333328</v>
      </c>
      <c r="J131" s="269">
        <v>2360.1666666666656</v>
      </c>
      <c r="K131" s="268">
        <v>2248.6</v>
      </c>
      <c r="L131" s="268">
        <v>2094.65</v>
      </c>
      <c r="M131" s="268">
        <v>13.21945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225.55</v>
      </c>
      <c r="D132" s="269">
        <v>225.06666666666669</v>
      </c>
      <c r="E132" s="269">
        <v>213.48333333333338</v>
      </c>
      <c r="F132" s="269">
        <v>201.41666666666669</v>
      </c>
      <c r="G132" s="269">
        <v>189.83333333333337</v>
      </c>
      <c r="H132" s="269">
        <v>237.13333333333338</v>
      </c>
      <c r="I132" s="269">
        <v>248.7166666666667</v>
      </c>
      <c r="J132" s="269">
        <v>260.78333333333342</v>
      </c>
      <c r="K132" s="268">
        <v>236.65</v>
      </c>
      <c r="L132" s="268">
        <v>213</v>
      </c>
      <c r="M132" s="268">
        <v>320.81344000000001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193.15</v>
      </c>
      <c r="D133" s="269">
        <v>192.66666666666666</v>
      </c>
      <c r="E133" s="269">
        <v>188.58333333333331</v>
      </c>
      <c r="F133" s="269">
        <v>184.01666666666665</v>
      </c>
      <c r="G133" s="269">
        <v>179.93333333333331</v>
      </c>
      <c r="H133" s="269">
        <v>197.23333333333332</v>
      </c>
      <c r="I133" s="269">
        <v>201.31666666666663</v>
      </c>
      <c r="J133" s="269">
        <v>205.88333333333333</v>
      </c>
      <c r="K133" s="268">
        <v>196.75</v>
      </c>
      <c r="L133" s="268">
        <v>188.1</v>
      </c>
      <c r="M133" s="268">
        <v>156.72378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53.9</v>
      </c>
      <c r="D134" s="269">
        <v>55.083333333333336</v>
      </c>
      <c r="E134" s="269">
        <v>52.716666666666669</v>
      </c>
      <c r="F134" s="269">
        <v>51.533333333333331</v>
      </c>
      <c r="G134" s="269">
        <v>49.166666666666664</v>
      </c>
      <c r="H134" s="269">
        <v>56.266666666666673</v>
      </c>
      <c r="I134" s="269">
        <v>58.633333333333333</v>
      </c>
      <c r="J134" s="269">
        <v>59.816666666666677</v>
      </c>
      <c r="K134" s="268">
        <v>57.45</v>
      </c>
      <c r="L134" s="268">
        <v>53.9</v>
      </c>
      <c r="M134" s="268">
        <v>17.182790000000001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233.55</v>
      </c>
      <c r="D135" s="269">
        <v>236.15</v>
      </c>
      <c r="E135" s="269">
        <v>228.8</v>
      </c>
      <c r="F135" s="269">
        <v>224.05</v>
      </c>
      <c r="G135" s="269">
        <v>216.70000000000002</v>
      </c>
      <c r="H135" s="269">
        <v>240.9</v>
      </c>
      <c r="I135" s="269">
        <v>248.24999999999997</v>
      </c>
      <c r="J135" s="269">
        <v>253</v>
      </c>
      <c r="K135" s="268">
        <v>243.5</v>
      </c>
      <c r="L135" s="268">
        <v>231.4</v>
      </c>
      <c r="M135" s="268">
        <v>2.9662299999999999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3573.7</v>
      </c>
      <c r="D136" s="269">
        <v>3584.5666666666671</v>
      </c>
      <c r="E136" s="269">
        <v>3549.233333333334</v>
      </c>
      <c r="F136" s="269">
        <v>3524.7666666666669</v>
      </c>
      <c r="G136" s="269">
        <v>3489.4333333333338</v>
      </c>
      <c r="H136" s="269">
        <v>3609.0333333333342</v>
      </c>
      <c r="I136" s="269">
        <v>3644.3666666666672</v>
      </c>
      <c r="J136" s="269">
        <v>3668.8333333333344</v>
      </c>
      <c r="K136" s="268">
        <v>3619.9</v>
      </c>
      <c r="L136" s="268">
        <v>3560.1</v>
      </c>
      <c r="M136" s="268">
        <v>5.6732100000000001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4446.7</v>
      </c>
      <c r="D137" s="269">
        <v>4493.2666666666664</v>
      </c>
      <c r="E137" s="269">
        <v>4367.6833333333325</v>
      </c>
      <c r="F137" s="269">
        <v>4288.6666666666661</v>
      </c>
      <c r="G137" s="269">
        <v>4163.0833333333321</v>
      </c>
      <c r="H137" s="269">
        <v>4572.2833333333328</v>
      </c>
      <c r="I137" s="269">
        <v>4697.8666666666668</v>
      </c>
      <c r="J137" s="269">
        <v>4776.8833333333332</v>
      </c>
      <c r="K137" s="268">
        <v>4618.8500000000004</v>
      </c>
      <c r="L137" s="268">
        <v>4414.25</v>
      </c>
      <c r="M137" s="268">
        <v>2.6485799999999999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2296.6999999999998</v>
      </c>
      <c r="D138" s="269">
        <v>2314.8666666666663</v>
      </c>
      <c r="E138" s="269">
        <v>2264.2833333333328</v>
      </c>
      <c r="F138" s="269">
        <v>2231.8666666666663</v>
      </c>
      <c r="G138" s="269">
        <v>2181.2833333333328</v>
      </c>
      <c r="H138" s="269">
        <v>2347.2833333333328</v>
      </c>
      <c r="I138" s="269">
        <v>2397.8666666666659</v>
      </c>
      <c r="J138" s="269">
        <v>2430.2833333333328</v>
      </c>
      <c r="K138" s="268">
        <v>2365.4499999999998</v>
      </c>
      <c r="L138" s="268">
        <v>2282.4499999999998</v>
      </c>
      <c r="M138" s="268">
        <v>1.4555100000000001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4077.35</v>
      </c>
      <c r="D139" s="269">
        <v>4107.7166666666672</v>
      </c>
      <c r="E139" s="269">
        <v>4030.4333333333343</v>
      </c>
      <c r="F139" s="269">
        <v>3983.5166666666673</v>
      </c>
      <c r="G139" s="269">
        <v>3906.2333333333345</v>
      </c>
      <c r="H139" s="269">
        <v>4154.6333333333341</v>
      </c>
      <c r="I139" s="269">
        <v>4231.916666666667</v>
      </c>
      <c r="J139" s="269">
        <v>4278.8333333333339</v>
      </c>
      <c r="K139" s="268">
        <v>4185</v>
      </c>
      <c r="L139" s="268">
        <v>4060.8</v>
      </c>
      <c r="M139" s="268">
        <v>3.7870400000000002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598.54999999999995</v>
      </c>
      <c r="D140" s="269">
        <v>592.44999999999993</v>
      </c>
      <c r="E140" s="269">
        <v>576.09999999999991</v>
      </c>
      <c r="F140" s="269">
        <v>553.65</v>
      </c>
      <c r="G140" s="269">
        <v>537.29999999999995</v>
      </c>
      <c r="H140" s="269">
        <v>614.89999999999986</v>
      </c>
      <c r="I140" s="269">
        <v>631.25</v>
      </c>
      <c r="J140" s="269">
        <v>653.69999999999982</v>
      </c>
      <c r="K140" s="268">
        <v>608.79999999999995</v>
      </c>
      <c r="L140" s="268">
        <v>570</v>
      </c>
      <c r="M140" s="268">
        <v>7.9997499999999997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184.4</v>
      </c>
      <c r="D141" s="269">
        <v>187.03333333333333</v>
      </c>
      <c r="E141" s="269">
        <v>177.96666666666667</v>
      </c>
      <c r="F141" s="269">
        <v>171.53333333333333</v>
      </c>
      <c r="G141" s="269">
        <v>162.46666666666667</v>
      </c>
      <c r="H141" s="269">
        <v>193.46666666666667</v>
      </c>
      <c r="I141" s="269">
        <v>202.53333333333333</v>
      </c>
      <c r="J141" s="269">
        <v>208.96666666666667</v>
      </c>
      <c r="K141" s="268">
        <v>196.1</v>
      </c>
      <c r="L141" s="268">
        <v>180.6</v>
      </c>
      <c r="M141" s="268">
        <v>22.769079999999999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171.35</v>
      </c>
      <c r="D142" s="269">
        <v>170.58333333333334</v>
      </c>
      <c r="E142" s="269">
        <v>167.76666666666668</v>
      </c>
      <c r="F142" s="269">
        <v>164.18333333333334</v>
      </c>
      <c r="G142" s="269">
        <v>161.36666666666667</v>
      </c>
      <c r="H142" s="269">
        <v>174.16666666666669</v>
      </c>
      <c r="I142" s="269">
        <v>176.98333333333335</v>
      </c>
      <c r="J142" s="269">
        <v>180.56666666666669</v>
      </c>
      <c r="K142" s="268">
        <v>173.4</v>
      </c>
      <c r="L142" s="268">
        <v>167</v>
      </c>
      <c r="M142" s="268">
        <v>3.0821700000000001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415.65</v>
      </c>
      <c r="D143" s="269">
        <v>410.48333333333335</v>
      </c>
      <c r="E143" s="269">
        <v>393.61666666666667</v>
      </c>
      <c r="F143" s="269">
        <v>371.58333333333331</v>
      </c>
      <c r="G143" s="269">
        <v>354.71666666666664</v>
      </c>
      <c r="H143" s="269">
        <v>432.51666666666671</v>
      </c>
      <c r="I143" s="269">
        <v>449.38333333333338</v>
      </c>
      <c r="J143" s="269">
        <v>471.41666666666674</v>
      </c>
      <c r="K143" s="268">
        <v>427.35</v>
      </c>
      <c r="L143" s="268">
        <v>388.45</v>
      </c>
      <c r="M143" s="268">
        <v>104.45759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64.3</v>
      </c>
      <c r="D144" s="269">
        <v>65.36666666666666</v>
      </c>
      <c r="E144" s="269">
        <v>62.433333333333323</v>
      </c>
      <c r="F144" s="269">
        <v>60.566666666666663</v>
      </c>
      <c r="G144" s="269">
        <v>57.633333333333326</v>
      </c>
      <c r="H144" s="269">
        <v>67.23333333333332</v>
      </c>
      <c r="I144" s="269">
        <v>70.166666666666657</v>
      </c>
      <c r="J144" s="269">
        <v>72.033333333333317</v>
      </c>
      <c r="K144" s="268">
        <v>68.3</v>
      </c>
      <c r="L144" s="268">
        <v>63.5</v>
      </c>
      <c r="M144" s="268">
        <v>32.539009999999998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3549</v>
      </c>
      <c r="D145" s="269">
        <v>3573.1999999999994</v>
      </c>
      <c r="E145" s="269">
        <v>3505.9999999999986</v>
      </c>
      <c r="F145" s="269">
        <v>3462.9999999999991</v>
      </c>
      <c r="G145" s="269">
        <v>3395.7999999999984</v>
      </c>
      <c r="H145" s="269">
        <v>3616.1999999999989</v>
      </c>
      <c r="I145" s="269">
        <v>3683.3999999999996</v>
      </c>
      <c r="J145" s="269">
        <v>3726.3999999999992</v>
      </c>
      <c r="K145" s="268">
        <v>3640.4</v>
      </c>
      <c r="L145" s="268">
        <v>3530.2</v>
      </c>
      <c r="M145" s="268">
        <v>9.5739300000000007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489.05</v>
      </c>
      <c r="D146" s="269">
        <v>498.98333333333329</v>
      </c>
      <c r="E146" s="269">
        <v>468.41666666666663</v>
      </c>
      <c r="F146" s="269">
        <v>447.78333333333336</v>
      </c>
      <c r="G146" s="269">
        <v>417.2166666666667</v>
      </c>
      <c r="H146" s="269">
        <v>519.61666666666656</v>
      </c>
      <c r="I146" s="269">
        <v>550.18333333333328</v>
      </c>
      <c r="J146" s="269">
        <v>570.81666666666649</v>
      </c>
      <c r="K146" s="268">
        <v>529.54999999999995</v>
      </c>
      <c r="L146" s="268">
        <v>478.35</v>
      </c>
      <c r="M146" s="268">
        <v>106.82482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486.55</v>
      </c>
      <c r="D147" s="269">
        <v>492.51666666666665</v>
      </c>
      <c r="E147" s="269">
        <v>472.0333333333333</v>
      </c>
      <c r="F147" s="269">
        <v>457.51666666666665</v>
      </c>
      <c r="G147" s="269">
        <v>437.0333333333333</v>
      </c>
      <c r="H147" s="269">
        <v>507.0333333333333</v>
      </c>
      <c r="I147" s="269">
        <v>527.51666666666665</v>
      </c>
      <c r="J147" s="269">
        <v>542.0333333333333</v>
      </c>
      <c r="K147" s="268">
        <v>513</v>
      </c>
      <c r="L147" s="268">
        <v>478</v>
      </c>
      <c r="M147" s="268">
        <v>2.6697899999999999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1470.05</v>
      </c>
      <c r="D148" s="269">
        <v>1479.75</v>
      </c>
      <c r="E148" s="269">
        <v>1449.5</v>
      </c>
      <c r="F148" s="269">
        <v>1428.95</v>
      </c>
      <c r="G148" s="269">
        <v>1398.7</v>
      </c>
      <c r="H148" s="269">
        <v>1500.3</v>
      </c>
      <c r="I148" s="269">
        <v>1530.55</v>
      </c>
      <c r="J148" s="269">
        <v>1551.1</v>
      </c>
      <c r="K148" s="268">
        <v>1510</v>
      </c>
      <c r="L148" s="268">
        <v>1459.2</v>
      </c>
      <c r="M148" s="268">
        <v>2.0569500000000001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66.400000000000006</v>
      </c>
      <c r="D149" s="269">
        <v>67.533333333333346</v>
      </c>
      <c r="E149" s="269">
        <v>64.916666666666686</v>
      </c>
      <c r="F149" s="269">
        <v>63.433333333333337</v>
      </c>
      <c r="G149" s="269">
        <v>60.816666666666677</v>
      </c>
      <c r="H149" s="269">
        <v>69.016666666666694</v>
      </c>
      <c r="I149" s="269">
        <v>71.63333333333334</v>
      </c>
      <c r="J149" s="269">
        <v>73.116666666666703</v>
      </c>
      <c r="K149" s="268">
        <v>70.150000000000006</v>
      </c>
      <c r="L149" s="268">
        <v>66.05</v>
      </c>
      <c r="M149" s="268">
        <v>15.6294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101.65</v>
      </c>
      <c r="D150" s="269">
        <v>103.16666666666667</v>
      </c>
      <c r="E150" s="269">
        <v>98.533333333333346</v>
      </c>
      <c r="F150" s="269">
        <v>95.416666666666671</v>
      </c>
      <c r="G150" s="269">
        <v>90.783333333333346</v>
      </c>
      <c r="H150" s="269">
        <v>106.28333333333335</v>
      </c>
      <c r="I150" s="269">
        <v>110.91666666666667</v>
      </c>
      <c r="J150" s="269">
        <v>114.03333333333335</v>
      </c>
      <c r="K150" s="268">
        <v>107.8</v>
      </c>
      <c r="L150" s="268">
        <v>100.05</v>
      </c>
      <c r="M150" s="268">
        <v>14.806749999999999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49.5</v>
      </c>
      <c r="D151" s="269">
        <v>49.866666666666667</v>
      </c>
      <c r="E151" s="269">
        <v>48.933333333333337</v>
      </c>
      <c r="F151" s="269">
        <v>48.366666666666667</v>
      </c>
      <c r="G151" s="269">
        <v>47.433333333333337</v>
      </c>
      <c r="H151" s="269">
        <v>50.433333333333337</v>
      </c>
      <c r="I151" s="269">
        <v>51.36666666666666</v>
      </c>
      <c r="J151" s="269">
        <v>51.933333333333337</v>
      </c>
      <c r="K151" s="268">
        <v>50.8</v>
      </c>
      <c r="L151" s="268">
        <v>49.3</v>
      </c>
      <c r="M151" s="268">
        <v>15.302519999999999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714.3</v>
      </c>
      <c r="D152" s="269">
        <v>708.76666666666677</v>
      </c>
      <c r="E152" s="269">
        <v>695.53333333333353</v>
      </c>
      <c r="F152" s="269">
        <v>676.76666666666677</v>
      </c>
      <c r="G152" s="269">
        <v>663.53333333333353</v>
      </c>
      <c r="H152" s="269">
        <v>727.53333333333353</v>
      </c>
      <c r="I152" s="269">
        <v>740.76666666666688</v>
      </c>
      <c r="J152" s="269">
        <v>759.53333333333353</v>
      </c>
      <c r="K152" s="268">
        <v>722</v>
      </c>
      <c r="L152" s="268">
        <v>690</v>
      </c>
      <c r="M152" s="268">
        <v>1.07297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1929.9</v>
      </c>
      <c r="D153" s="269">
        <v>1954.6166666666668</v>
      </c>
      <c r="E153" s="269">
        <v>1879.3333333333335</v>
      </c>
      <c r="F153" s="269">
        <v>1828.7666666666667</v>
      </c>
      <c r="G153" s="269">
        <v>1753.4833333333333</v>
      </c>
      <c r="H153" s="269">
        <v>2005.1833333333336</v>
      </c>
      <c r="I153" s="269">
        <v>2080.4666666666672</v>
      </c>
      <c r="J153" s="269">
        <v>2131.0333333333338</v>
      </c>
      <c r="K153" s="268">
        <v>2029.9</v>
      </c>
      <c r="L153" s="268">
        <v>1904.05</v>
      </c>
      <c r="M153" s="268">
        <v>7.2782999999999998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167.4</v>
      </c>
      <c r="D154" s="269">
        <v>169.45</v>
      </c>
      <c r="E154" s="269">
        <v>164.64999999999998</v>
      </c>
      <c r="F154" s="269">
        <v>161.89999999999998</v>
      </c>
      <c r="G154" s="269">
        <v>157.09999999999997</v>
      </c>
      <c r="H154" s="269">
        <v>172.2</v>
      </c>
      <c r="I154" s="269">
        <v>177</v>
      </c>
      <c r="J154" s="269">
        <v>179.75</v>
      </c>
      <c r="K154" s="268">
        <v>174.25</v>
      </c>
      <c r="L154" s="268">
        <v>166.7</v>
      </c>
      <c r="M154" s="268">
        <v>55.175750000000001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276.95</v>
      </c>
      <c r="D155" s="269">
        <v>277.59999999999997</v>
      </c>
      <c r="E155" s="269">
        <v>270.54999999999995</v>
      </c>
      <c r="F155" s="269">
        <v>264.14999999999998</v>
      </c>
      <c r="G155" s="269">
        <v>257.09999999999997</v>
      </c>
      <c r="H155" s="269">
        <v>283.99999999999994</v>
      </c>
      <c r="I155" s="269">
        <v>291.05</v>
      </c>
      <c r="J155" s="269">
        <v>297.44999999999993</v>
      </c>
      <c r="K155" s="268">
        <v>284.64999999999998</v>
      </c>
      <c r="L155" s="268">
        <v>271.2</v>
      </c>
      <c r="M155" s="268">
        <v>1.77501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1355.3</v>
      </c>
      <c r="D156" s="269">
        <v>1342.3666666666666</v>
      </c>
      <c r="E156" s="269">
        <v>1315.9333333333332</v>
      </c>
      <c r="F156" s="269">
        <v>1276.5666666666666</v>
      </c>
      <c r="G156" s="269">
        <v>1250.1333333333332</v>
      </c>
      <c r="H156" s="269">
        <v>1381.7333333333331</v>
      </c>
      <c r="I156" s="269">
        <v>1408.1666666666665</v>
      </c>
      <c r="J156" s="269">
        <v>1447.5333333333331</v>
      </c>
      <c r="K156" s="268">
        <v>1368.8</v>
      </c>
      <c r="L156" s="268">
        <v>1303</v>
      </c>
      <c r="M156" s="268">
        <v>4.65984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121.55</v>
      </c>
      <c r="D157" s="269">
        <v>122.14999999999999</v>
      </c>
      <c r="E157" s="269">
        <v>119.64999999999998</v>
      </c>
      <c r="F157" s="269">
        <v>117.74999999999999</v>
      </c>
      <c r="G157" s="269">
        <v>115.24999999999997</v>
      </c>
      <c r="H157" s="269">
        <v>124.04999999999998</v>
      </c>
      <c r="I157" s="269">
        <v>126.55000000000001</v>
      </c>
      <c r="J157" s="269">
        <v>128.44999999999999</v>
      </c>
      <c r="K157" s="268">
        <v>124.65</v>
      </c>
      <c r="L157" s="268">
        <v>120.25</v>
      </c>
      <c r="M157" s="268">
        <v>240.93647000000001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122.9</v>
      </c>
      <c r="D158" s="269">
        <v>123.95</v>
      </c>
      <c r="E158" s="269">
        <v>120.35000000000001</v>
      </c>
      <c r="F158" s="269">
        <v>117.80000000000001</v>
      </c>
      <c r="G158" s="269">
        <v>114.20000000000002</v>
      </c>
      <c r="H158" s="269">
        <v>126.5</v>
      </c>
      <c r="I158" s="269">
        <v>130.1</v>
      </c>
      <c r="J158" s="269">
        <v>132.64999999999998</v>
      </c>
      <c r="K158" s="268">
        <v>127.55</v>
      </c>
      <c r="L158" s="268">
        <v>121.4</v>
      </c>
      <c r="M158" s="268">
        <v>4.4216800000000003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6990</v>
      </c>
      <c r="D159" s="269">
        <v>6999</v>
      </c>
      <c r="E159" s="269">
        <v>6831</v>
      </c>
      <c r="F159" s="269">
        <v>6672</v>
      </c>
      <c r="G159" s="269">
        <v>6504</v>
      </c>
      <c r="H159" s="269">
        <v>7158</v>
      </c>
      <c r="I159" s="269">
        <v>7326</v>
      </c>
      <c r="J159" s="269">
        <v>7485</v>
      </c>
      <c r="K159" s="268">
        <v>7167</v>
      </c>
      <c r="L159" s="268">
        <v>6840</v>
      </c>
      <c r="M159" s="268">
        <v>3.1463100000000002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464.65</v>
      </c>
      <c r="D160" s="269">
        <v>468.95</v>
      </c>
      <c r="E160" s="269">
        <v>456.5</v>
      </c>
      <c r="F160" s="269">
        <v>448.35</v>
      </c>
      <c r="G160" s="269">
        <v>435.90000000000003</v>
      </c>
      <c r="H160" s="269">
        <v>477.09999999999997</v>
      </c>
      <c r="I160" s="269">
        <v>489.5499999999999</v>
      </c>
      <c r="J160" s="269">
        <v>497.69999999999993</v>
      </c>
      <c r="K160" s="268">
        <v>481.4</v>
      </c>
      <c r="L160" s="268">
        <v>460.8</v>
      </c>
      <c r="M160" s="268">
        <v>1.4184399999999999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142.9</v>
      </c>
      <c r="D161" s="269">
        <v>143.56666666666669</v>
      </c>
      <c r="E161" s="269">
        <v>140.33333333333337</v>
      </c>
      <c r="F161" s="269">
        <v>137.76666666666668</v>
      </c>
      <c r="G161" s="269">
        <v>134.53333333333336</v>
      </c>
      <c r="H161" s="269">
        <v>146.13333333333338</v>
      </c>
      <c r="I161" s="269">
        <v>149.36666666666667</v>
      </c>
      <c r="J161" s="269">
        <v>151.93333333333339</v>
      </c>
      <c r="K161" s="268">
        <v>146.80000000000001</v>
      </c>
      <c r="L161" s="268">
        <v>141</v>
      </c>
      <c r="M161" s="268">
        <v>9.1148500000000006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108.25</v>
      </c>
      <c r="D162" s="269">
        <v>109.46666666666665</v>
      </c>
      <c r="E162" s="269">
        <v>105.88333333333331</v>
      </c>
      <c r="F162" s="269">
        <v>103.51666666666665</v>
      </c>
      <c r="G162" s="269">
        <v>99.933333333333309</v>
      </c>
      <c r="H162" s="269">
        <v>111.83333333333331</v>
      </c>
      <c r="I162" s="269">
        <v>115.41666666666666</v>
      </c>
      <c r="J162" s="269">
        <v>117.78333333333332</v>
      </c>
      <c r="K162" s="268">
        <v>113.05</v>
      </c>
      <c r="L162" s="268">
        <v>107.1</v>
      </c>
      <c r="M162" s="268">
        <v>41.072710000000001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297.2</v>
      </c>
      <c r="D163" s="269">
        <v>299.65000000000003</v>
      </c>
      <c r="E163" s="269">
        <v>292.85000000000008</v>
      </c>
      <c r="F163" s="269">
        <v>288.50000000000006</v>
      </c>
      <c r="G163" s="269">
        <v>281.7000000000001</v>
      </c>
      <c r="H163" s="269">
        <v>304.00000000000006</v>
      </c>
      <c r="I163" s="269">
        <v>310.8</v>
      </c>
      <c r="J163" s="269">
        <v>315.15000000000003</v>
      </c>
      <c r="K163" s="268">
        <v>306.45</v>
      </c>
      <c r="L163" s="268">
        <v>295.3</v>
      </c>
      <c r="M163" s="268">
        <v>13.37552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1303.55</v>
      </c>
      <c r="D164" s="269">
        <v>1315.5166666666667</v>
      </c>
      <c r="E164" s="269">
        <v>1287.0333333333333</v>
      </c>
      <c r="F164" s="269">
        <v>1270.5166666666667</v>
      </c>
      <c r="G164" s="269">
        <v>1242.0333333333333</v>
      </c>
      <c r="H164" s="269">
        <v>1332.0333333333333</v>
      </c>
      <c r="I164" s="269">
        <v>1360.5166666666664</v>
      </c>
      <c r="J164" s="269">
        <v>1377.0333333333333</v>
      </c>
      <c r="K164" s="268">
        <v>1344</v>
      </c>
      <c r="L164" s="268">
        <v>1299</v>
      </c>
      <c r="M164" s="268">
        <v>6.1161300000000001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91.9</v>
      </c>
      <c r="D165" s="269">
        <v>91.7</v>
      </c>
      <c r="E165" s="269">
        <v>90.4</v>
      </c>
      <c r="F165" s="269">
        <v>88.9</v>
      </c>
      <c r="G165" s="269">
        <v>87.600000000000009</v>
      </c>
      <c r="H165" s="269">
        <v>93.2</v>
      </c>
      <c r="I165" s="269">
        <v>94.499999999999986</v>
      </c>
      <c r="J165" s="269">
        <v>96</v>
      </c>
      <c r="K165" s="268">
        <v>93</v>
      </c>
      <c r="L165" s="268">
        <v>90.2</v>
      </c>
      <c r="M165" s="268">
        <v>181.70178999999999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1870.8</v>
      </c>
      <c r="D166" s="269">
        <v>1877.05</v>
      </c>
      <c r="E166" s="269">
        <v>1826.9499999999998</v>
      </c>
      <c r="F166" s="269">
        <v>1783.1</v>
      </c>
      <c r="G166" s="269">
        <v>1732.9999999999998</v>
      </c>
      <c r="H166" s="269">
        <v>1920.8999999999999</v>
      </c>
      <c r="I166" s="269">
        <v>1970.9999999999998</v>
      </c>
      <c r="J166" s="269">
        <v>2014.85</v>
      </c>
      <c r="K166" s="268">
        <v>1927.15</v>
      </c>
      <c r="L166" s="268">
        <v>1833.2</v>
      </c>
      <c r="M166" s="268">
        <v>5.4067400000000001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38.4</v>
      </c>
      <c r="D167" s="269">
        <v>38.950000000000003</v>
      </c>
      <c r="E167" s="269">
        <v>37.650000000000006</v>
      </c>
      <c r="F167" s="269">
        <v>36.900000000000006</v>
      </c>
      <c r="G167" s="269">
        <v>35.600000000000009</v>
      </c>
      <c r="H167" s="269">
        <v>39.700000000000003</v>
      </c>
      <c r="I167" s="269">
        <v>41</v>
      </c>
      <c r="J167" s="269">
        <v>41.75</v>
      </c>
      <c r="K167" s="268">
        <v>40.25</v>
      </c>
      <c r="L167" s="268">
        <v>38.200000000000003</v>
      </c>
      <c r="M167" s="268">
        <v>158.50342000000001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3270.2</v>
      </c>
      <c r="D168" s="269">
        <v>3247.5</v>
      </c>
      <c r="E168" s="269">
        <v>3178.25</v>
      </c>
      <c r="F168" s="269">
        <v>3086.3</v>
      </c>
      <c r="G168" s="269">
        <v>3017.05</v>
      </c>
      <c r="H168" s="269">
        <v>3339.45</v>
      </c>
      <c r="I168" s="269">
        <v>3408.7</v>
      </c>
      <c r="J168" s="269">
        <v>3500.6499999999996</v>
      </c>
      <c r="K168" s="268">
        <v>3316.75</v>
      </c>
      <c r="L168" s="268">
        <v>3155.55</v>
      </c>
      <c r="M168" s="268">
        <v>3.1772399999999998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3492.35</v>
      </c>
      <c r="D169" s="269">
        <v>3488.2166666666667</v>
      </c>
      <c r="E169" s="269">
        <v>3406.4833333333336</v>
      </c>
      <c r="F169" s="269">
        <v>3320.6166666666668</v>
      </c>
      <c r="G169" s="269">
        <v>3238.8833333333337</v>
      </c>
      <c r="H169" s="269">
        <v>3574.0833333333335</v>
      </c>
      <c r="I169" s="269">
        <v>3655.8166666666662</v>
      </c>
      <c r="J169" s="269">
        <v>3741.6833333333334</v>
      </c>
      <c r="K169" s="268">
        <v>3569.95</v>
      </c>
      <c r="L169" s="268">
        <v>3402.35</v>
      </c>
      <c r="M169" s="268">
        <v>2.3857400000000002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123.15</v>
      </c>
      <c r="D170" s="269">
        <v>124.14999999999999</v>
      </c>
      <c r="E170" s="269">
        <v>119.85</v>
      </c>
      <c r="F170" s="269">
        <v>116.55</v>
      </c>
      <c r="G170" s="269">
        <v>112.25</v>
      </c>
      <c r="H170" s="269">
        <v>127.44999999999999</v>
      </c>
      <c r="I170" s="269">
        <v>131.74999999999997</v>
      </c>
      <c r="J170" s="269">
        <v>135.04999999999998</v>
      </c>
      <c r="K170" s="268">
        <v>128.44999999999999</v>
      </c>
      <c r="L170" s="268">
        <v>120.85</v>
      </c>
      <c r="M170" s="268">
        <v>7.2594500000000002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2293.5500000000002</v>
      </c>
      <c r="D171" s="269">
        <v>2296.2833333333333</v>
      </c>
      <c r="E171" s="269">
        <v>2269.7666666666664</v>
      </c>
      <c r="F171" s="269">
        <v>2245.9833333333331</v>
      </c>
      <c r="G171" s="269">
        <v>2219.4666666666662</v>
      </c>
      <c r="H171" s="269">
        <v>2320.0666666666666</v>
      </c>
      <c r="I171" s="269">
        <v>2346.5833333333339</v>
      </c>
      <c r="J171" s="269">
        <v>2370.3666666666668</v>
      </c>
      <c r="K171" s="268">
        <v>2322.8000000000002</v>
      </c>
      <c r="L171" s="268">
        <v>2272.5</v>
      </c>
      <c r="M171" s="268">
        <v>1.40384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1431.75</v>
      </c>
      <c r="D172" s="269">
        <v>1426.9166666666667</v>
      </c>
      <c r="E172" s="269">
        <v>1407.8333333333335</v>
      </c>
      <c r="F172" s="269">
        <v>1383.9166666666667</v>
      </c>
      <c r="G172" s="269">
        <v>1364.8333333333335</v>
      </c>
      <c r="H172" s="269">
        <v>1450.8333333333335</v>
      </c>
      <c r="I172" s="269">
        <v>1469.916666666667</v>
      </c>
      <c r="J172" s="269">
        <v>1493.8333333333335</v>
      </c>
      <c r="K172" s="268">
        <v>1446</v>
      </c>
      <c r="L172" s="268">
        <v>1403</v>
      </c>
      <c r="M172" s="268">
        <v>0.82526999999999995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418.75</v>
      </c>
      <c r="D173" s="269">
        <v>421.36666666666662</v>
      </c>
      <c r="E173" s="269">
        <v>413.73333333333323</v>
      </c>
      <c r="F173" s="269">
        <v>408.71666666666664</v>
      </c>
      <c r="G173" s="269">
        <v>401.08333333333326</v>
      </c>
      <c r="H173" s="269">
        <v>426.38333333333321</v>
      </c>
      <c r="I173" s="269">
        <v>434.01666666666654</v>
      </c>
      <c r="J173" s="269">
        <v>439.03333333333319</v>
      </c>
      <c r="K173" s="268">
        <v>429</v>
      </c>
      <c r="L173" s="268">
        <v>416.35</v>
      </c>
      <c r="M173" s="268">
        <v>1.4739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371.95</v>
      </c>
      <c r="D174" s="269">
        <v>378.48333333333335</v>
      </c>
      <c r="E174" s="269">
        <v>363.9666666666667</v>
      </c>
      <c r="F174" s="269">
        <v>355.98333333333335</v>
      </c>
      <c r="G174" s="269">
        <v>341.4666666666667</v>
      </c>
      <c r="H174" s="269">
        <v>386.4666666666667</v>
      </c>
      <c r="I174" s="269">
        <v>400.98333333333335</v>
      </c>
      <c r="J174" s="269">
        <v>408.9666666666667</v>
      </c>
      <c r="K174" s="268">
        <v>393</v>
      </c>
      <c r="L174" s="268">
        <v>370.5</v>
      </c>
      <c r="M174" s="268">
        <v>13.62832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1283.25</v>
      </c>
      <c r="D175" s="269">
        <v>1277.3666666666668</v>
      </c>
      <c r="E175" s="269">
        <v>1254.9333333333336</v>
      </c>
      <c r="F175" s="269">
        <v>1226.6166666666668</v>
      </c>
      <c r="G175" s="269">
        <v>1204.1833333333336</v>
      </c>
      <c r="H175" s="269">
        <v>1305.6833333333336</v>
      </c>
      <c r="I175" s="269">
        <v>1328.116666666667</v>
      </c>
      <c r="J175" s="269">
        <v>1356.4333333333336</v>
      </c>
      <c r="K175" s="268">
        <v>1299.8</v>
      </c>
      <c r="L175" s="268">
        <v>1249.05</v>
      </c>
      <c r="M175" s="268">
        <v>0.34422999999999998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1099.7</v>
      </c>
      <c r="D176" s="269">
        <v>1119.5166666666667</v>
      </c>
      <c r="E176" s="269">
        <v>1062.2333333333333</v>
      </c>
      <c r="F176" s="269">
        <v>1024.7666666666667</v>
      </c>
      <c r="G176" s="269">
        <v>967.48333333333335</v>
      </c>
      <c r="H176" s="269">
        <v>1156.9833333333333</v>
      </c>
      <c r="I176" s="269">
        <v>1214.2666666666667</v>
      </c>
      <c r="J176" s="269">
        <v>1251.7333333333333</v>
      </c>
      <c r="K176" s="268">
        <v>1176.8</v>
      </c>
      <c r="L176" s="268">
        <v>1082.05</v>
      </c>
      <c r="M176" s="268">
        <v>0.67539000000000005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519.35</v>
      </c>
      <c r="D177" s="269">
        <v>522.58333333333337</v>
      </c>
      <c r="E177" s="269">
        <v>513.76666666666677</v>
      </c>
      <c r="F177" s="269">
        <v>508.18333333333339</v>
      </c>
      <c r="G177" s="269">
        <v>499.36666666666679</v>
      </c>
      <c r="H177" s="269">
        <v>528.16666666666674</v>
      </c>
      <c r="I177" s="269">
        <v>536.98333333333335</v>
      </c>
      <c r="J177" s="269">
        <v>542.56666666666672</v>
      </c>
      <c r="K177" s="268">
        <v>531.4</v>
      </c>
      <c r="L177" s="268">
        <v>517</v>
      </c>
      <c r="M177" s="268">
        <v>1.62679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890.15</v>
      </c>
      <c r="D178" s="269">
        <v>899.5</v>
      </c>
      <c r="E178" s="269">
        <v>874.5</v>
      </c>
      <c r="F178" s="269">
        <v>858.85</v>
      </c>
      <c r="G178" s="269">
        <v>833.85</v>
      </c>
      <c r="H178" s="269">
        <v>915.15</v>
      </c>
      <c r="I178" s="269">
        <v>940.15</v>
      </c>
      <c r="J178" s="269">
        <v>955.8</v>
      </c>
      <c r="K178" s="268">
        <v>924.5</v>
      </c>
      <c r="L178" s="268">
        <v>883.85</v>
      </c>
      <c r="M178" s="268">
        <v>18.114519999999999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459.25</v>
      </c>
      <c r="D179" s="269">
        <v>464.66666666666669</v>
      </c>
      <c r="E179" s="269">
        <v>449.58333333333337</v>
      </c>
      <c r="F179" s="269">
        <v>439.91666666666669</v>
      </c>
      <c r="G179" s="269">
        <v>424.83333333333337</v>
      </c>
      <c r="H179" s="269">
        <v>474.33333333333337</v>
      </c>
      <c r="I179" s="269">
        <v>489.41666666666674</v>
      </c>
      <c r="J179" s="269">
        <v>499.08333333333337</v>
      </c>
      <c r="K179" s="268">
        <v>479.75</v>
      </c>
      <c r="L179" s="268">
        <v>455</v>
      </c>
      <c r="M179" s="268">
        <v>2.1899799999999998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1331</v>
      </c>
      <c r="D180" s="269">
        <v>1350.7</v>
      </c>
      <c r="E180" s="269">
        <v>1296.4000000000001</v>
      </c>
      <c r="F180" s="269">
        <v>1261.8</v>
      </c>
      <c r="G180" s="269">
        <v>1207.5</v>
      </c>
      <c r="H180" s="269">
        <v>1385.3000000000002</v>
      </c>
      <c r="I180" s="269">
        <v>1439.6</v>
      </c>
      <c r="J180" s="269">
        <v>1474.2000000000003</v>
      </c>
      <c r="K180" s="268">
        <v>1405</v>
      </c>
      <c r="L180" s="268">
        <v>1316.1</v>
      </c>
      <c r="M180" s="268">
        <v>9.86266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316.05</v>
      </c>
      <c r="D181" s="269">
        <v>318.45</v>
      </c>
      <c r="E181" s="269">
        <v>310.95</v>
      </c>
      <c r="F181" s="269">
        <v>305.85000000000002</v>
      </c>
      <c r="G181" s="269">
        <v>298.35000000000002</v>
      </c>
      <c r="H181" s="269">
        <v>323.54999999999995</v>
      </c>
      <c r="I181" s="269">
        <v>331.04999999999995</v>
      </c>
      <c r="J181" s="269">
        <v>336.14999999999992</v>
      </c>
      <c r="K181" s="268">
        <v>325.95</v>
      </c>
      <c r="L181" s="268">
        <v>313.35000000000002</v>
      </c>
      <c r="M181" s="268">
        <v>34.691380000000002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385.95</v>
      </c>
      <c r="D182" s="269">
        <v>390.58333333333331</v>
      </c>
      <c r="E182" s="269">
        <v>379.36666666666662</v>
      </c>
      <c r="F182" s="269">
        <v>372.7833333333333</v>
      </c>
      <c r="G182" s="269">
        <v>361.56666666666661</v>
      </c>
      <c r="H182" s="269">
        <v>397.16666666666663</v>
      </c>
      <c r="I182" s="269">
        <v>408.38333333333333</v>
      </c>
      <c r="J182" s="269">
        <v>414.96666666666664</v>
      </c>
      <c r="K182" s="268">
        <v>401.8</v>
      </c>
      <c r="L182" s="268">
        <v>384</v>
      </c>
      <c r="M182" s="268">
        <v>6.7341800000000003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1744.6</v>
      </c>
      <c r="D183" s="269">
        <v>1758.8333333333333</v>
      </c>
      <c r="E183" s="269">
        <v>1711.6666666666665</v>
      </c>
      <c r="F183" s="269">
        <v>1678.7333333333333</v>
      </c>
      <c r="G183" s="269">
        <v>1631.5666666666666</v>
      </c>
      <c r="H183" s="269">
        <v>1791.7666666666664</v>
      </c>
      <c r="I183" s="269">
        <v>1838.9333333333329</v>
      </c>
      <c r="J183" s="269">
        <v>1871.8666666666663</v>
      </c>
      <c r="K183" s="268">
        <v>1806</v>
      </c>
      <c r="L183" s="268">
        <v>1725.9</v>
      </c>
      <c r="M183" s="268">
        <v>10.27697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543.4</v>
      </c>
      <c r="D184" s="269">
        <v>543.36666666666667</v>
      </c>
      <c r="E184" s="269">
        <v>535.23333333333335</v>
      </c>
      <c r="F184" s="269">
        <v>527.06666666666672</v>
      </c>
      <c r="G184" s="269">
        <v>518.93333333333339</v>
      </c>
      <c r="H184" s="269">
        <v>551.5333333333333</v>
      </c>
      <c r="I184" s="269">
        <v>559.66666666666674</v>
      </c>
      <c r="J184" s="269">
        <v>567.83333333333326</v>
      </c>
      <c r="K184" s="268">
        <v>551.5</v>
      </c>
      <c r="L184" s="268">
        <v>535.20000000000005</v>
      </c>
      <c r="M184" s="268">
        <v>6.5290900000000001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2203.6999999999998</v>
      </c>
      <c r="D185" s="269">
        <v>2200.6</v>
      </c>
      <c r="E185" s="269">
        <v>2161.1999999999998</v>
      </c>
      <c r="F185" s="269">
        <v>2118.6999999999998</v>
      </c>
      <c r="G185" s="269">
        <v>2079.2999999999997</v>
      </c>
      <c r="H185" s="269">
        <v>2243.1</v>
      </c>
      <c r="I185" s="269">
        <v>2282.5000000000005</v>
      </c>
      <c r="J185" s="269">
        <v>2325</v>
      </c>
      <c r="K185" s="268">
        <v>2240</v>
      </c>
      <c r="L185" s="268">
        <v>2158.1</v>
      </c>
      <c r="M185" s="268">
        <v>0.74370000000000003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915.2</v>
      </c>
      <c r="D186" s="269">
        <v>919.44999999999993</v>
      </c>
      <c r="E186" s="269">
        <v>888.89999999999986</v>
      </c>
      <c r="F186" s="269">
        <v>862.59999999999991</v>
      </c>
      <c r="G186" s="269">
        <v>832.04999999999984</v>
      </c>
      <c r="H186" s="269">
        <v>945.74999999999989</v>
      </c>
      <c r="I186" s="269">
        <v>976.29999999999984</v>
      </c>
      <c r="J186" s="269">
        <v>1002.5999999999999</v>
      </c>
      <c r="K186" s="268">
        <v>950</v>
      </c>
      <c r="L186" s="268">
        <v>893.15</v>
      </c>
      <c r="M186" s="268">
        <v>4.3016199999999998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281.25</v>
      </c>
      <c r="D187" s="269">
        <v>282.75</v>
      </c>
      <c r="E187" s="269">
        <v>278.5</v>
      </c>
      <c r="F187" s="269">
        <v>275.75</v>
      </c>
      <c r="G187" s="269">
        <v>271.5</v>
      </c>
      <c r="H187" s="269">
        <v>285.5</v>
      </c>
      <c r="I187" s="269">
        <v>289.75</v>
      </c>
      <c r="J187" s="269">
        <v>292.5</v>
      </c>
      <c r="K187" s="268">
        <v>287</v>
      </c>
      <c r="L187" s="268">
        <v>280</v>
      </c>
      <c r="M187" s="268">
        <v>2.9453399999999998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3549.7</v>
      </c>
      <c r="D188" s="269">
        <v>3544.5666666666671</v>
      </c>
      <c r="E188" s="269">
        <v>3439.1333333333341</v>
      </c>
      <c r="F188" s="269">
        <v>3328.5666666666671</v>
      </c>
      <c r="G188" s="269">
        <v>3223.1333333333341</v>
      </c>
      <c r="H188" s="269">
        <v>3655.1333333333341</v>
      </c>
      <c r="I188" s="269">
        <v>3760.5666666666675</v>
      </c>
      <c r="J188" s="269">
        <v>3871.1333333333341</v>
      </c>
      <c r="K188" s="268">
        <v>3650</v>
      </c>
      <c r="L188" s="268">
        <v>3434</v>
      </c>
      <c r="M188" s="268">
        <v>5.34476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504.25</v>
      </c>
      <c r="D189" s="269">
        <v>513.01666666666665</v>
      </c>
      <c r="E189" s="269">
        <v>492.73333333333335</v>
      </c>
      <c r="F189" s="269">
        <v>481.2166666666667</v>
      </c>
      <c r="G189" s="269">
        <v>460.93333333333339</v>
      </c>
      <c r="H189" s="269">
        <v>524.5333333333333</v>
      </c>
      <c r="I189" s="269">
        <v>544.81666666666661</v>
      </c>
      <c r="J189" s="269">
        <v>556.33333333333326</v>
      </c>
      <c r="K189" s="268">
        <v>533.29999999999995</v>
      </c>
      <c r="L189" s="268">
        <v>501.5</v>
      </c>
      <c r="M189" s="268">
        <v>15.896100000000001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725.3</v>
      </c>
      <c r="D190" s="269">
        <v>740.5</v>
      </c>
      <c r="E190" s="269">
        <v>706.4</v>
      </c>
      <c r="F190" s="269">
        <v>687.5</v>
      </c>
      <c r="G190" s="269">
        <v>653.4</v>
      </c>
      <c r="H190" s="269">
        <v>759.4</v>
      </c>
      <c r="I190" s="269">
        <v>793.49999999999989</v>
      </c>
      <c r="J190" s="269">
        <v>812.4</v>
      </c>
      <c r="K190" s="268">
        <v>774.6</v>
      </c>
      <c r="L190" s="268">
        <v>721.6</v>
      </c>
      <c r="M190" s="268">
        <v>14.6424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87.65</v>
      </c>
      <c r="D191" s="269">
        <v>89.8</v>
      </c>
      <c r="E191" s="269">
        <v>84.85</v>
      </c>
      <c r="F191" s="269">
        <v>82.05</v>
      </c>
      <c r="G191" s="269">
        <v>77.099999999999994</v>
      </c>
      <c r="H191" s="269">
        <v>92.6</v>
      </c>
      <c r="I191" s="269">
        <v>97.550000000000011</v>
      </c>
      <c r="J191" s="269">
        <v>100.35</v>
      </c>
      <c r="K191" s="268">
        <v>94.75</v>
      </c>
      <c r="L191" s="268">
        <v>87</v>
      </c>
      <c r="M191" s="268">
        <v>23.00976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141.15</v>
      </c>
      <c r="D192" s="269">
        <v>143.13333333333333</v>
      </c>
      <c r="E192" s="269">
        <v>137.66666666666666</v>
      </c>
      <c r="F192" s="269">
        <v>134.18333333333334</v>
      </c>
      <c r="G192" s="269">
        <v>128.71666666666667</v>
      </c>
      <c r="H192" s="269">
        <v>146.61666666666665</v>
      </c>
      <c r="I192" s="269">
        <v>152.08333333333334</v>
      </c>
      <c r="J192" s="269">
        <v>155.56666666666663</v>
      </c>
      <c r="K192" s="268">
        <v>148.6</v>
      </c>
      <c r="L192" s="268">
        <v>139.65</v>
      </c>
      <c r="M192" s="268">
        <v>33.646819999999998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244.8</v>
      </c>
      <c r="D193" s="269">
        <v>247.85</v>
      </c>
      <c r="E193" s="269">
        <v>239.7</v>
      </c>
      <c r="F193" s="269">
        <v>234.6</v>
      </c>
      <c r="G193" s="269">
        <v>226.45</v>
      </c>
      <c r="H193" s="269">
        <v>252.95</v>
      </c>
      <c r="I193" s="269">
        <v>261.10000000000002</v>
      </c>
      <c r="J193" s="269">
        <v>266.2</v>
      </c>
      <c r="K193" s="268">
        <v>256</v>
      </c>
      <c r="L193" s="268">
        <v>242.75</v>
      </c>
      <c r="M193" s="268">
        <v>18.568460000000002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1181.25</v>
      </c>
      <c r="D194" s="269">
        <v>1189.7</v>
      </c>
      <c r="E194" s="269">
        <v>1164.5500000000002</v>
      </c>
      <c r="F194" s="269">
        <v>1147.8500000000001</v>
      </c>
      <c r="G194" s="269">
        <v>1122.7000000000003</v>
      </c>
      <c r="H194" s="269">
        <v>1206.4000000000001</v>
      </c>
      <c r="I194" s="269">
        <v>1231.5500000000002</v>
      </c>
      <c r="J194" s="269">
        <v>1248.25</v>
      </c>
      <c r="K194" s="268">
        <v>1214.8499999999999</v>
      </c>
      <c r="L194" s="268">
        <v>1173</v>
      </c>
      <c r="M194" s="268">
        <v>2.1826099999999999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896.9</v>
      </c>
      <c r="D195" s="269">
        <v>902.76666666666677</v>
      </c>
      <c r="E195" s="269">
        <v>887.53333333333353</v>
      </c>
      <c r="F195" s="269">
        <v>878.16666666666674</v>
      </c>
      <c r="G195" s="269">
        <v>862.93333333333351</v>
      </c>
      <c r="H195" s="269">
        <v>912.13333333333355</v>
      </c>
      <c r="I195" s="269">
        <v>927.3666666666669</v>
      </c>
      <c r="J195" s="269">
        <v>936.73333333333358</v>
      </c>
      <c r="K195" s="268">
        <v>918</v>
      </c>
      <c r="L195" s="268">
        <v>893.4</v>
      </c>
      <c r="M195" s="268">
        <v>50.95937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1944.25</v>
      </c>
      <c r="D196" s="269">
        <v>1961.8333333333333</v>
      </c>
      <c r="E196" s="269">
        <v>1907.6666666666665</v>
      </c>
      <c r="F196" s="269">
        <v>1871.0833333333333</v>
      </c>
      <c r="G196" s="269">
        <v>1816.9166666666665</v>
      </c>
      <c r="H196" s="269">
        <v>1998.4166666666665</v>
      </c>
      <c r="I196" s="269">
        <v>2052.583333333333</v>
      </c>
      <c r="J196" s="269">
        <v>2089.1666666666665</v>
      </c>
      <c r="K196" s="268">
        <v>2016</v>
      </c>
      <c r="L196" s="268">
        <v>1925.25</v>
      </c>
      <c r="M196" s="268">
        <v>3.5202300000000002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1492.75</v>
      </c>
      <c r="D197" s="269">
        <v>1496.8166666666666</v>
      </c>
      <c r="E197" s="269">
        <v>1478.9333333333332</v>
      </c>
      <c r="F197" s="269">
        <v>1465.1166666666666</v>
      </c>
      <c r="G197" s="269">
        <v>1447.2333333333331</v>
      </c>
      <c r="H197" s="269">
        <v>1510.6333333333332</v>
      </c>
      <c r="I197" s="269">
        <v>1528.5166666666664</v>
      </c>
      <c r="J197" s="269">
        <v>1542.3333333333333</v>
      </c>
      <c r="K197" s="268">
        <v>1514.7</v>
      </c>
      <c r="L197" s="268">
        <v>1483</v>
      </c>
      <c r="M197" s="268">
        <v>102.80023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546.75</v>
      </c>
      <c r="D198" s="269">
        <v>553.5</v>
      </c>
      <c r="E198" s="269">
        <v>538.15</v>
      </c>
      <c r="F198" s="269">
        <v>529.54999999999995</v>
      </c>
      <c r="G198" s="269">
        <v>514.19999999999993</v>
      </c>
      <c r="H198" s="269">
        <v>562.1</v>
      </c>
      <c r="I198" s="269">
        <v>577.44999999999993</v>
      </c>
      <c r="J198" s="269">
        <v>586.05000000000007</v>
      </c>
      <c r="K198" s="268">
        <v>568.85</v>
      </c>
      <c r="L198" s="268">
        <v>544.9</v>
      </c>
      <c r="M198" s="268">
        <v>71.258600000000001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75.75</v>
      </c>
      <c r="D199" s="269">
        <v>76.883333333333326</v>
      </c>
      <c r="E199" s="269">
        <v>74.166666666666657</v>
      </c>
      <c r="F199" s="269">
        <v>72.583333333333329</v>
      </c>
      <c r="G199" s="269">
        <v>69.86666666666666</v>
      </c>
      <c r="H199" s="269">
        <v>78.466666666666654</v>
      </c>
      <c r="I199" s="269">
        <v>81.183333333333323</v>
      </c>
      <c r="J199" s="269">
        <v>82.766666666666652</v>
      </c>
      <c r="K199" s="268">
        <v>79.599999999999994</v>
      </c>
      <c r="L199" s="268">
        <v>75.3</v>
      </c>
      <c r="M199" s="268">
        <v>112.95010000000001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3704.95</v>
      </c>
      <c r="D200" s="269">
        <v>3703.3166666666671</v>
      </c>
      <c r="E200" s="269">
        <v>3586.6333333333341</v>
      </c>
      <c r="F200" s="269">
        <v>3468.3166666666671</v>
      </c>
      <c r="G200" s="269">
        <v>3351.6333333333341</v>
      </c>
      <c r="H200" s="269">
        <v>3821.6333333333341</v>
      </c>
      <c r="I200" s="269">
        <v>3938.3166666666675</v>
      </c>
      <c r="J200" s="269">
        <v>4056.6333333333341</v>
      </c>
      <c r="K200" s="268">
        <v>3820</v>
      </c>
      <c r="L200" s="268">
        <v>3585</v>
      </c>
      <c r="M200" s="268">
        <v>0.15281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1017.1</v>
      </c>
      <c r="D201" s="269">
        <v>1020.6166666666668</v>
      </c>
      <c r="E201" s="269">
        <v>1002.0333333333335</v>
      </c>
      <c r="F201" s="269">
        <v>986.9666666666667</v>
      </c>
      <c r="G201" s="269">
        <v>968.38333333333344</v>
      </c>
      <c r="H201" s="269">
        <v>1035.6833333333336</v>
      </c>
      <c r="I201" s="269">
        <v>1054.2666666666667</v>
      </c>
      <c r="J201" s="269">
        <v>1069.3333333333337</v>
      </c>
      <c r="K201" s="268">
        <v>1039.2</v>
      </c>
      <c r="L201" s="268">
        <v>1005.55</v>
      </c>
      <c r="M201" s="268">
        <v>3.4820500000000001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17.600000000000001</v>
      </c>
      <c r="D202" s="269">
        <v>17.483333333333334</v>
      </c>
      <c r="E202" s="269">
        <v>17.216666666666669</v>
      </c>
      <c r="F202" s="269">
        <v>16.833333333333336</v>
      </c>
      <c r="G202" s="269">
        <v>16.56666666666667</v>
      </c>
      <c r="H202" s="269">
        <v>17.866666666666667</v>
      </c>
      <c r="I202" s="269">
        <v>18.133333333333333</v>
      </c>
      <c r="J202" s="269">
        <v>18.516666666666666</v>
      </c>
      <c r="K202" s="268">
        <v>17.75</v>
      </c>
      <c r="L202" s="268">
        <v>17.100000000000001</v>
      </c>
      <c r="M202" s="268">
        <v>29.767890000000001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1086.3499999999999</v>
      </c>
      <c r="D203" s="269">
        <v>1080.1999999999998</v>
      </c>
      <c r="E203" s="269">
        <v>1068.0999999999997</v>
      </c>
      <c r="F203" s="269">
        <v>1049.8499999999999</v>
      </c>
      <c r="G203" s="269">
        <v>1037.7499999999998</v>
      </c>
      <c r="H203" s="269">
        <v>1098.4499999999996</v>
      </c>
      <c r="I203" s="269">
        <v>1110.55</v>
      </c>
      <c r="J203" s="269">
        <v>1128.7999999999995</v>
      </c>
      <c r="K203" s="268">
        <v>1092.3</v>
      </c>
      <c r="L203" s="268">
        <v>1061.95</v>
      </c>
      <c r="M203" s="268">
        <v>0.35863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1302.3499999999999</v>
      </c>
      <c r="D204" s="269">
        <v>1319.4</v>
      </c>
      <c r="E204" s="269">
        <v>1277.3500000000001</v>
      </c>
      <c r="F204" s="269">
        <v>1252.3500000000001</v>
      </c>
      <c r="G204" s="269">
        <v>1210.3000000000002</v>
      </c>
      <c r="H204" s="269">
        <v>1344.4</v>
      </c>
      <c r="I204" s="269">
        <v>1386.4500000000003</v>
      </c>
      <c r="J204" s="269">
        <v>1411.45</v>
      </c>
      <c r="K204" s="268">
        <v>1361.45</v>
      </c>
      <c r="L204" s="268">
        <v>1294.4000000000001</v>
      </c>
      <c r="M204" s="268">
        <v>10.545500000000001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101.8</v>
      </c>
      <c r="D205" s="269">
        <v>102.11666666666667</v>
      </c>
      <c r="E205" s="269">
        <v>100.73333333333335</v>
      </c>
      <c r="F205" s="269">
        <v>99.666666666666671</v>
      </c>
      <c r="G205" s="269">
        <v>98.283333333333346</v>
      </c>
      <c r="H205" s="269">
        <v>103.18333333333335</v>
      </c>
      <c r="I205" s="269">
        <v>104.56666666666668</v>
      </c>
      <c r="J205" s="269">
        <v>105.63333333333335</v>
      </c>
      <c r="K205" s="268">
        <v>103.5</v>
      </c>
      <c r="L205" s="268">
        <v>101.05</v>
      </c>
      <c r="M205" s="268">
        <v>13.192299999999999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2685.2</v>
      </c>
      <c r="D206" s="269">
        <v>2719.8333333333335</v>
      </c>
      <c r="E206" s="269">
        <v>2635.3666666666668</v>
      </c>
      <c r="F206" s="269">
        <v>2585.5333333333333</v>
      </c>
      <c r="G206" s="269">
        <v>2501.0666666666666</v>
      </c>
      <c r="H206" s="269">
        <v>2769.666666666667</v>
      </c>
      <c r="I206" s="269">
        <v>2854.1333333333332</v>
      </c>
      <c r="J206" s="269">
        <v>2903.9666666666672</v>
      </c>
      <c r="K206" s="268">
        <v>2804.3</v>
      </c>
      <c r="L206" s="268">
        <v>2670</v>
      </c>
      <c r="M206" s="268">
        <v>19.065570000000001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358.35</v>
      </c>
      <c r="D207" s="269">
        <v>361.5333333333333</v>
      </c>
      <c r="E207" s="269">
        <v>350.06666666666661</v>
      </c>
      <c r="F207" s="269">
        <v>341.7833333333333</v>
      </c>
      <c r="G207" s="269">
        <v>330.31666666666661</v>
      </c>
      <c r="H207" s="269">
        <v>369.81666666666661</v>
      </c>
      <c r="I207" s="269">
        <v>381.2833333333333</v>
      </c>
      <c r="J207" s="269">
        <v>389.56666666666661</v>
      </c>
      <c r="K207" s="268">
        <v>373</v>
      </c>
      <c r="L207" s="268">
        <v>353.25</v>
      </c>
      <c r="M207" s="268">
        <v>6.3327900000000001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412.5</v>
      </c>
      <c r="D208" s="269">
        <v>414.2</v>
      </c>
      <c r="E208" s="269">
        <v>404.09999999999997</v>
      </c>
      <c r="F208" s="269">
        <v>395.7</v>
      </c>
      <c r="G208" s="269">
        <v>385.59999999999997</v>
      </c>
      <c r="H208" s="269">
        <v>422.59999999999997</v>
      </c>
      <c r="I208" s="269">
        <v>432.7</v>
      </c>
      <c r="J208" s="269">
        <v>441.09999999999997</v>
      </c>
      <c r="K208" s="268">
        <v>424.3</v>
      </c>
      <c r="L208" s="268">
        <v>405.8</v>
      </c>
      <c r="M208" s="268">
        <v>148.26674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1384.2</v>
      </c>
      <c r="D209" s="269">
        <v>1398.3999999999999</v>
      </c>
      <c r="E209" s="269">
        <v>1361.2499999999998</v>
      </c>
      <c r="F209" s="269">
        <v>1338.3</v>
      </c>
      <c r="G209" s="269">
        <v>1301.1499999999999</v>
      </c>
      <c r="H209" s="269">
        <v>1421.3499999999997</v>
      </c>
      <c r="I209" s="269">
        <v>1458.4999999999998</v>
      </c>
      <c r="J209" s="269">
        <v>1481.4499999999996</v>
      </c>
      <c r="K209" s="268">
        <v>1435.55</v>
      </c>
      <c r="L209" s="268">
        <v>1375.45</v>
      </c>
      <c r="M209" s="268">
        <v>0.55684999999999996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2483.4</v>
      </c>
      <c r="D210" s="269">
        <v>2485.3333333333335</v>
      </c>
      <c r="E210" s="269">
        <v>2416.7666666666669</v>
      </c>
      <c r="F210" s="269">
        <v>2350.1333333333332</v>
      </c>
      <c r="G210" s="269">
        <v>2281.5666666666666</v>
      </c>
      <c r="H210" s="269">
        <v>2551.9666666666672</v>
      </c>
      <c r="I210" s="269">
        <v>2620.5333333333338</v>
      </c>
      <c r="J210" s="269">
        <v>2687.1666666666674</v>
      </c>
      <c r="K210" s="268">
        <v>2553.9</v>
      </c>
      <c r="L210" s="268">
        <v>2418.6999999999998</v>
      </c>
      <c r="M210" s="268">
        <v>14.61931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117.2</v>
      </c>
      <c r="D211" s="269">
        <v>118.48333333333335</v>
      </c>
      <c r="E211" s="269">
        <v>114.56666666666669</v>
      </c>
      <c r="F211" s="269">
        <v>111.93333333333334</v>
      </c>
      <c r="G211" s="269">
        <v>108.01666666666668</v>
      </c>
      <c r="H211" s="269">
        <v>121.1166666666667</v>
      </c>
      <c r="I211" s="269">
        <v>125.03333333333336</v>
      </c>
      <c r="J211" s="269">
        <v>127.66666666666671</v>
      </c>
      <c r="K211" s="268">
        <v>122.4</v>
      </c>
      <c r="L211" s="268">
        <v>115.85</v>
      </c>
      <c r="M211" s="268">
        <v>35.548189999999998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228.8</v>
      </c>
      <c r="D212" s="269">
        <v>232.01666666666668</v>
      </c>
      <c r="E212" s="269">
        <v>224.63333333333335</v>
      </c>
      <c r="F212" s="269">
        <v>220.46666666666667</v>
      </c>
      <c r="G212" s="269">
        <v>213.08333333333334</v>
      </c>
      <c r="H212" s="269">
        <v>236.18333333333337</v>
      </c>
      <c r="I212" s="269">
        <v>243.56666666666669</v>
      </c>
      <c r="J212" s="269">
        <v>247.73333333333338</v>
      </c>
      <c r="K212" s="268">
        <v>239.4</v>
      </c>
      <c r="L212" s="268">
        <v>227.85</v>
      </c>
      <c r="M212" s="268">
        <v>76.495170000000002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2528.15</v>
      </c>
      <c r="D213" s="269">
        <v>2536.8833333333332</v>
      </c>
      <c r="E213" s="269">
        <v>2509.9166666666665</v>
      </c>
      <c r="F213" s="269">
        <v>2491.6833333333334</v>
      </c>
      <c r="G213" s="269">
        <v>2464.7166666666667</v>
      </c>
      <c r="H213" s="269">
        <v>2555.1166666666663</v>
      </c>
      <c r="I213" s="269">
        <v>2582.0833333333335</v>
      </c>
      <c r="J213" s="269">
        <v>2600.3166666666662</v>
      </c>
      <c r="K213" s="268">
        <v>2563.85</v>
      </c>
      <c r="L213" s="268">
        <v>2518.65</v>
      </c>
      <c r="M213" s="268">
        <v>25.168199999999999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281.3</v>
      </c>
      <c r="D214" s="269">
        <v>283.63333333333333</v>
      </c>
      <c r="E214" s="269">
        <v>276.26666666666665</v>
      </c>
      <c r="F214" s="269">
        <v>271.23333333333335</v>
      </c>
      <c r="G214" s="269">
        <v>263.86666666666667</v>
      </c>
      <c r="H214" s="269">
        <v>288.66666666666663</v>
      </c>
      <c r="I214" s="269">
        <v>296.0333333333333</v>
      </c>
      <c r="J214" s="269">
        <v>301.06666666666661</v>
      </c>
      <c r="K214" s="268">
        <v>291</v>
      </c>
      <c r="L214" s="268">
        <v>278.60000000000002</v>
      </c>
      <c r="M214" s="268">
        <v>8.5510800000000007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3468.7</v>
      </c>
      <c r="D215" s="269">
        <v>3478.6833333333329</v>
      </c>
      <c r="E215" s="269">
        <v>3377.3666666666659</v>
      </c>
      <c r="F215" s="269">
        <v>3286.0333333333328</v>
      </c>
      <c r="G215" s="269">
        <v>3184.7166666666658</v>
      </c>
      <c r="H215" s="269">
        <v>3570.016666666666</v>
      </c>
      <c r="I215" s="269">
        <v>3671.3333333333326</v>
      </c>
      <c r="J215" s="269">
        <v>3762.6666666666661</v>
      </c>
      <c r="K215" s="268">
        <v>3580</v>
      </c>
      <c r="L215" s="268">
        <v>3387.35</v>
      </c>
      <c r="M215" s="268">
        <v>2.6811199999999999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868.05</v>
      </c>
      <c r="D216" s="269">
        <v>875.65</v>
      </c>
      <c r="E216" s="269">
        <v>852.5</v>
      </c>
      <c r="F216" s="269">
        <v>836.95</v>
      </c>
      <c r="G216" s="269">
        <v>813.80000000000007</v>
      </c>
      <c r="H216" s="269">
        <v>891.19999999999993</v>
      </c>
      <c r="I216" s="269">
        <v>914.3499999999998</v>
      </c>
      <c r="J216" s="269">
        <v>929.89999999999986</v>
      </c>
      <c r="K216" s="268">
        <v>898.8</v>
      </c>
      <c r="L216" s="268">
        <v>860.1</v>
      </c>
      <c r="M216" s="268">
        <v>1.3540000000000001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40413.25</v>
      </c>
      <c r="D217" s="269">
        <v>40876.533333333333</v>
      </c>
      <c r="E217" s="269">
        <v>39660.716666666667</v>
      </c>
      <c r="F217" s="269">
        <v>38908.183333333334</v>
      </c>
      <c r="G217" s="269">
        <v>37692.366666666669</v>
      </c>
      <c r="H217" s="269">
        <v>41629.066666666666</v>
      </c>
      <c r="I217" s="269">
        <v>42844.883333333331</v>
      </c>
      <c r="J217" s="269">
        <v>43597.416666666664</v>
      </c>
      <c r="K217" s="268">
        <v>42092.35</v>
      </c>
      <c r="L217" s="268">
        <v>40124</v>
      </c>
      <c r="M217" s="268">
        <v>4.5929999999999999E-2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36.9</v>
      </c>
      <c r="D218" s="269">
        <v>37.550000000000004</v>
      </c>
      <c r="E218" s="269">
        <v>35.850000000000009</v>
      </c>
      <c r="F218" s="269">
        <v>34.800000000000004</v>
      </c>
      <c r="G218" s="269">
        <v>33.100000000000009</v>
      </c>
      <c r="H218" s="269">
        <v>38.600000000000009</v>
      </c>
      <c r="I218" s="269">
        <v>40.300000000000011</v>
      </c>
      <c r="J218" s="269">
        <v>41.350000000000009</v>
      </c>
      <c r="K218" s="268">
        <v>39.25</v>
      </c>
      <c r="L218" s="268">
        <v>36.5</v>
      </c>
      <c r="M218" s="268">
        <v>38.445059999999998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2404.1</v>
      </c>
      <c r="D219" s="269">
        <v>2414.0166666666664</v>
      </c>
      <c r="E219" s="269">
        <v>2383.4833333333327</v>
      </c>
      <c r="F219" s="269">
        <v>2362.8666666666663</v>
      </c>
      <c r="G219" s="269">
        <v>2332.3333333333326</v>
      </c>
      <c r="H219" s="269">
        <v>2434.6333333333328</v>
      </c>
      <c r="I219" s="269">
        <v>2465.1666666666665</v>
      </c>
      <c r="J219" s="269">
        <v>2485.7833333333328</v>
      </c>
      <c r="K219" s="268">
        <v>2444.5500000000002</v>
      </c>
      <c r="L219" s="268">
        <v>2393.4</v>
      </c>
      <c r="M219" s="268">
        <v>63.975279999999998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909.1</v>
      </c>
      <c r="D220" s="269">
        <v>910.63333333333333</v>
      </c>
      <c r="E220" s="269">
        <v>903.66666666666663</v>
      </c>
      <c r="F220" s="269">
        <v>898.23333333333335</v>
      </c>
      <c r="G220" s="269">
        <v>891.26666666666665</v>
      </c>
      <c r="H220" s="269">
        <v>916.06666666666661</v>
      </c>
      <c r="I220" s="269">
        <v>923.0333333333333</v>
      </c>
      <c r="J220" s="269">
        <v>928.46666666666658</v>
      </c>
      <c r="K220" s="268">
        <v>917.6</v>
      </c>
      <c r="L220" s="268">
        <v>905.2</v>
      </c>
      <c r="M220" s="268">
        <v>119.6686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1215.4000000000001</v>
      </c>
      <c r="D221" s="269">
        <v>1221.4333333333334</v>
      </c>
      <c r="E221" s="269">
        <v>1202.9666666666667</v>
      </c>
      <c r="F221" s="269">
        <v>1190.5333333333333</v>
      </c>
      <c r="G221" s="269">
        <v>1172.0666666666666</v>
      </c>
      <c r="H221" s="269">
        <v>1233.8666666666668</v>
      </c>
      <c r="I221" s="269">
        <v>1252.3333333333335</v>
      </c>
      <c r="J221" s="269">
        <v>1264.7666666666669</v>
      </c>
      <c r="K221" s="268">
        <v>1239.9000000000001</v>
      </c>
      <c r="L221" s="268">
        <v>1209</v>
      </c>
      <c r="M221" s="268">
        <v>10.26469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556.35</v>
      </c>
      <c r="D222" s="269">
        <v>561.4</v>
      </c>
      <c r="E222" s="269">
        <v>546.79999999999995</v>
      </c>
      <c r="F222" s="269">
        <v>537.25</v>
      </c>
      <c r="G222" s="269">
        <v>522.65</v>
      </c>
      <c r="H222" s="269">
        <v>570.94999999999993</v>
      </c>
      <c r="I222" s="269">
        <v>585.55000000000007</v>
      </c>
      <c r="J222" s="269">
        <v>595.09999999999991</v>
      </c>
      <c r="K222" s="268">
        <v>576</v>
      </c>
      <c r="L222" s="268">
        <v>551.85</v>
      </c>
      <c r="M222" s="268">
        <v>13.36993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528.6</v>
      </c>
      <c r="D223" s="269">
        <v>526.08333333333337</v>
      </c>
      <c r="E223" s="269">
        <v>518.16666666666674</v>
      </c>
      <c r="F223" s="269">
        <v>507.73333333333335</v>
      </c>
      <c r="G223" s="269">
        <v>499.81666666666672</v>
      </c>
      <c r="H223" s="269">
        <v>536.51666666666677</v>
      </c>
      <c r="I223" s="269">
        <v>544.43333333333351</v>
      </c>
      <c r="J223" s="269">
        <v>554.86666666666679</v>
      </c>
      <c r="K223" s="268">
        <v>534</v>
      </c>
      <c r="L223" s="268">
        <v>515.65</v>
      </c>
      <c r="M223" s="268">
        <v>4.7633999999999999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44.65</v>
      </c>
      <c r="D224" s="269">
        <v>44.966666666666669</v>
      </c>
      <c r="E224" s="269">
        <v>43.683333333333337</v>
      </c>
      <c r="F224" s="269">
        <v>42.716666666666669</v>
      </c>
      <c r="G224" s="269">
        <v>41.433333333333337</v>
      </c>
      <c r="H224" s="269">
        <v>45.933333333333337</v>
      </c>
      <c r="I224" s="269">
        <v>47.216666666666669</v>
      </c>
      <c r="J224" s="269">
        <v>48.183333333333337</v>
      </c>
      <c r="K224" s="268">
        <v>46.25</v>
      </c>
      <c r="L224" s="268">
        <v>44</v>
      </c>
      <c r="M224" s="268">
        <v>100.82053999999999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50.95</v>
      </c>
      <c r="D225" s="269">
        <v>51.566666666666663</v>
      </c>
      <c r="E225" s="269">
        <v>49.883333333333326</v>
      </c>
      <c r="F225" s="269">
        <v>48.816666666666663</v>
      </c>
      <c r="G225" s="269">
        <v>47.133333333333326</v>
      </c>
      <c r="H225" s="269">
        <v>52.633333333333326</v>
      </c>
      <c r="I225" s="269">
        <v>54.316666666666663</v>
      </c>
      <c r="J225" s="269">
        <v>55.383333333333326</v>
      </c>
      <c r="K225" s="268">
        <v>53.25</v>
      </c>
      <c r="L225" s="268">
        <v>50.5</v>
      </c>
      <c r="M225" s="268">
        <v>535.23230000000001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66.099999999999994</v>
      </c>
      <c r="D226" s="269">
        <v>67.416666666666657</v>
      </c>
      <c r="E226" s="269">
        <v>64.283333333333317</v>
      </c>
      <c r="F226" s="269">
        <v>62.466666666666654</v>
      </c>
      <c r="G226" s="269">
        <v>59.333333333333314</v>
      </c>
      <c r="H226" s="269">
        <v>69.23333333333332</v>
      </c>
      <c r="I226" s="269">
        <v>72.366666666666646</v>
      </c>
      <c r="J226" s="269">
        <v>74.183333333333323</v>
      </c>
      <c r="K226" s="268">
        <v>70.55</v>
      </c>
      <c r="L226" s="268">
        <v>65.599999999999994</v>
      </c>
      <c r="M226" s="268">
        <v>99.006140000000002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989.35</v>
      </c>
      <c r="D227" s="269">
        <v>1006.8166666666666</v>
      </c>
      <c r="E227" s="269">
        <v>964.5333333333333</v>
      </c>
      <c r="F227" s="269">
        <v>939.7166666666667</v>
      </c>
      <c r="G227" s="269">
        <v>897.43333333333339</v>
      </c>
      <c r="H227" s="269">
        <v>1031.6333333333332</v>
      </c>
      <c r="I227" s="269">
        <v>1073.9166666666665</v>
      </c>
      <c r="J227" s="269">
        <v>1098.7333333333331</v>
      </c>
      <c r="K227" s="268">
        <v>1049.0999999999999</v>
      </c>
      <c r="L227" s="268">
        <v>982</v>
      </c>
      <c r="M227" s="268">
        <v>0.11317000000000001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361.9</v>
      </c>
      <c r="D228" s="269">
        <v>362.15000000000003</v>
      </c>
      <c r="E228" s="269">
        <v>356.25000000000006</v>
      </c>
      <c r="F228" s="269">
        <v>350.6</v>
      </c>
      <c r="G228" s="269">
        <v>344.70000000000005</v>
      </c>
      <c r="H228" s="269">
        <v>367.80000000000007</v>
      </c>
      <c r="I228" s="269">
        <v>373.70000000000005</v>
      </c>
      <c r="J228" s="269">
        <v>379.35000000000008</v>
      </c>
      <c r="K228" s="268">
        <v>368.05</v>
      </c>
      <c r="L228" s="268">
        <v>356.5</v>
      </c>
      <c r="M228" s="268">
        <v>19.346150000000002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1819.15</v>
      </c>
      <c r="D229" s="269">
        <v>1795.6666666666667</v>
      </c>
      <c r="E229" s="269">
        <v>1714.3333333333335</v>
      </c>
      <c r="F229" s="269">
        <v>1609.5166666666667</v>
      </c>
      <c r="G229" s="269">
        <v>1528.1833333333334</v>
      </c>
      <c r="H229" s="269">
        <v>1900.4833333333336</v>
      </c>
      <c r="I229" s="269">
        <v>1981.8166666666671</v>
      </c>
      <c r="J229" s="269">
        <v>2086.6333333333337</v>
      </c>
      <c r="K229" s="268">
        <v>1877</v>
      </c>
      <c r="L229" s="268">
        <v>1690.85</v>
      </c>
      <c r="M229" s="268">
        <v>2.9182600000000001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226.35</v>
      </c>
      <c r="D230" s="269">
        <v>228.68333333333331</v>
      </c>
      <c r="E230" s="269">
        <v>222.16666666666663</v>
      </c>
      <c r="F230" s="269">
        <v>217.98333333333332</v>
      </c>
      <c r="G230" s="269">
        <v>211.46666666666664</v>
      </c>
      <c r="H230" s="269">
        <v>232.86666666666662</v>
      </c>
      <c r="I230" s="269">
        <v>239.38333333333333</v>
      </c>
      <c r="J230" s="269">
        <v>243.56666666666661</v>
      </c>
      <c r="K230" s="268">
        <v>235.2</v>
      </c>
      <c r="L230" s="268">
        <v>224.5</v>
      </c>
      <c r="M230" s="268">
        <v>10.14737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40.5</v>
      </c>
      <c r="D231" s="269">
        <v>41.1</v>
      </c>
      <c r="E231" s="269">
        <v>39.5</v>
      </c>
      <c r="F231" s="269">
        <v>38.5</v>
      </c>
      <c r="G231" s="269">
        <v>36.9</v>
      </c>
      <c r="H231" s="269">
        <v>42.1</v>
      </c>
      <c r="I231" s="269">
        <v>43.70000000000001</v>
      </c>
      <c r="J231" s="269">
        <v>44.7</v>
      </c>
      <c r="K231" s="268">
        <v>42.7</v>
      </c>
      <c r="L231" s="268">
        <v>40.1</v>
      </c>
      <c r="M231" s="268">
        <v>20.885300000000001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331.3</v>
      </c>
      <c r="D232" s="269">
        <v>331.86666666666673</v>
      </c>
      <c r="E232" s="269">
        <v>329.13333333333344</v>
      </c>
      <c r="F232" s="269">
        <v>326.9666666666667</v>
      </c>
      <c r="G232" s="269">
        <v>324.23333333333341</v>
      </c>
      <c r="H232" s="269">
        <v>334.03333333333347</v>
      </c>
      <c r="I232" s="269">
        <v>336.76666666666671</v>
      </c>
      <c r="J232" s="269">
        <v>338.93333333333351</v>
      </c>
      <c r="K232" s="268">
        <v>334.6</v>
      </c>
      <c r="L232" s="268">
        <v>329.7</v>
      </c>
      <c r="M232" s="268">
        <v>124.92851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109.5</v>
      </c>
      <c r="D233" s="269">
        <v>110.16666666666667</v>
      </c>
      <c r="E233" s="269">
        <v>108.33333333333334</v>
      </c>
      <c r="F233" s="269">
        <v>107.16666666666667</v>
      </c>
      <c r="G233" s="269">
        <v>105.33333333333334</v>
      </c>
      <c r="H233" s="269">
        <v>111.33333333333334</v>
      </c>
      <c r="I233" s="269">
        <v>113.16666666666669</v>
      </c>
      <c r="J233" s="269">
        <v>114.33333333333334</v>
      </c>
      <c r="K233" s="268">
        <v>112</v>
      </c>
      <c r="L233" s="268">
        <v>109</v>
      </c>
      <c r="M233" s="268">
        <v>3.83161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266.10000000000002</v>
      </c>
      <c r="D234" s="269">
        <v>270.31666666666666</v>
      </c>
      <c r="E234" s="269">
        <v>257.33333333333331</v>
      </c>
      <c r="F234" s="269">
        <v>248.56666666666666</v>
      </c>
      <c r="G234" s="269">
        <v>235.58333333333331</v>
      </c>
      <c r="H234" s="269">
        <v>279.08333333333331</v>
      </c>
      <c r="I234" s="269">
        <v>292.06666666666666</v>
      </c>
      <c r="J234" s="269">
        <v>300.83333333333331</v>
      </c>
      <c r="K234" s="268">
        <v>283.3</v>
      </c>
      <c r="L234" s="268">
        <v>261.55</v>
      </c>
      <c r="M234" s="268">
        <v>251.96557000000001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127.25</v>
      </c>
      <c r="D235" s="269">
        <v>129.63333333333335</v>
      </c>
      <c r="E235" s="269">
        <v>122.91666666666671</v>
      </c>
      <c r="F235" s="269">
        <v>118.58333333333336</v>
      </c>
      <c r="G235" s="269">
        <v>111.86666666666672</v>
      </c>
      <c r="H235" s="269">
        <v>133.9666666666667</v>
      </c>
      <c r="I235" s="269">
        <v>140.68333333333334</v>
      </c>
      <c r="J235" s="269">
        <v>145.01666666666671</v>
      </c>
      <c r="K235" s="268">
        <v>136.35</v>
      </c>
      <c r="L235" s="268">
        <v>125.3</v>
      </c>
      <c r="M235" s="268">
        <v>167.7861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76.75</v>
      </c>
      <c r="D236" s="269">
        <v>78.63333333333334</v>
      </c>
      <c r="E236" s="269">
        <v>74.616666666666674</v>
      </c>
      <c r="F236" s="269">
        <v>72.483333333333334</v>
      </c>
      <c r="G236" s="269">
        <v>68.466666666666669</v>
      </c>
      <c r="H236" s="269">
        <v>80.76666666666668</v>
      </c>
      <c r="I236" s="269">
        <v>84.78333333333336</v>
      </c>
      <c r="J236" s="269">
        <v>86.916666666666686</v>
      </c>
      <c r="K236" s="268">
        <v>82.65</v>
      </c>
      <c r="L236" s="268">
        <v>76.5</v>
      </c>
      <c r="M236" s="268">
        <v>123.99968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4486.45</v>
      </c>
      <c r="D237" s="269">
        <v>4549.7833333333328</v>
      </c>
      <c r="E237" s="269">
        <v>4371.6666666666661</v>
      </c>
      <c r="F237" s="269">
        <v>4256.8833333333332</v>
      </c>
      <c r="G237" s="269">
        <v>4078.7666666666664</v>
      </c>
      <c r="H237" s="269">
        <v>4664.5666666666657</v>
      </c>
      <c r="I237" s="269">
        <v>4842.6833333333325</v>
      </c>
      <c r="J237" s="269">
        <v>4957.4666666666653</v>
      </c>
      <c r="K237" s="268">
        <v>4727.8999999999996</v>
      </c>
      <c r="L237" s="268">
        <v>4435</v>
      </c>
      <c r="M237" s="268">
        <v>1.49546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195.9</v>
      </c>
      <c r="D238" s="269">
        <v>198</v>
      </c>
      <c r="E238" s="269">
        <v>191.7</v>
      </c>
      <c r="F238" s="269">
        <v>187.5</v>
      </c>
      <c r="G238" s="269">
        <v>181.2</v>
      </c>
      <c r="H238" s="269">
        <v>202.2</v>
      </c>
      <c r="I238" s="269">
        <v>208.5</v>
      </c>
      <c r="J238" s="269">
        <v>212.7</v>
      </c>
      <c r="K238" s="268">
        <v>204.3</v>
      </c>
      <c r="L238" s="268">
        <v>193.8</v>
      </c>
      <c r="M238" s="268">
        <v>15.160399999999999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156.85</v>
      </c>
      <c r="D239" s="269">
        <v>158.79999999999998</v>
      </c>
      <c r="E239" s="269">
        <v>153.64999999999998</v>
      </c>
      <c r="F239" s="269">
        <v>150.44999999999999</v>
      </c>
      <c r="G239" s="269">
        <v>145.29999999999998</v>
      </c>
      <c r="H239" s="269">
        <v>161.99999999999997</v>
      </c>
      <c r="I239" s="269">
        <v>167.15</v>
      </c>
      <c r="J239" s="269">
        <v>170.34999999999997</v>
      </c>
      <c r="K239" s="268">
        <v>163.95</v>
      </c>
      <c r="L239" s="268">
        <v>155.6</v>
      </c>
      <c r="M239" s="268">
        <v>77.3386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322</v>
      </c>
      <c r="D240" s="269">
        <v>326.06666666666666</v>
      </c>
      <c r="E240" s="269">
        <v>314.93333333333334</v>
      </c>
      <c r="F240" s="269">
        <v>307.86666666666667</v>
      </c>
      <c r="G240" s="269">
        <v>296.73333333333335</v>
      </c>
      <c r="H240" s="269">
        <v>333.13333333333333</v>
      </c>
      <c r="I240" s="269">
        <v>344.26666666666665</v>
      </c>
      <c r="J240" s="269">
        <v>351.33333333333331</v>
      </c>
      <c r="K240" s="268">
        <v>337.2</v>
      </c>
      <c r="L240" s="268">
        <v>319</v>
      </c>
      <c r="M240" s="268">
        <v>175.03183000000001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69.95</v>
      </c>
      <c r="D241" s="269">
        <v>70.38333333333334</v>
      </c>
      <c r="E241" s="269">
        <v>69.066666666666677</v>
      </c>
      <c r="F241" s="269">
        <v>68.183333333333337</v>
      </c>
      <c r="G241" s="269">
        <v>66.866666666666674</v>
      </c>
      <c r="H241" s="269">
        <v>71.26666666666668</v>
      </c>
      <c r="I241" s="269">
        <v>72.583333333333343</v>
      </c>
      <c r="J241" s="269">
        <v>73.466666666666683</v>
      </c>
      <c r="K241" s="268">
        <v>71.7</v>
      </c>
      <c r="L241" s="268">
        <v>69.5</v>
      </c>
      <c r="M241" s="268">
        <v>259.93504999999999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18.45</v>
      </c>
      <c r="D242" s="269">
        <v>18.633333333333329</v>
      </c>
      <c r="E242" s="269">
        <v>18.11666666666666</v>
      </c>
      <c r="F242" s="269">
        <v>17.783333333333331</v>
      </c>
      <c r="G242" s="269">
        <v>17.266666666666662</v>
      </c>
      <c r="H242" s="269">
        <v>18.966666666666658</v>
      </c>
      <c r="I242" s="269">
        <v>19.483333333333331</v>
      </c>
      <c r="J242" s="269">
        <v>19.816666666666656</v>
      </c>
      <c r="K242" s="268">
        <v>19.149999999999999</v>
      </c>
      <c r="L242" s="268">
        <v>18.3</v>
      </c>
      <c r="M242" s="268">
        <v>44.985610000000001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703</v>
      </c>
      <c r="D243" s="269">
        <v>708.44999999999993</v>
      </c>
      <c r="E243" s="269">
        <v>686.54999999999984</v>
      </c>
      <c r="F243" s="269">
        <v>670.09999999999991</v>
      </c>
      <c r="G243" s="269">
        <v>648.19999999999982</v>
      </c>
      <c r="H243" s="269">
        <v>724.89999999999986</v>
      </c>
      <c r="I243" s="269">
        <v>746.8</v>
      </c>
      <c r="J243" s="269">
        <v>763.24999999999989</v>
      </c>
      <c r="K243" s="268">
        <v>730.35</v>
      </c>
      <c r="L243" s="268">
        <v>692</v>
      </c>
      <c r="M243" s="268">
        <v>37.450989999999997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22</v>
      </c>
      <c r="D244" s="269">
        <v>22.016666666666666</v>
      </c>
      <c r="E244" s="269">
        <v>21.783333333333331</v>
      </c>
      <c r="F244" s="269">
        <v>21.566666666666666</v>
      </c>
      <c r="G244" s="269">
        <v>21.333333333333332</v>
      </c>
      <c r="H244" s="269">
        <v>22.233333333333331</v>
      </c>
      <c r="I244" s="269">
        <v>22.466666666666665</v>
      </c>
      <c r="J244" s="269">
        <v>22.68333333333333</v>
      </c>
      <c r="K244" s="268">
        <v>22.25</v>
      </c>
      <c r="L244" s="268">
        <v>21.8</v>
      </c>
      <c r="M244" s="268">
        <v>76.216440000000006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1601.35</v>
      </c>
      <c r="D245" s="269">
        <v>1593.45</v>
      </c>
      <c r="E245" s="269">
        <v>1576.9</v>
      </c>
      <c r="F245" s="269">
        <v>1552.45</v>
      </c>
      <c r="G245" s="269">
        <v>1535.9</v>
      </c>
      <c r="H245" s="269">
        <v>1617.9</v>
      </c>
      <c r="I245" s="269">
        <v>1634.4499999999998</v>
      </c>
      <c r="J245" s="269">
        <v>1658.9</v>
      </c>
      <c r="K245" s="268">
        <v>1610</v>
      </c>
      <c r="L245" s="268">
        <v>1569</v>
      </c>
      <c r="M245" s="268">
        <v>0.97077999999999998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150.44999999999999</v>
      </c>
      <c r="D246" s="269">
        <v>152.49999999999997</v>
      </c>
      <c r="E246" s="269">
        <v>146.64999999999995</v>
      </c>
      <c r="F246" s="269">
        <v>142.84999999999997</v>
      </c>
      <c r="G246" s="269">
        <v>136.99999999999994</v>
      </c>
      <c r="H246" s="269">
        <v>156.29999999999995</v>
      </c>
      <c r="I246" s="269">
        <v>162.14999999999998</v>
      </c>
      <c r="J246" s="269">
        <v>165.94999999999996</v>
      </c>
      <c r="K246" s="268">
        <v>158.35</v>
      </c>
      <c r="L246" s="268">
        <v>148.69999999999999</v>
      </c>
      <c r="M246" s="268">
        <v>4.0376799999999999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357</v>
      </c>
      <c r="D247" s="269">
        <v>358.05</v>
      </c>
      <c r="E247" s="269">
        <v>349.95000000000005</v>
      </c>
      <c r="F247" s="269">
        <v>342.90000000000003</v>
      </c>
      <c r="G247" s="269">
        <v>334.80000000000007</v>
      </c>
      <c r="H247" s="269">
        <v>365.1</v>
      </c>
      <c r="I247" s="269">
        <v>373.20000000000005</v>
      </c>
      <c r="J247" s="269">
        <v>380.25</v>
      </c>
      <c r="K247" s="268">
        <v>366.15</v>
      </c>
      <c r="L247" s="268">
        <v>351</v>
      </c>
      <c r="M247" s="268">
        <v>1.4424300000000001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417.15</v>
      </c>
      <c r="D248" s="269">
        <v>423.34999999999997</v>
      </c>
      <c r="E248" s="269">
        <v>409.24999999999994</v>
      </c>
      <c r="F248" s="269">
        <v>401.34999999999997</v>
      </c>
      <c r="G248" s="269">
        <v>387.24999999999994</v>
      </c>
      <c r="H248" s="269">
        <v>431.24999999999994</v>
      </c>
      <c r="I248" s="269">
        <v>445.34999999999997</v>
      </c>
      <c r="J248" s="269">
        <v>453.24999999999994</v>
      </c>
      <c r="K248" s="268">
        <v>437.45</v>
      </c>
      <c r="L248" s="268">
        <v>415.45</v>
      </c>
      <c r="M248" s="268">
        <v>41.591540000000002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204.25</v>
      </c>
      <c r="D249" s="269">
        <v>204.35</v>
      </c>
      <c r="E249" s="269">
        <v>201.29999999999998</v>
      </c>
      <c r="F249" s="269">
        <v>198.35</v>
      </c>
      <c r="G249" s="269">
        <v>195.29999999999998</v>
      </c>
      <c r="H249" s="269">
        <v>207.29999999999998</v>
      </c>
      <c r="I249" s="269">
        <v>210.35</v>
      </c>
      <c r="J249" s="269">
        <v>213.29999999999998</v>
      </c>
      <c r="K249" s="268">
        <v>207.4</v>
      </c>
      <c r="L249" s="268">
        <v>201.4</v>
      </c>
      <c r="M249" s="268">
        <v>75.15213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1227.3499999999999</v>
      </c>
      <c r="D250" s="269">
        <v>1221.1333333333332</v>
      </c>
      <c r="E250" s="269">
        <v>1191.2166666666665</v>
      </c>
      <c r="F250" s="269">
        <v>1155.0833333333333</v>
      </c>
      <c r="G250" s="269">
        <v>1125.1666666666665</v>
      </c>
      <c r="H250" s="269">
        <v>1257.2666666666664</v>
      </c>
      <c r="I250" s="269">
        <v>1287.1833333333334</v>
      </c>
      <c r="J250" s="269">
        <v>1323.3166666666664</v>
      </c>
      <c r="K250" s="268">
        <v>1251.05</v>
      </c>
      <c r="L250" s="268">
        <v>1185</v>
      </c>
      <c r="M250" s="268">
        <v>162.70761999999999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16.100000000000001</v>
      </c>
      <c r="D251" s="269">
        <v>16.099999999999998</v>
      </c>
      <c r="E251" s="269">
        <v>15.499999999999996</v>
      </c>
      <c r="F251" s="269">
        <v>14.899999999999999</v>
      </c>
      <c r="G251" s="269">
        <v>14.299999999999997</v>
      </c>
      <c r="H251" s="269">
        <v>16.699999999999996</v>
      </c>
      <c r="I251" s="269">
        <v>17.299999999999997</v>
      </c>
      <c r="J251" s="269">
        <v>17.899999999999995</v>
      </c>
      <c r="K251" s="268">
        <v>16.7</v>
      </c>
      <c r="L251" s="268">
        <v>15.5</v>
      </c>
      <c r="M251" s="268">
        <v>44.481920000000002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4121.6499999999996</v>
      </c>
      <c r="D252" s="269">
        <v>4143.3833333333332</v>
      </c>
      <c r="E252" s="269">
        <v>4079.4166666666661</v>
      </c>
      <c r="F252" s="269">
        <v>4037.1833333333325</v>
      </c>
      <c r="G252" s="269">
        <v>3973.2166666666653</v>
      </c>
      <c r="H252" s="269">
        <v>4185.6166666666668</v>
      </c>
      <c r="I252" s="269">
        <v>4249.5833333333339</v>
      </c>
      <c r="J252" s="269">
        <v>4291.8166666666675</v>
      </c>
      <c r="K252" s="268">
        <v>4207.3500000000004</v>
      </c>
      <c r="L252" s="268">
        <v>4101.1499999999996</v>
      </c>
      <c r="M252" s="268">
        <v>7.4150900000000002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1377.05</v>
      </c>
      <c r="D253" s="269">
        <v>1390.1333333333332</v>
      </c>
      <c r="E253" s="269">
        <v>1355.2666666666664</v>
      </c>
      <c r="F253" s="269">
        <v>1333.4833333333331</v>
      </c>
      <c r="G253" s="269">
        <v>1298.6166666666663</v>
      </c>
      <c r="H253" s="269">
        <v>1411.9166666666665</v>
      </c>
      <c r="I253" s="269">
        <v>1446.7833333333333</v>
      </c>
      <c r="J253" s="269">
        <v>1468.5666666666666</v>
      </c>
      <c r="K253" s="268">
        <v>1425</v>
      </c>
      <c r="L253" s="268">
        <v>1368.35</v>
      </c>
      <c r="M253" s="268">
        <v>204.64044999999999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495.15</v>
      </c>
      <c r="D254" s="269">
        <v>501.81666666666666</v>
      </c>
      <c r="E254" s="269">
        <v>484.63333333333333</v>
      </c>
      <c r="F254" s="269">
        <v>474.11666666666667</v>
      </c>
      <c r="G254" s="269">
        <v>456.93333333333334</v>
      </c>
      <c r="H254" s="269">
        <v>512.33333333333326</v>
      </c>
      <c r="I254" s="269">
        <v>529.51666666666665</v>
      </c>
      <c r="J254" s="269">
        <v>540.0333333333333</v>
      </c>
      <c r="K254" s="268">
        <v>519</v>
      </c>
      <c r="L254" s="268">
        <v>491.3</v>
      </c>
      <c r="M254" s="268">
        <v>22.29843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558.20000000000005</v>
      </c>
      <c r="D255" s="269">
        <v>557.13333333333333</v>
      </c>
      <c r="E255" s="269">
        <v>529.9666666666667</v>
      </c>
      <c r="F255" s="269">
        <v>501.73333333333335</v>
      </c>
      <c r="G255" s="269">
        <v>474.56666666666672</v>
      </c>
      <c r="H255" s="269">
        <v>585.36666666666667</v>
      </c>
      <c r="I255" s="269">
        <v>612.53333333333342</v>
      </c>
      <c r="J255" s="269">
        <v>640.76666666666665</v>
      </c>
      <c r="K255" s="268">
        <v>584.29999999999995</v>
      </c>
      <c r="L255" s="268">
        <v>528.9</v>
      </c>
      <c r="M255" s="268">
        <v>22.825430000000001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1836.05</v>
      </c>
      <c r="D256" s="269">
        <v>1862.9833333333336</v>
      </c>
      <c r="E256" s="269">
        <v>1797.9666666666672</v>
      </c>
      <c r="F256" s="269">
        <v>1759.8833333333337</v>
      </c>
      <c r="G256" s="269">
        <v>1694.8666666666672</v>
      </c>
      <c r="H256" s="269">
        <v>1901.0666666666671</v>
      </c>
      <c r="I256" s="269">
        <v>1966.0833333333335</v>
      </c>
      <c r="J256" s="269">
        <v>2004.166666666667</v>
      </c>
      <c r="K256" s="268">
        <v>1928</v>
      </c>
      <c r="L256" s="268">
        <v>1824.9</v>
      </c>
      <c r="M256" s="268">
        <v>9.8090299999999999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861.1</v>
      </c>
      <c r="D257" s="269">
        <v>865.11666666666667</v>
      </c>
      <c r="E257" s="269">
        <v>850.98333333333335</v>
      </c>
      <c r="F257" s="269">
        <v>840.86666666666667</v>
      </c>
      <c r="G257" s="269">
        <v>826.73333333333335</v>
      </c>
      <c r="H257" s="269">
        <v>875.23333333333335</v>
      </c>
      <c r="I257" s="269">
        <v>889.36666666666679</v>
      </c>
      <c r="J257" s="269">
        <v>899.48333333333335</v>
      </c>
      <c r="K257" s="268">
        <v>879.25</v>
      </c>
      <c r="L257" s="268">
        <v>855</v>
      </c>
      <c r="M257" s="268">
        <v>4.0070800000000002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1899.65</v>
      </c>
      <c r="D258" s="269">
        <v>1908.95</v>
      </c>
      <c r="E258" s="269">
        <v>1859.15</v>
      </c>
      <c r="F258" s="269">
        <v>1818.65</v>
      </c>
      <c r="G258" s="269">
        <v>1768.8500000000001</v>
      </c>
      <c r="H258" s="269">
        <v>1949.45</v>
      </c>
      <c r="I258" s="269">
        <v>1999.2499999999998</v>
      </c>
      <c r="J258" s="269">
        <v>2039.75</v>
      </c>
      <c r="K258" s="268">
        <v>1958.75</v>
      </c>
      <c r="L258" s="268">
        <v>1868.45</v>
      </c>
      <c r="M258" s="268">
        <v>0.56530999999999998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2833.35</v>
      </c>
      <c r="D259" s="269">
        <v>2860.7833333333333</v>
      </c>
      <c r="E259" s="269">
        <v>2772.5666666666666</v>
      </c>
      <c r="F259" s="269">
        <v>2711.7833333333333</v>
      </c>
      <c r="G259" s="269">
        <v>2623.5666666666666</v>
      </c>
      <c r="H259" s="269">
        <v>2921.5666666666666</v>
      </c>
      <c r="I259" s="269">
        <v>3009.7833333333328</v>
      </c>
      <c r="J259" s="269">
        <v>3070.5666666666666</v>
      </c>
      <c r="K259" s="268">
        <v>2949</v>
      </c>
      <c r="L259" s="268">
        <v>2800</v>
      </c>
      <c r="M259" s="268">
        <v>2.1657999999999999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607.1</v>
      </c>
      <c r="D260" s="269">
        <v>609.63333333333333</v>
      </c>
      <c r="E260" s="269">
        <v>596.26666666666665</v>
      </c>
      <c r="F260" s="269">
        <v>585.43333333333328</v>
      </c>
      <c r="G260" s="269">
        <v>572.06666666666661</v>
      </c>
      <c r="H260" s="269">
        <v>620.4666666666667</v>
      </c>
      <c r="I260" s="269">
        <v>633.83333333333326</v>
      </c>
      <c r="J260" s="269">
        <v>644.66666666666674</v>
      </c>
      <c r="K260" s="268">
        <v>623</v>
      </c>
      <c r="L260" s="268">
        <v>598.79999999999995</v>
      </c>
      <c r="M260" s="268">
        <v>5.2010699999999996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407.85</v>
      </c>
      <c r="D261" s="269">
        <v>416.08333333333331</v>
      </c>
      <c r="E261" s="269">
        <v>396.16666666666663</v>
      </c>
      <c r="F261" s="269">
        <v>384.48333333333329</v>
      </c>
      <c r="G261" s="269">
        <v>364.56666666666661</v>
      </c>
      <c r="H261" s="269">
        <v>427.76666666666665</v>
      </c>
      <c r="I261" s="269">
        <v>447.68333333333328</v>
      </c>
      <c r="J261" s="269">
        <v>459.36666666666667</v>
      </c>
      <c r="K261" s="268">
        <v>436</v>
      </c>
      <c r="L261" s="268">
        <v>404.4</v>
      </c>
      <c r="M261" s="268">
        <v>15.22045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66.849999999999994</v>
      </c>
      <c r="D262" s="269">
        <v>67.566666666666663</v>
      </c>
      <c r="E262" s="269">
        <v>64.333333333333329</v>
      </c>
      <c r="F262" s="269">
        <v>61.816666666666663</v>
      </c>
      <c r="G262" s="269">
        <v>58.583333333333329</v>
      </c>
      <c r="H262" s="269">
        <v>70.083333333333329</v>
      </c>
      <c r="I262" s="269">
        <v>73.316666666666677</v>
      </c>
      <c r="J262" s="269">
        <v>75.833333333333329</v>
      </c>
      <c r="K262" s="268">
        <v>70.8</v>
      </c>
      <c r="L262" s="268">
        <v>65.05</v>
      </c>
      <c r="M262" s="268">
        <v>50.723750000000003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329.35</v>
      </c>
      <c r="D263" s="269">
        <v>332.34999999999997</v>
      </c>
      <c r="E263" s="269">
        <v>318.99999999999994</v>
      </c>
      <c r="F263" s="269">
        <v>308.64999999999998</v>
      </c>
      <c r="G263" s="269">
        <v>295.29999999999995</v>
      </c>
      <c r="H263" s="269">
        <v>342.69999999999993</v>
      </c>
      <c r="I263" s="269">
        <v>356.04999999999995</v>
      </c>
      <c r="J263" s="269">
        <v>366.39999999999992</v>
      </c>
      <c r="K263" s="268">
        <v>345.7</v>
      </c>
      <c r="L263" s="268">
        <v>322</v>
      </c>
      <c r="M263" s="268">
        <v>14.792020000000001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685.85</v>
      </c>
      <c r="D264" s="269">
        <v>686.44999999999993</v>
      </c>
      <c r="E264" s="269">
        <v>678.39999999999986</v>
      </c>
      <c r="F264" s="269">
        <v>670.94999999999993</v>
      </c>
      <c r="G264" s="269">
        <v>662.89999999999986</v>
      </c>
      <c r="H264" s="269">
        <v>693.89999999999986</v>
      </c>
      <c r="I264" s="269">
        <v>701.94999999999982</v>
      </c>
      <c r="J264" s="269">
        <v>709.39999999999986</v>
      </c>
      <c r="K264" s="268">
        <v>694.5</v>
      </c>
      <c r="L264" s="268">
        <v>679</v>
      </c>
      <c r="M264" s="268">
        <v>40.733649999999997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117.8</v>
      </c>
      <c r="D265" s="269">
        <v>118.64999999999999</v>
      </c>
      <c r="E265" s="269">
        <v>116.14999999999998</v>
      </c>
      <c r="F265" s="269">
        <v>114.49999999999999</v>
      </c>
      <c r="G265" s="269">
        <v>111.99999999999997</v>
      </c>
      <c r="H265" s="269">
        <v>120.29999999999998</v>
      </c>
      <c r="I265" s="269">
        <v>122.80000000000001</v>
      </c>
      <c r="J265" s="269">
        <v>124.44999999999999</v>
      </c>
      <c r="K265" s="268">
        <v>121.15</v>
      </c>
      <c r="L265" s="268">
        <v>117</v>
      </c>
      <c r="M265" s="268">
        <v>7.34171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137.85</v>
      </c>
      <c r="D266" s="269">
        <v>136.88333333333333</v>
      </c>
      <c r="E266" s="269">
        <v>134.11666666666665</v>
      </c>
      <c r="F266" s="269">
        <v>130.38333333333333</v>
      </c>
      <c r="G266" s="269">
        <v>127.61666666666665</v>
      </c>
      <c r="H266" s="269">
        <v>140.61666666666665</v>
      </c>
      <c r="I266" s="269">
        <v>143.3833333333333</v>
      </c>
      <c r="J266" s="269">
        <v>147.11666666666665</v>
      </c>
      <c r="K266" s="268">
        <v>139.65</v>
      </c>
      <c r="L266" s="268">
        <v>133.15</v>
      </c>
      <c r="M266" s="268">
        <v>18.1523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435.8</v>
      </c>
      <c r="D267" s="269">
        <v>437.8</v>
      </c>
      <c r="E267" s="269">
        <v>426.6</v>
      </c>
      <c r="F267" s="269">
        <v>417.40000000000003</v>
      </c>
      <c r="G267" s="269">
        <v>406.20000000000005</v>
      </c>
      <c r="H267" s="269">
        <v>447</v>
      </c>
      <c r="I267" s="269">
        <v>458.19999999999993</v>
      </c>
      <c r="J267" s="269">
        <v>467.4</v>
      </c>
      <c r="K267" s="268">
        <v>449</v>
      </c>
      <c r="L267" s="268">
        <v>428.6</v>
      </c>
      <c r="M267" s="268">
        <v>46.526069999999997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626.54999999999995</v>
      </c>
      <c r="D268" s="269">
        <v>626.5</v>
      </c>
      <c r="E268" s="269">
        <v>615.04999999999995</v>
      </c>
      <c r="F268" s="269">
        <v>603.54999999999995</v>
      </c>
      <c r="G268" s="269">
        <v>592.09999999999991</v>
      </c>
      <c r="H268" s="269">
        <v>638</v>
      </c>
      <c r="I268" s="269">
        <v>649.45000000000005</v>
      </c>
      <c r="J268" s="269">
        <v>660.95</v>
      </c>
      <c r="K268" s="268">
        <v>637.95000000000005</v>
      </c>
      <c r="L268" s="268">
        <v>615</v>
      </c>
      <c r="M268" s="268">
        <v>39.714419999999997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499.8</v>
      </c>
      <c r="D269" s="269">
        <v>503</v>
      </c>
      <c r="E269" s="269">
        <v>488.9</v>
      </c>
      <c r="F269" s="269">
        <v>478</v>
      </c>
      <c r="G269" s="269">
        <v>463.9</v>
      </c>
      <c r="H269" s="269">
        <v>513.9</v>
      </c>
      <c r="I269" s="269">
        <v>528</v>
      </c>
      <c r="J269" s="269">
        <v>538.9</v>
      </c>
      <c r="K269" s="268">
        <v>517.1</v>
      </c>
      <c r="L269" s="268">
        <v>492.1</v>
      </c>
      <c r="M269" s="268">
        <v>12.63097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313.3</v>
      </c>
      <c r="D270" s="269">
        <v>320.0333333333333</v>
      </c>
      <c r="E270" s="269">
        <v>305.06666666666661</v>
      </c>
      <c r="F270" s="269">
        <v>296.83333333333331</v>
      </c>
      <c r="G270" s="269">
        <v>281.86666666666662</v>
      </c>
      <c r="H270" s="269">
        <v>328.26666666666659</v>
      </c>
      <c r="I270" s="269">
        <v>343.23333333333329</v>
      </c>
      <c r="J270" s="269">
        <v>351.46666666666658</v>
      </c>
      <c r="K270" s="268">
        <v>335</v>
      </c>
      <c r="L270" s="268">
        <v>311.8</v>
      </c>
      <c r="M270" s="268">
        <v>2.7349399999999999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580.45000000000005</v>
      </c>
      <c r="D271" s="269">
        <v>585.6</v>
      </c>
      <c r="E271" s="269">
        <v>571.85</v>
      </c>
      <c r="F271" s="269">
        <v>563.25</v>
      </c>
      <c r="G271" s="269">
        <v>549.5</v>
      </c>
      <c r="H271" s="269">
        <v>594.20000000000005</v>
      </c>
      <c r="I271" s="269">
        <v>607.95000000000005</v>
      </c>
      <c r="J271" s="269">
        <v>616.55000000000007</v>
      </c>
      <c r="K271" s="268">
        <v>599.35</v>
      </c>
      <c r="L271" s="268">
        <v>577</v>
      </c>
      <c r="M271" s="268">
        <v>2.4043700000000001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181.7</v>
      </c>
      <c r="D272" s="269">
        <v>183.35</v>
      </c>
      <c r="E272" s="269">
        <v>175.14999999999998</v>
      </c>
      <c r="F272" s="269">
        <v>168.6</v>
      </c>
      <c r="G272" s="269">
        <v>160.39999999999998</v>
      </c>
      <c r="H272" s="269">
        <v>189.89999999999998</v>
      </c>
      <c r="I272" s="269">
        <v>198.09999999999997</v>
      </c>
      <c r="J272" s="269">
        <v>204.64999999999998</v>
      </c>
      <c r="K272" s="268">
        <v>191.55</v>
      </c>
      <c r="L272" s="268">
        <v>176.8</v>
      </c>
      <c r="M272" s="268">
        <v>6.1807400000000001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574.70000000000005</v>
      </c>
      <c r="D273" s="269">
        <v>579.93333333333339</v>
      </c>
      <c r="E273" s="269">
        <v>566.26666666666677</v>
      </c>
      <c r="F273" s="269">
        <v>557.83333333333337</v>
      </c>
      <c r="G273" s="269">
        <v>544.16666666666674</v>
      </c>
      <c r="H273" s="269">
        <v>588.36666666666679</v>
      </c>
      <c r="I273" s="269">
        <v>602.0333333333333</v>
      </c>
      <c r="J273" s="269">
        <v>610.46666666666681</v>
      </c>
      <c r="K273" s="268">
        <v>593.6</v>
      </c>
      <c r="L273" s="268">
        <v>571.5</v>
      </c>
      <c r="M273" s="268">
        <v>2.6387200000000002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1501.65</v>
      </c>
      <c r="D274" s="269">
        <v>1500.8833333333334</v>
      </c>
      <c r="E274" s="269">
        <v>1466.3166666666668</v>
      </c>
      <c r="F274" s="269">
        <v>1430.9833333333333</v>
      </c>
      <c r="G274" s="269">
        <v>1396.4166666666667</v>
      </c>
      <c r="H274" s="269">
        <v>1536.2166666666669</v>
      </c>
      <c r="I274" s="269">
        <v>1570.7833333333335</v>
      </c>
      <c r="J274" s="269">
        <v>1606.116666666667</v>
      </c>
      <c r="K274" s="268">
        <v>1535.45</v>
      </c>
      <c r="L274" s="268">
        <v>1465.55</v>
      </c>
      <c r="M274" s="268">
        <v>1.7287399999999999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245.2</v>
      </c>
      <c r="D275" s="269">
        <v>246.56666666666669</v>
      </c>
      <c r="E275" s="269">
        <v>240.63333333333338</v>
      </c>
      <c r="F275" s="269">
        <v>236.06666666666669</v>
      </c>
      <c r="G275" s="269">
        <v>230.13333333333338</v>
      </c>
      <c r="H275" s="269">
        <v>251.13333333333338</v>
      </c>
      <c r="I275" s="269">
        <v>257.06666666666672</v>
      </c>
      <c r="J275" s="269">
        <v>261.63333333333338</v>
      </c>
      <c r="K275" s="268">
        <v>252.5</v>
      </c>
      <c r="L275" s="268">
        <v>242</v>
      </c>
      <c r="M275" s="268">
        <v>1.25237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572.79999999999995</v>
      </c>
      <c r="D276" s="269">
        <v>578.35</v>
      </c>
      <c r="E276" s="269">
        <v>559.90000000000009</v>
      </c>
      <c r="F276" s="269">
        <v>547.00000000000011</v>
      </c>
      <c r="G276" s="269">
        <v>528.55000000000018</v>
      </c>
      <c r="H276" s="269">
        <v>591.25</v>
      </c>
      <c r="I276" s="269">
        <v>609.70000000000005</v>
      </c>
      <c r="J276" s="269">
        <v>622.59999999999991</v>
      </c>
      <c r="K276" s="268">
        <v>596.79999999999995</v>
      </c>
      <c r="L276" s="268">
        <v>565.45000000000005</v>
      </c>
      <c r="M276" s="268">
        <v>15.373089999999999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351.85</v>
      </c>
      <c r="D277" s="269">
        <v>351.86666666666662</v>
      </c>
      <c r="E277" s="269">
        <v>340.23333333333323</v>
      </c>
      <c r="F277" s="269">
        <v>328.61666666666662</v>
      </c>
      <c r="G277" s="269">
        <v>316.98333333333323</v>
      </c>
      <c r="H277" s="269">
        <v>363.48333333333323</v>
      </c>
      <c r="I277" s="269">
        <v>375.11666666666656</v>
      </c>
      <c r="J277" s="269">
        <v>386.73333333333323</v>
      </c>
      <c r="K277" s="268">
        <v>363.5</v>
      </c>
      <c r="L277" s="268">
        <v>340.25</v>
      </c>
      <c r="M277" s="268">
        <v>13.003780000000001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1237.5999999999999</v>
      </c>
      <c r="D278" s="269">
        <v>1231.9666666666665</v>
      </c>
      <c r="E278" s="269">
        <v>1191.9333333333329</v>
      </c>
      <c r="F278" s="269">
        <v>1146.2666666666664</v>
      </c>
      <c r="G278" s="269">
        <v>1106.2333333333329</v>
      </c>
      <c r="H278" s="269">
        <v>1277.633333333333</v>
      </c>
      <c r="I278" s="269">
        <v>1317.6666666666663</v>
      </c>
      <c r="J278" s="269">
        <v>1363.333333333333</v>
      </c>
      <c r="K278" s="268">
        <v>1272</v>
      </c>
      <c r="L278" s="268">
        <v>1186.3</v>
      </c>
      <c r="M278" s="268">
        <v>4.1659300000000004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411.8</v>
      </c>
      <c r="D279" s="269">
        <v>420.84999999999997</v>
      </c>
      <c r="E279" s="269">
        <v>398.99999999999994</v>
      </c>
      <c r="F279" s="269">
        <v>386.2</v>
      </c>
      <c r="G279" s="269">
        <v>364.34999999999997</v>
      </c>
      <c r="H279" s="269">
        <v>433.64999999999992</v>
      </c>
      <c r="I279" s="269">
        <v>455.49999999999994</v>
      </c>
      <c r="J279" s="269">
        <v>468.2999999999999</v>
      </c>
      <c r="K279" s="268">
        <v>442.7</v>
      </c>
      <c r="L279" s="268">
        <v>408.05</v>
      </c>
      <c r="M279" s="268">
        <v>2.9151099999999999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94.3</v>
      </c>
      <c r="D280" s="269">
        <v>96.016666666666666</v>
      </c>
      <c r="E280" s="269">
        <v>91.533333333333331</v>
      </c>
      <c r="F280" s="269">
        <v>88.766666666666666</v>
      </c>
      <c r="G280" s="269">
        <v>84.283333333333331</v>
      </c>
      <c r="H280" s="269">
        <v>98.783333333333331</v>
      </c>
      <c r="I280" s="269">
        <v>103.26666666666665</v>
      </c>
      <c r="J280" s="269">
        <v>106.03333333333333</v>
      </c>
      <c r="K280" s="268">
        <v>100.5</v>
      </c>
      <c r="L280" s="268">
        <v>93.25</v>
      </c>
      <c r="M280" s="268">
        <v>103.94750000000001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479.9</v>
      </c>
      <c r="D281" s="269">
        <v>485.9666666666667</v>
      </c>
      <c r="E281" s="269">
        <v>463.93333333333339</v>
      </c>
      <c r="F281" s="269">
        <v>447.9666666666667</v>
      </c>
      <c r="G281" s="269">
        <v>425.93333333333339</v>
      </c>
      <c r="H281" s="269">
        <v>501.93333333333339</v>
      </c>
      <c r="I281" s="269">
        <v>523.9666666666667</v>
      </c>
      <c r="J281" s="269">
        <v>539.93333333333339</v>
      </c>
      <c r="K281" s="268">
        <v>508</v>
      </c>
      <c r="L281" s="268">
        <v>470</v>
      </c>
      <c r="M281" s="268">
        <v>3.01634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90.5</v>
      </c>
      <c r="D282" s="269">
        <v>91.84999999999998</v>
      </c>
      <c r="E282" s="269">
        <v>81.999999999999957</v>
      </c>
      <c r="F282" s="269">
        <v>73.499999999999972</v>
      </c>
      <c r="G282" s="269">
        <v>63.649999999999949</v>
      </c>
      <c r="H282" s="269">
        <v>100.34999999999997</v>
      </c>
      <c r="I282" s="269">
        <v>110.19999999999999</v>
      </c>
      <c r="J282" s="269">
        <v>118.69999999999997</v>
      </c>
      <c r="K282" s="268">
        <v>101.7</v>
      </c>
      <c r="L282" s="268">
        <v>83.35</v>
      </c>
      <c r="M282" s="268">
        <v>197.71126000000001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429.3</v>
      </c>
      <c r="D283" s="269">
        <v>435.75</v>
      </c>
      <c r="E283" s="269">
        <v>416.6</v>
      </c>
      <c r="F283" s="269">
        <v>403.90000000000003</v>
      </c>
      <c r="G283" s="269">
        <v>384.75000000000006</v>
      </c>
      <c r="H283" s="269">
        <v>448.45</v>
      </c>
      <c r="I283" s="269">
        <v>467.59999999999997</v>
      </c>
      <c r="J283" s="269">
        <v>480.29999999999995</v>
      </c>
      <c r="K283" s="268">
        <v>454.9</v>
      </c>
      <c r="L283" s="268">
        <v>423.05</v>
      </c>
      <c r="M283" s="268">
        <v>5.5964299999999998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1930.3</v>
      </c>
      <c r="D284" s="269">
        <v>1940.1333333333332</v>
      </c>
      <c r="E284" s="269">
        <v>1900.2666666666664</v>
      </c>
      <c r="F284" s="269">
        <v>1870.2333333333331</v>
      </c>
      <c r="G284" s="269">
        <v>1830.3666666666663</v>
      </c>
      <c r="H284" s="269">
        <v>1970.1666666666665</v>
      </c>
      <c r="I284" s="269">
        <v>2010.0333333333333</v>
      </c>
      <c r="J284" s="269">
        <v>2040.0666666666666</v>
      </c>
      <c r="K284" s="268">
        <v>1980</v>
      </c>
      <c r="L284" s="268">
        <v>1910.1</v>
      </c>
      <c r="M284" s="268">
        <v>51.688220000000001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1223.25</v>
      </c>
      <c r="D285" s="269">
        <v>1226.9666666666667</v>
      </c>
      <c r="E285" s="269">
        <v>1196.7833333333333</v>
      </c>
      <c r="F285" s="269">
        <v>1170.3166666666666</v>
      </c>
      <c r="G285" s="269">
        <v>1140.1333333333332</v>
      </c>
      <c r="H285" s="269">
        <v>1253.4333333333334</v>
      </c>
      <c r="I285" s="269">
        <v>1283.6166666666668</v>
      </c>
      <c r="J285" s="269">
        <v>1310.0833333333335</v>
      </c>
      <c r="K285" s="268">
        <v>1257.1500000000001</v>
      </c>
      <c r="L285" s="268">
        <v>1200.5</v>
      </c>
      <c r="M285" s="268">
        <v>2.9016999999999999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81.5</v>
      </c>
      <c r="D286" s="269">
        <v>82.833333333333329</v>
      </c>
      <c r="E286" s="269">
        <v>79.166666666666657</v>
      </c>
      <c r="F286" s="269">
        <v>76.833333333333329</v>
      </c>
      <c r="G286" s="269">
        <v>73.166666666666657</v>
      </c>
      <c r="H286" s="269">
        <v>85.166666666666657</v>
      </c>
      <c r="I286" s="269">
        <v>88.833333333333314</v>
      </c>
      <c r="J286" s="269">
        <v>91.166666666666657</v>
      </c>
      <c r="K286" s="268">
        <v>86.5</v>
      </c>
      <c r="L286" s="268">
        <v>80.5</v>
      </c>
      <c r="M286" s="268">
        <v>126.82675999999999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3432.5</v>
      </c>
      <c r="D287" s="269">
        <v>3497.5666666666671</v>
      </c>
      <c r="E287" s="269">
        <v>3345.1333333333341</v>
      </c>
      <c r="F287" s="269">
        <v>3257.7666666666669</v>
      </c>
      <c r="G287" s="269">
        <v>3105.3333333333339</v>
      </c>
      <c r="H287" s="269">
        <v>3584.9333333333343</v>
      </c>
      <c r="I287" s="269">
        <v>3737.3666666666677</v>
      </c>
      <c r="J287" s="269">
        <v>3824.7333333333345</v>
      </c>
      <c r="K287" s="268">
        <v>3650</v>
      </c>
      <c r="L287" s="268">
        <v>3410.2</v>
      </c>
      <c r="M287" s="268">
        <v>4.6010400000000002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430.6</v>
      </c>
      <c r="D288" s="269">
        <v>433.59999999999997</v>
      </c>
      <c r="E288" s="269">
        <v>426.04999999999995</v>
      </c>
      <c r="F288" s="269">
        <v>421.5</v>
      </c>
      <c r="G288" s="269">
        <v>413.95</v>
      </c>
      <c r="H288" s="269">
        <v>438.14999999999992</v>
      </c>
      <c r="I288" s="269">
        <v>445.7</v>
      </c>
      <c r="J288" s="269">
        <v>450.24999999999989</v>
      </c>
      <c r="K288" s="268">
        <v>441.15</v>
      </c>
      <c r="L288" s="268">
        <v>429.05</v>
      </c>
      <c r="M288" s="268">
        <v>40.152340000000002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12713.95</v>
      </c>
      <c r="D289" s="269">
        <v>12644.15</v>
      </c>
      <c r="E289" s="269">
        <v>12339.3</v>
      </c>
      <c r="F289" s="269">
        <v>11964.65</v>
      </c>
      <c r="G289" s="269">
        <v>11659.8</v>
      </c>
      <c r="H289" s="269">
        <v>13018.8</v>
      </c>
      <c r="I289" s="269">
        <v>13323.650000000001</v>
      </c>
      <c r="J289" s="269">
        <v>13698.3</v>
      </c>
      <c r="K289" s="268">
        <v>12949</v>
      </c>
      <c r="L289" s="268">
        <v>12269.5</v>
      </c>
      <c r="M289" s="268">
        <v>0.10185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4379.5</v>
      </c>
      <c r="D290" s="269">
        <v>4434.0666666666666</v>
      </c>
      <c r="E290" s="269">
        <v>4298.1333333333332</v>
      </c>
      <c r="F290" s="269">
        <v>4216.7666666666664</v>
      </c>
      <c r="G290" s="269">
        <v>4080.833333333333</v>
      </c>
      <c r="H290" s="269">
        <v>4515.4333333333334</v>
      </c>
      <c r="I290" s="269">
        <v>4651.3666666666659</v>
      </c>
      <c r="J290" s="269">
        <v>4732.7333333333336</v>
      </c>
      <c r="K290" s="268">
        <v>4570</v>
      </c>
      <c r="L290" s="268">
        <v>4352.7</v>
      </c>
      <c r="M290" s="268">
        <v>5.1649799999999999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1920</v>
      </c>
      <c r="D291" s="269">
        <v>1930.6333333333332</v>
      </c>
      <c r="E291" s="269">
        <v>1904.3666666666663</v>
      </c>
      <c r="F291" s="269">
        <v>1888.7333333333331</v>
      </c>
      <c r="G291" s="269">
        <v>1862.4666666666662</v>
      </c>
      <c r="H291" s="269">
        <v>1946.2666666666664</v>
      </c>
      <c r="I291" s="269">
        <v>1972.5333333333333</v>
      </c>
      <c r="J291" s="269">
        <v>1988.1666666666665</v>
      </c>
      <c r="K291" s="268">
        <v>1956.9</v>
      </c>
      <c r="L291" s="268">
        <v>1915</v>
      </c>
      <c r="M291" s="268">
        <v>38.81617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386.6</v>
      </c>
      <c r="D292" s="269">
        <v>386.81666666666666</v>
      </c>
      <c r="E292" s="269">
        <v>378.58333333333331</v>
      </c>
      <c r="F292" s="269">
        <v>370.56666666666666</v>
      </c>
      <c r="G292" s="269">
        <v>362.33333333333331</v>
      </c>
      <c r="H292" s="269">
        <v>394.83333333333331</v>
      </c>
      <c r="I292" s="269">
        <v>403.06666666666666</v>
      </c>
      <c r="J292" s="269">
        <v>411.08333333333331</v>
      </c>
      <c r="K292" s="268">
        <v>395.05</v>
      </c>
      <c r="L292" s="268">
        <v>378.8</v>
      </c>
      <c r="M292" s="268">
        <v>4.09314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516.75</v>
      </c>
      <c r="D293" s="269">
        <v>521.6</v>
      </c>
      <c r="E293" s="269">
        <v>509.75</v>
      </c>
      <c r="F293" s="269">
        <v>502.75</v>
      </c>
      <c r="G293" s="269">
        <v>490.9</v>
      </c>
      <c r="H293" s="269">
        <v>528.6</v>
      </c>
      <c r="I293" s="269">
        <v>540.45000000000016</v>
      </c>
      <c r="J293" s="269">
        <v>547.45000000000005</v>
      </c>
      <c r="K293" s="268">
        <v>533.45000000000005</v>
      </c>
      <c r="L293" s="268">
        <v>514.6</v>
      </c>
      <c r="M293" s="268">
        <v>15.147959999999999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366.55</v>
      </c>
      <c r="D294" s="269">
        <v>370.91666666666669</v>
      </c>
      <c r="E294" s="269">
        <v>358.83333333333337</v>
      </c>
      <c r="F294" s="269">
        <v>351.11666666666667</v>
      </c>
      <c r="G294" s="269">
        <v>339.03333333333336</v>
      </c>
      <c r="H294" s="269">
        <v>378.63333333333338</v>
      </c>
      <c r="I294" s="269">
        <v>390.71666666666675</v>
      </c>
      <c r="J294" s="269">
        <v>398.43333333333339</v>
      </c>
      <c r="K294" s="268">
        <v>383</v>
      </c>
      <c r="L294" s="268">
        <v>363.2</v>
      </c>
      <c r="M294" s="268">
        <v>20.252859999999998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3355.3</v>
      </c>
      <c r="D295" s="269">
        <v>3380.5833333333335</v>
      </c>
      <c r="E295" s="269">
        <v>3276.7166666666672</v>
      </c>
      <c r="F295" s="269">
        <v>3198.1333333333337</v>
      </c>
      <c r="G295" s="269">
        <v>3094.2666666666673</v>
      </c>
      <c r="H295" s="269">
        <v>3459.166666666667</v>
      </c>
      <c r="I295" s="269">
        <v>3563.0333333333328</v>
      </c>
      <c r="J295" s="269">
        <v>3641.6166666666668</v>
      </c>
      <c r="K295" s="268">
        <v>3484.45</v>
      </c>
      <c r="L295" s="268">
        <v>3302</v>
      </c>
      <c r="M295" s="268">
        <v>3.78017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632.15</v>
      </c>
      <c r="D296" s="269">
        <v>641.9666666666667</v>
      </c>
      <c r="E296" s="269">
        <v>620.18333333333339</v>
      </c>
      <c r="F296" s="269">
        <v>608.2166666666667</v>
      </c>
      <c r="G296" s="269">
        <v>586.43333333333339</v>
      </c>
      <c r="H296" s="269">
        <v>653.93333333333339</v>
      </c>
      <c r="I296" s="269">
        <v>675.7166666666667</v>
      </c>
      <c r="J296" s="269">
        <v>687.68333333333339</v>
      </c>
      <c r="K296" s="268">
        <v>663.75</v>
      </c>
      <c r="L296" s="268">
        <v>630</v>
      </c>
      <c r="M296" s="268">
        <v>20.057469999999999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1906.5</v>
      </c>
      <c r="D297" s="269">
        <v>1898.7833333333335</v>
      </c>
      <c r="E297" s="269">
        <v>1879.5666666666671</v>
      </c>
      <c r="F297" s="269">
        <v>1852.6333333333334</v>
      </c>
      <c r="G297" s="269">
        <v>1833.416666666667</v>
      </c>
      <c r="H297" s="269">
        <v>1925.7166666666672</v>
      </c>
      <c r="I297" s="269">
        <v>1944.9333333333338</v>
      </c>
      <c r="J297" s="269">
        <v>1971.8666666666672</v>
      </c>
      <c r="K297" s="268">
        <v>1918</v>
      </c>
      <c r="L297" s="268">
        <v>1871.85</v>
      </c>
      <c r="M297" s="268">
        <v>0.58399000000000001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37.35</v>
      </c>
      <c r="D298" s="269">
        <v>37.65</v>
      </c>
      <c r="E298" s="269">
        <v>36.9</v>
      </c>
      <c r="F298" s="269">
        <v>36.450000000000003</v>
      </c>
      <c r="G298" s="269">
        <v>35.700000000000003</v>
      </c>
      <c r="H298" s="269">
        <v>38.099999999999994</v>
      </c>
      <c r="I298" s="269">
        <v>38.849999999999994</v>
      </c>
      <c r="J298" s="269">
        <v>39.29999999999999</v>
      </c>
      <c r="K298" s="268">
        <v>38.4</v>
      </c>
      <c r="L298" s="268">
        <v>37.200000000000003</v>
      </c>
      <c r="M298" s="268">
        <v>15.68032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162.05000000000001</v>
      </c>
      <c r="D299" s="269">
        <v>163.18333333333334</v>
      </c>
      <c r="E299" s="269">
        <v>160.56666666666666</v>
      </c>
      <c r="F299" s="269">
        <v>159.08333333333331</v>
      </c>
      <c r="G299" s="269">
        <v>156.46666666666664</v>
      </c>
      <c r="H299" s="269">
        <v>164.66666666666669</v>
      </c>
      <c r="I299" s="269">
        <v>167.28333333333336</v>
      </c>
      <c r="J299" s="269">
        <v>168.76666666666671</v>
      </c>
      <c r="K299" s="268">
        <v>165.8</v>
      </c>
      <c r="L299" s="268">
        <v>161.69999999999999</v>
      </c>
      <c r="M299" s="268">
        <v>1.5466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86112.85</v>
      </c>
      <c r="D300" s="269">
        <v>88342.95</v>
      </c>
      <c r="E300" s="269">
        <v>83485.899999999994</v>
      </c>
      <c r="F300" s="269">
        <v>80858.95</v>
      </c>
      <c r="G300" s="269">
        <v>76001.899999999994</v>
      </c>
      <c r="H300" s="269">
        <v>90969.9</v>
      </c>
      <c r="I300" s="269">
        <v>95826.950000000012</v>
      </c>
      <c r="J300" s="269">
        <v>98453.9</v>
      </c>
      <c r="K300" s="268">
        <v>93200</v>
      </c>
      <c r="L300" s="268">
        <v>85716</v>
      </c>
      <c r="M300" s="268">
        <v>0.52693000000000001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1643.9</v>
      </c>
      <c r="D301" s="269">
        <v>1668.3</v>
      </c>
      <c r="E301" s="269">
        <v>1607.6</v>
      </c>
      <c r="F301" s="269">
        <v>1571.3</v>
      </c>
      <c r="G301" s="269">
        <v>1510.6</v>
      </c>
      <c r="H301" s="269">
        <v>1704.6</v>
      </c>
      <c r="I301" s="269">
        <v>1765.3000000000002</v>
      </c>
      <c r="J301" s="269">
        <v>1801.6</v>
      </c>
      <c r="K301" s="268">
        <v>1729</v>
      </c>
      <c r="L301" s="268">
        <v>1632</v>
      </c>
      <c r="M301" s="268">
        <v>4.7802800000000003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1036.3499999999999</v>
      </c>
      <c r="D302" s="269">
        <v>1040.8666666666666</v>
      </c>
      <c r="E302" s="269">
        <v>1021.7333333333331</v>
      </c>
      <c r="F302" s="269">
        <v>1007.1166666666666</v>
      </c>
      <c r="G302" s="269">
        <v>987.98333333333312</v>
      </c>
      <c r="H302" s="269">
        <v>1055.4833333333331</v>
      </c>
      <c r="I302" s="269">
        <v>1074.6166666666668</v>
      </c>
      <c r="J302" s="269">
        <v>1089.2333333333331</v>
      </c>
      <c r="K302" s="268">
        <v>1060</v>
      </c>
      <c r="L302" s="268">
        <v>1026.25</v>
      </c>
      <c r="M302" s="268">
        <v>2.3361999999999998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850.25</v>
      </c>
      <c r="D303" s="269">
        <v>867.26666666666677</v>
      </c>
      <c r="E303" s="269">
        <v>829.98333333333358</v>
      </c>
      <c r="F303" s="269">
        <v>809.71666666666681</v>
      </c>
      <c r="G303" s="269">
        <v>772.43333333333362</v>
      </c>
      <c r="H303" s="269">
        <v>887.53333333333353</v>
      </c>
      <c r="I303" s="269">
        <v>924.81666666666661</v>
      </c>
      <c r="J303" s="269">
        <v>945.08333333333348</v>
      </c>
      <c r="K303" s="268">
        <v>904.55</v>
      </c>
      <c r="L303" s="268">
        <v>847</v>
      </c>
      <c r="M303" s="268">
        <v>5.5913399999999998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226.1</v>
      </c>
      <c r="D304" s="269">
        <v>227.6</v>
      </c>
      <c r="E304" s="269">
        <v>222.29999999999998</v>
      </c>
      <c r="F304" s="269">
        <v>218.5</v>
      </c>
      <c r="G304" s="269">
        <v>213.2</v>
      </c>
      <c r="H304" s="269">
        <v>231.39999999999998</v>
      </c>
      <c r="I304" s="269">
        <v>236.7</v>
      </c>
      <c r="J304" s="269">
        <v>240.49999999999997</v>
      </c>
      <c r="K304" s="268">
        <v>232.9</v>
      </c>
      <c r="L304" s="268">
        <v>223.8</v>
      </c>
      <c r="M304" s="268">
        <v>38.883020000000002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1250.0999999999999</v>
      </c>
      <c r="D305" s="269">
        <v>1260.5333333333333</v>
      </c>
      <c r="E305" s="269">
        <v>1224.0666666666666</v>
      </c>
      <c r="F305" s="269">
        <v>1198.0333333333333</v>
      </c>
      <c r="G305" s="269">
        <v>1161.5666666666666</v>
      </c>
      <c r="H305" s="269">
        <v>1286.5666666666666</v>
      </c>
      <c r="I305" s="269">
        <v>1323.0333333333333</v>
      </c>
      <c r="J305" s="269">
        <v>1349.0666666666666</v>
      </c>
      <c r="K305" s="268">
        <v>1297</v>
      </c>
      <c r="L305" s="268">
        <v>1234.5</v>
      </c>
      <c r="M305" s="268">
        <v>90.479560000000006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281.25</v>
      </c>
      <c r="D306" s="269">
        <v>286.60000000000002</v>
      </c>
      <c r="E306" s="269">
        <v>273.50000000000006</v>
      </c>
      <c r="F306" s="269">
        <v>265.75000000000006</v>
      </c>
      <c r="G306" s="269">
        <v>252.65000000000009</v>
      </c>
      <c r="H306" s="269">
        <v>294.35000000000002</v>
      </c>
      <c r="I306" s="269">
        <v>307.44999999999993</v>
      </c>
      <c r="J306" s="269">
        <v>315.2</v>
      </c>
      <c r="K306" s="268">
        <v>299.7</v>
      </c>
      <c r="L306" s="268">
        <v>278.85000000000002</v>
      </c>
      <c r="M306" s="268">
        <v>14.21102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283.75</v>
      </c>
      <c r="D307" s="269">
        <v>286.2</v>
      </c>
      <c r="E307" s="269">
        <v>276.14999999999998</v>
      </c>
      <c r="F307" s="269">
        <v>268.55</v>
      </c>
      <c r="G307" s="269">
        <v>258.5</v>
      </c>
      <c r="H307" s="269">
        <v>293.79999999999995</v>
      </c>
      <c r="I307" s="269">
        <v>303.85000000000002</v>
      </c>
      <c r="J307" s="269">
        <v>311.44999999999993</v>
      </c>
      <c r="K307" s="268">
        <v>296.25</v>
      </c>
      <c r="L307" s="268">
        <v>278.60000000000002</v>
      </c>
      <c r="M307" s="268">
        <v>7.6237399999999997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530.9</v>
      </c>
      <c r="D308" s="269">
        <v>535.95000000000005</v>
      </c>
      <c r="E308" s="269">
        <v>513.90000000000009</v>
      </c>
      <c r="F308" s="269">
        <v>496.90000000000009</v>
      </c>
      <c r="G308" s="269">
        <v>474.85000000000014</v>
      </c>
      <c r="H308" s="269">
        <v>552.95000000000005</v>
      </c>
      <c r="I308" s="269">
        <v>575</v>
      </c>
      <c r="J308" s="269">
        <v>592</v>
      </c>
      <c r="K308" s="268">
        <v>558</v>
      </c>
      <c r="L308" s="268">
        <v>518.95000000000005</v>
      </c>
      <c r="M308" s="268">
        <v>5.9595099999999999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99.15</v>
      </c>
      <c r="D309" s="269">
        <v>100.16666666666667</v>
      </c>
      <c r="E309" s="269">
        <v>97.533333333333346</v>
      </c>
      <c r="F309" s="269">
        <v>95.916666666666671</v>
      </c>
      <c r="G309" s="269">
        <v>93.283333333333346</v>
      </c>
      <c r="H309" s="269">
        <v>101.78333333333335</v>
      </c>
      <c r="I309" s="269">
        <v>104.41666666666667</v>
      </c>
      <c r="J309" s="269">
        <v>106.03333333333335</v>
      </c>
      <c r="K309" s="268">
        <v>102.8</v>
      </c>
      <c r="L309" s="268">
        <v>98.55</v>
      </c>
      <c r="M309" s="268">
        <v>94.986890000000002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70.5</v>
      </c>
      <c r="D310" s="269">
        <v>70.783333333333346</v>
      </c>
      <c r="E310" s="269">
        <v>69.766666666666694</v>
      </c>
      <c r="F310" s="269">
        <v>69.033333333333346</v>
      </c>
      <c r="G310" s="269">
        <v>68.016666666666694</v>
      </c>
      <c r="H310" s="269">
        <v>71.516666666666694</v>
      </c>
      <c r="I310" s="269">
        <v>72.533333333333346</v>
      </c>
      <c r="J310" s="269">
        <v>73.266666666666694</v>
      </c>
      <c r="K310" s="268">
        <v>71.8</v>
      </c>
      <c r="L310" s="268">
        <v>70.05</v>
      </c>
      <c r="M310" s="268">
        <v>28.093679999999999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508.65</v>
      </c>
      <c r="D311" s="269">
        <v>513.56666666666661</v>
      </c>
      <c r="E311" s="269">
        <v>501.18333333333317</v>
      </c>
      <c r="F311" s="269">
        <v>493.71666666666658</v>
      </c>
      <c r="G311" s="269">
        <v>481.33333333333314</v>
      </c>
      <c r="H311" s="269">
        <v>521.03333333333319</v>
      </c>
      <c r="I311" s="269">
        <v>533.41666666666663</v>
      </c>
      <c r="J311" s="269">
        <v>540.88333333333321</v>
      </c>
      <c r="K311" s="268">
        <v>525.95000000000005</v>
      </c>
      <c r="L311" s="268">
        <v>506.1</v>
      </c>
      <c r="M311" s="268">
        <v>27.09742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9189.65</v>
      </c>
      <c r="D312" s="269">
        <v>9175.1999999999989</v>
      </c>
      <c r="E312" s="269">
        <v>9034.4999999999982</v>
      </c>
      <c r="F312" s="269">
        <v>8879.3499999999985</v>
      </c>
      <c r="G312" s="269">
        <v>8738.6499999999978</v>
      </c>
      <c r="H312" s="269">
        <v>9330.3499999999985</v>
      </c>
      <c r="I312" s="269">
        <v>9471.0499999999993</v>
      </c>
      <c r="J312" s="269">
        <v>9626.1999999999989</v>
      </c>
      <c r="K312" s="268">
        <v>9315.9</v>
      </c>
      <c r="L312" s="268">
        <v>9020.0499999999993</v>
      </c>
      <c r="M312" s="268">
        <v>10.56382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1835.8</v>
      </c>
      <c r="D313" s="269">
        <v>1840.1000000000001</v>
      </c>
      <c r="E313" s="269">
        <v>1824.5000000000002</v>
      </c>
      <c r="F313" s="269">
        <v>1813.2</v>
      </c>
      <c r="G313" s="269">
        <v>1797.6000000000001</v>
      </c>
      <c r="H313" s="269">
        <v>1851.4000000000003</v>
      </c>
      <c r="I313" s="269">
        <v>1867.0000000000002</v>
      </c>
      <c r="J313" s="269">
        <v>1878.3000000000004</v>
      </c>
      <c r="K313" s="268">
        <v>1855.7</v>
      </c>
      <c r="L313" s="268">
        <v>1828.8</v>
      </c>
      <c r="M313" s="268">
        <v>1.3241000000000001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822.95</v>
      </c>
      <c r="D314" s="269">
        <v>818.5</v>
      </c>
      <c r="E314" s="269">
        <v>807.5</v>
      </c>
      <c r="F314" s="269">
        <v>792.05</v>
      </c>
      <c r="G314" s="269">
        <v>781.05</v>
      </c>
      <c r="H314" s="269">
        <v>833.95</v>
      </c>
      <c r="I314" s="269">
        <v>844.95</v>
      </c>
      <c r="J314" s="269">
        <v>860.40000000000009</v>
      </c>
      <c r="K314" s="268">
        <v>829.5</v>
      </c>
      <c r="L314" s="268">
        <v>803.05</v>
      </c>
      <c r="M314" s="268">
        <v>9.5853099999999998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434.2</v>
      </c>
      <c r="D315" s="269">
        <v>435.76666666666665</v>
      </c>
      <c r="E315" s="269">
        <v>422.43333333333328</v>
      </c>
      <c r="F315" s="269">
        <v>410.66666666666663</v>
      </c>
      <c r="G315" s="269">
        <v>397.33333333333326</v>
      </c>
      <c r="H315" s="269">
        <v>447.5333333333333</v>
      </c>
      <c r="I315" s="269">
        <v>460.86666666666667</v>
      </c>
      <c r="J315" s="269">
        <v>472.63333333333333</v>
      </c>
      <c r="K315" s="268">
        <v>449.1</v>
      </c>
      <c r="L315" s="268">
        <v>424</v>
      </c>
      <c r="M315" s="268">
        <v>42.09769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430.45</v>
      </c>
      <c r="D316" s="269">
        <v>435.41666666666669</v>
      </c>
      <c r="E316" s="269">
        <v>413.43333333333339</v>
      </c>
      <c r="F316" s="269">
        <v>396.41666666666669</v>
      </c>
      <c r="G316" s="269">
        <v>374.43333333333339</v>
      </c>
      <c r="H316" s="269">
        <v>452.43333333333339</v>
      </c>
      <c r="I316" s="269">
        <v>474.41666666666663</v>
      </c>
      <c r="J316" s="269">
        <v>491.43333333333339</v>
      </c>
      <c r="K316" s="268">
        <v>457.4</v>
      </c>
      <c r="L316" s="268">
        <v>418.4</v>
      </c>
      <c r="M316" s="268">
        <v>86.306719999999999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675.6</v>
      </c>
      <c r="D317" s="269">
        <v>680.5333333333333</v>
      </c>
      <c r="E317" s="269">
        <v>652.06666666666661</v>
      </c>
      <c r="F317" s="269">
        <v>628.5333333333333</v>
      </c>
      <c r="G317" s="269">
        <v>600.06666666666661</v>
      </c>
      <c r="H317" s="269">
        <v>704.06666666666661</v>
      </c>
      <c r="I317" s="269">
        <v>732.5333333333333</v>
      </c>
      <c r="J317" s="269">
        <v>756.06666666666661</v>
      </c>
      <c r="K317" s="268">
        <v>709</v>
      </c>
      <c r="L317" s="268">
        <v>657</v>
      </c>
      <c r="M317" s="268">
        <v>8.4761199999999999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780.85</v>
      </c>
      <c r="D318" s="269">
        <v>785.9666666666667</v>
      </c>
      <c r="E318" s="269">
        <v>766.88333333333344</v>
      </c>
      <c r="F318" s="269">
        <v>752.91666666666674</v>
      </c>
      <c r="G318" s="269">
        <v>733.83333333333348</v>
      </c>
      <c r="H318" s="269">
        <v>799.93333333333339</v>
      </c>
      <c r="I318" s="269">
        <v>819.01666666666665</v>
      </c>
      <c r="J318" s="269">
        <v>832.98333333333335</v>
      </c>
      <c r="K318" s="268">
        <v>805.05</v>
      </c>
      <c r="L318" s="268">
        <v>772</v>
      </c>
      <c r="M318" s="268">
        <v>1.45235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1363.3</v>
      </c>
      <c r="D319" s="269">
        <v>1379.6333333333332</v>
      </c>
      <c r="E319" s="269">
        <v>1340.9166666666665</v>
      </c>
      <c r="F319" s="269">
        <v>1318.5333333333333</v>
      </c>
      <c r="G319" s="269">
        <v>1279.8166666666666</v>
      </c>
      <c r="H319" s="269">
        <v>1402.0166666666664</v>
      </c>
      <c r="I319" s="269">
        <v>1440.7333333333331</v>
      </c>
      <c r="J319" s="269">
        <v>1463.1166666666663</v>
      </c>
      <c r="K319" s="268">
        <v>1418.35</v>
      </c>
      <c r="L319" s="268">
        <v>1357.25</v>
      </c>
      <c r="M319" s="268">
        <v>2.2683599999999999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3111.05</v>
      </c>
      <c r="D320" s="269">
        <v>3152.65</v>
      </c>
      <c r="E320" s="269">
        <v>3055.3</v>
      </c>
      <c r="F320" s="269">
        <v>2999.55</v>
      </c>
      <c r="G320" s="269">
        <v>2902.2000000000003</v>
      </c>
      <c r="H320" s="269">
        <v>3208.4</v>
      </c>
      <c r="I320" s="269">
        <v>3305.7499999999995</v>
      </c>
      <c r="J320" s="269">
        <v>3361.5</v>
      </c>
      <c r="K320" s="268">
        <v>3250</v>
      </c>
      <c r="L320" s="268">
        <v>3096.9</v>
      </c>
      <c r="M320" s="268">
        <v>6.5993500000000003</v>
      </c>
      <c r="N320" s="1"/>
      <c r="O320" s="1"/>
    </row>
    <row r="321" spans="1:15" ht="12.75" customHeight="1">
      <c r="A321" s="30">
        <v>311</v>
      </c>
      <c r="B321" s="278" t="s">
        <v>890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756.8</v>
      </c>
      <c r="D322" s="269">
        <v>764.0333333333333</v>
      </c>
      <c r="E322" s="269">
        <v>735.11666666666656</v>
      </c>
      <c r="F322" s="269">
        <v>713.43333333333328</v>
      </c>
      <c r="G322" s="269">
        <v>684.51666666666654</v>
      </c>
      <c r="H322" s="269">
        <v>785.71666666666658</v>
      </c>
      <c r="I322" s="269">
        <v>814.63333333333333</v>
      </c>
      <c r="J322" s="269">
        <v>836.31666666666661</v>
      </c>
      <c r="K322" s="268">
        <v>792.95</v>
      </c>
      <c r="L322" s="268">
        <v>742.35</v>
      </c>
      <c r="M322" s="268">
        <v>2.8058700000000001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2016.35</v>
      </c>
      <c r="D323" s="269">
        <v>2036.3333333333333</v>
      </c>
      <c r="E323" s="269">
        <v>1982.1666666666665</v>
      </c>
      <c r="F323" s="269">
        <v>1947.9833333333333</v>
      </c>
      <c r="G323" s="269">
        <v>1893.8166666666666</v>
      </c>
      <c r="H323" s="269">
        <v>2070.5166666666664</v>
      </c>
      <c r="I323" s="269">
        <v>2124.6833333333329</v>
      </c>
      <c r="J323" s="269">
        <v>2158.8666666666663</v>
      </c>
      <c r="K323" s="268">
        <v>2090.5</v>
      </c>
      <c r="L323" s="268">
        <v>2002.15</v>
      </c>
      <c r="M323" s="268">
        <v>5.8294800000000002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1248</v>
      </c>
      <c r="D324" s="269">
        <v>1262.6000000000001</v>
      </c>
      <c r="E324" s="269">
        <v>1226.2000000000003</v>
      </c>
      <c r="F324" s="269">
        <v>1204.4000000000001</v>
      </c>
      <c r="G324" s="269">
        <v>1168.0000000000002</v>
      </c>
      <c r="H324" s="269">
        <v>1284.4000000000003</v>
      </c>
      <c r="I324" s="269">
        <v>1320.8000000000004</v>
      </c>
      <c r="J324" s="269">
        <v>1342.6000000000004</v>
      </c>
      <c r="K324" s="268">
        <v>1299</v>
      </c>
      <c r="L324" s="268">
        <v>1240.8</v>
      </c>
      <c r="M324" s="268">
        <v>6.1825400000000004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1033.4000000000001</v>
      </c>
      <c r="D325" s="269">
        <v>1040.0833333333333</v>
      </c>
      <c r="E325" s="269">
        <v>1022.9166666666665</v>
      </c>
      <c r="F325" s="269">
        <v>1012.4333333333332</v>
      </c>
      <c r="G325" s="269">
        <v>995.26666666666642</v>
      </c>
      <c r="H325" s="269">
        <v>1050.5666666666666</v>
      </c>
      <c r="I325" s="269">
        <v>1067.7333333333331</v>
      </c>
      <c r="J325" s="269">
        <v>1078.2166666666667</v>
      </c>
      <c r="K325" s="268">
        <v>1057.25</v>
      </c>
      <c r="L325" s="268">
        <v>1029.5999999999999</v>
      </c>
      <c r="M325" s="268">
        <v>15.439019999999999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613</v>
      </c>
      <c r="D326" s="269">
        <v>621.25</v>
      </c>
      <c r="E326" s="269">
        <v>600.29999999999995</v>
      </c>
      <c r="F326" s="269">
        <v>587.59999999999991</v>
      </c>
      <c r="G326" s="269">
        <v>566.64999999999986</v>
      </c>
      <c r="H326" s="269">
        <v>633.95000000000005</v>
      </c>
      <c r="I326" s="269">
        <v>654.90000000000009</v>
      </c>
      <c r="J326" s="269">
        <v>667.60000000000014</v>
      </c>
      <c r="K326" s="268">
        <v>642.20000000000005</v>
      </c>
      <c r="L326" s="268">
        <v>608.54999999999995</v>
      </c>
      <c r="M326" s="268">
        <v>4.6756000000000002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34.200000000000003</v>
      </c>
      <c r="D327" s="269">
        <v>34.483333333333334</v>
      </c>
      <c r="E327" s="269">
        <v>33.716666666666669</v>
      </c>
      <c r="F327" s="269">
        <v>33.233333333333334</v>
      </c>
      <c r="G327" s="269">
        <v>32.466666666666669</v>
      </c>
      <c r="H327" s="269">
        <v>34.966666666666669</v>
      </c>
      <c r="I327" s="269">
        <v>35.733333333333334</v>
      </c>
      <c r="J327" s="269">
        <v>36.216666666666669</v>
      </c>
      <c r="K327" s="268">
        <v>35.25</v>
      </c>
      <c r="L327" s="268">
        <v>34</v>
      </c>
      <c r="M327" s="268">
        <v>31.59956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70.8</v>
      </c>
      <c r="D328" s="269">
        <v>71.88333333333334</v>
      </c>
      <c r="E328" s="269">
        <v>69.26666666666668</v>
      </c>
      <c r="F328" s="269">
        <v>67.733333333333334</v>
      </c>
      <c r="G328" s="269">
        <v>65.116666666666674</v>
      </c>
      <c r="H328" s="269">
        <v>73.416666666666686</v>
      </c>
      <c r="I328" s="269">
        <v>76.033333333333331</v>
      </c>
      <c r="J328" s="269">
        <v>77.566666666666691</v>
      </c>
      <c r="K328" s="268">
        <v>74.5</v>
      </c>
      <c r="L328" s="268">
        <v>70.349999999999994</v>
      </c>
      <c r="M328" s="268">
        <v>27.84516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590.15</v>
      </c>
      <c r="D329" s="269">
        <v>603.0333333333333</v>
      </c>
      <c r="E329" s="269">
        <v>572.01666666666665</v>
      </c>
      <c r="F329" s="269">
        <v>553.88333333333333</v>
      </c>
      <c r="G329" s="269">
        <v>522.86666666666667</v>
      </c>
      <c r="H329" s="269">
        <v>621.16666666666663</v>
      </c>
      <c r="I329" s="269">
        <v>652.18333333333328</v>
      </c>
      <c r="J329" s="269">
        <v>670.31666666666661</v>
      </c>
      <c r="K329" s="268">
        <v>634.04999999999995</v>
      </c>
      <c r="L329" s="268">
        <v>584.9</v>
      </c>
      <c r="M329" s="268">
        <v>1.99065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38.65</v>
      </c>
      <c r="D330" s="269">
        <v>38.666666666666664</v>
      </c>
      <c r="E330" s="269">
        <v>37.983333333333327</v>
      </c>
      <c r="F330" s="269">
        <v>37.316666666666663</v>
      </c>
      <c r="G330" s="269">
        <v>36.633333333333326</v>
      </c>
      <c r="H330" s="269">
        <v>39.333333333333329</v>
      </c>
      <c r="I330" s="269">
        <v>40.016666666666666</v>
      </c>
      <c r="J330" s="269">
        <v>40.68333333333333</v>
      </c>
      <c r="K330" s="268">
        <v>39.35</v>
      </c>
      <c r="L330" s="268">
        <v>38</v>
      </c>
      <c r="M330" s="268">
        <v>217.32918000000001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74.400000000000006</v>
      </c>
      <c r="D331" s="269">
        <v>75.050000000000011</v>
      </c>
      <c r="E331" s="269">
        <v>73.40000000000002</v>
      </c>
      <c r="F331" s="269">
        <v>72.400000000000006</v>
      </c>
      <c r="G331" s="269">
        <v>70.750000000000014</v>
      </c>
      <c r="H331" s="269">
        <v>76.050000000000026</v>
      </c>
      <c r="I331" s="269">
        <v>77.7</v>
      </c>
      <c r="J331" s="269">
        <v>78.700000000000031</v>
      </c>
      <c r="K331" s="268">
        <v>76.7</v>
      </c>
      <c r="L331" s="268">
        <v>74.05</v>
      </c>
      <c r="M331" s="268">
        <v>25.226199999999999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125.15</v>
      </c>
      <c r="D332" s="269">
        <v>126.13333333333333</v>
      </c>
      <c r="E332" s="269">
        <v>123.91666666666666</v>
      </c>
      <c r="F332" s="269">
        <v>122.68333333333334</v>
      </c>
      <c r="G332" s="269">
        <v>120.46666666666667</v>
      </c>
      <c r="H332" s="269">
        <v>127.36666666666665</v>
      </c>
      <c r="I332" s="269">
        <v>129.58333333333331</v>
      </c>
      <c r="J332" s="269">
        <v>130.81666666666663</v>
      </c>
      <c r="K332" s="268">
        <v>128.35</v>
      </c>
      <c r="L332" s="268">
        <v>124.9</v>
      </c>
      <c r="M332" s="268">
        <v>249.58559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265.60000000000002</v>
      </c>
      <c r="D333" s="269">
        <v>270.56666666666666</v>
      </c>
      <c r="E333" s="269">
        <v>259.38333333333333</v>
      </c>
      <c r="F333" s="269">
        <v>253.16666666666669</v>
      </c>
      <c r="G333" s="269">
        <v>241.98333333333335</v>
      </c>
      <c r="H333" s="269">
        <v>276.7833333333333</v>
      </c>
      <c r="I333" s="269">
        <v>287.96666666666658</v>
      </c>
      <c r="J333" s="269">
        <v>294.18333333333328</v>
      </c>
      <c r="K333" s="268">
        <v>281.75</v>
      </c>
      <c r="L333" s="268">
        <v>264.35000000000002</v>
      </c>
      <c r="M333" s="268">
        <v>21.416599999999999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172.8</v>
      </c>
      <c r="D334" s="269">
        <v>172.93333333333331</v>
      </c>
      <c r="E334" s="269">
        <v>171.16666666666663</v>
      </c>
      <c r="F334" s="269">
        <v>169.53333333333333</v>
      </c>
      <c r="G334" s="269">
        <v>167.76666666666665</v>
      </c>
      <c r="H334" s="269">
        <v>174.56666666666661</v>
      </c>
      <c r="I334" s="269">
        <v>176.33333333333331</v>
      </c>
      <c r="J334" s="269">
        <v>177.96666666666658</v>
      </c>
      <c r="K334" s="268">
        <v>174.7</v>
      </c>
      <c r="L334" s="268">
        <v>171.3</v>
      </c>
      <c r="M334" s="268">
        <v>261.26152000000002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698.45</v>
      </c>
      <c r="D335" s="269">
        <v>702.66666666666663</v>
      </c>
      <c r="E335" s="269">
        <v>691.7833333333333</v>
      </c>
      <c r="F335" s="269">
        <v>685.11666666666667</v>
      </c>
      <c r="G335" s="269">
        <v>674.23333333333335</v>
      </c>
      <c r="H335" s="269">
        <v>709.33333333333326</v>
      </c>
      <c r="I335" s="269">
        <v>720.2166666666667</v>
      </c>
      <c r="J335" s="269">
        <v>726.88333333333321</v>
      </c>
      <c r="K335" s="268">
        <v>713.55</v>
      </c>
      <c r="L335" s="268">
        <v>696</v>
      </c>
      <c r="M335" s="268">
        <v>5.4623499999999998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77.05</v>
      </c>
      <c r="D336" s="269">
        <v>77.55</v>
      </c>
      <c r="E336" s="269">
        <v>75.849999999999994</v>
      </c>
      <c r="F336" s="269">
        <v>74.649999999999991</v>
      </c>
      <c r="G336" s="269">
        <v>72.949999999999989</v>
      </c>
      <c r="H336" s="269">
        <v>78.75</v>
      </c>
      <c r="I336" s="269">
        <v>80.450000000000017</v>
      </c>
      <c r="J336" s="269">
        <v>81.650000000000006</v>
      </c>
      <c r="K336" s="268">
        <v>79.25</v>
      </c>
      <c r="L336" s="268">
        <v>76.349999999999994</v>
      </c>
      <c r="M336" s="268">
        <v>188.87924000000001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4624.3</v>
      </c>
      <c r="D337" s="269">
        <v>4684.7666666666664</v>
      </c>
      <c r="E337" s="269">
        <v>4529.5333333333328</v>
      </c>
      <c r="F337" s="269">
        <v>4434.7666666666664</v>
      </c>
      <c r="G337" s="269">
        <v>4279.5333333333328</v>
      </c>
      <c r="H337" s="269">
        <v>4779.5333333333328</v>
      </c>
      <c r="I337" s="269">
        <v>4934.7666666666664</v>
      </c>
      <c r="J337" s="269">
        <v>5029.5333333333328</v>
      </c>
      <c r="K337" s="268">
        <v>4840</v>
      </c>
      <c r="L337" s="268">
        <v>4590</v>
      </c>
      <c r="M337" s="268">
        <v>2.2886600000000001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725.3</v>
      </c>
      <c r="D338" s="269">
        <v>725.23333333333323</v>
      </c>
      <c r="E338" s="269">
        <v>707.46666666666647</v>
      </c>
      <c r="F338" s="269">
        <v>689.63333333333321</v>
      </c>
      <c r="G338" s="269">
        <v>671.86666666666645</v>
      </c>
      <c r="H338" s="269">
        <v>743.06666666666649</v>
      </c>
      <c r="I338" s="269">
        <v>760.83333333333314</v>
      </c>
      <c r="J338" s="269">
        <v>778.66666666666652</v>
      </c>
      <c r="K338" s="268">
        <v>743</v>
      </c>
      <c r="L338" s="268">
        <v>707.4</v>
      </c>
      <c r="M338" s="268">
        <v>9.2722499999999997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18404.2</v>
      </c>
      <c r="D339" s="269">
        <v>18584.583333333332</v>
      </c>
      <c r="E339" s="269">
        <v>18160.166666666664</v>
      </c>
      <c r="F339" s="269">
        <v>17916.133333333331</v>
      </c>
      <c r="G339" s="269">
        <v>17491.716666666664</v>
      </c>
      <c r="H339" s="269">
        <v>18828.616666666665</v>
      </c>
      <c r="I339" s="269">
        <v>19253.033333333329</v>
      </c>
      <c r="J339" s="269">
        <v>19497.066666666666</v>
      </c>
      <c r="K339" s="268">
        <v>19009</v>
      </c>
      <c r="L339" s="268">
        <v>18340.55</v>
      </c>
      <c r="M339" s="268">
        <v>1.1616299999999999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68.650000000000006</v>
      </c>
      <c r="D340" s="269">
        <v>69.600000000000009</v>
      </c>
      <c r="E340" s="269">
        <v>66.850000000000023</v>
      </c>
      <c r="F340" s="269">
        <v>65.050000000000011</v>
      </c>
      <c r="G340" s="269">
        <v>62.300000000000026</v>
      </c>
      <c r="H340" s="269">
        <v>71.40000000000002</v>
      </c>
      <c r="I340" s="269">
        <v>74.149999999999991</v>
      </c>
      <c r="J340" s="269">
        <v>75.950000000000017</v>
      </c>
      <c r="K340" s="268">
        <v>72.349999999999994</v>
      </c>
      <c r="L340" s="268">
        <v>67.8</v>
      </c>
      <c r="M340" s="268">
        <v>12.903879999999999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292.45</v>
      </c>
      <c r="D341" s="269">
        <v>290.98333333333329</v>
      </c>
      <c r="E341" s="269">
        <v>287.36666666666656</v>
      </c>
      <c r="F341" s="269">
        <v>282.28333333333325</v>
      </c>
      <c r="G341" s="269">
        <v>278.66666666666652</v>
      </c>
      <c r="H341" s="269">
        <v>296.06666666666661</v>
      </c>
      <c r="I341" s="269">
        <v>299.68333333333328</v>
      </c>
      <c r="J341" s="269">
        <v>304.76666666666665</v>
      </c>
      <c r="K341" s="268">
        <v>294.60000000000002</v>
      </c>
      <c r="L341" s="268">
        <v>285.89999999999998</v>
      </c>
      <c r="M341" s="268">
        <v>3.7968099999999998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402.05</v>
      </c>
      <c r="D342" s="269">
        <v>405.13333333333338</v>
      </c>
      <c r="E342" s="269">
        <v>390.46666666666675</v>
      </c>
      <c r="F342" s="269">
        <v>378.88333333333338</v>
      </c>
      <c r="G342" s="269">
        <v>364.21666666666675</v>
      </c>
      <c r="H342" s="269">
        <v>416.71666666666675</v>
      </c>
      <c r="I342" s="269">
        <v>431.38333333333338</v>
      </c>
      <c r="J342" s="269">
        <v>442.96666666666675</v>
      </c>
      <c r="K342" s="268">
        <v>419.8</v>
      </c>
      <c r="L342" s="268">
        <v>393.55</v>
      </c>
      <c r="M342" s="268">
        <v>5.6748399999999997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1022.1</v>
      </c>
      <c r="D343" s="269">
        <v>1038.4333333333334</v>
      </c>
      <c r="E343" s="269">
        <v>993.66666666666674</v>
      </c>
      <c r="F343" s="269">
        <v>965.23333333333335</v>
      </c>
      <c r="G343" s="269">
        <v>920.4666666666667</v>
      </c>
      <c r="H343" s="269">
        <v>1066.8666666666668</v>
      </c>
      <c r="I343" s="269">
        <v>1111.6333333333332</v>
      </c>
      <c r="J343" s="269">
        <v>1140.0666666666668</v>
      </c>
      <c r="K343" s="268">
        <v>1083.2</v>
      </c>
      <c r="L343" s="268">
        <v>1010</v>
      </c>
      <c r="M343" s="268">
        <v>7.3120900000000004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131.25</v>
      </c>
      <c r="D344" s="269">
        <v>131.08333333333334</v>
      </c>
      <c r="E344" s="269">
        <v>130.16666666666669</v>
      </c>
      <c r="F344" s="269">
        <v>129.08333333333334</v>
      </c>
      <c r="G344" s="269">
        <v>128.16666666666669</v>
      </c>
      <c r="H344" s="269">
        <v>132.16666666666669</v>
      </c>
      <c r="I344" s="269">
        <v>133.08333333333337</v>
      </c>
      <c r="J344" s="269">
        <v>134.16666666666669</v>
      </c>
      <c r="K344" s="268">
        <v>132</v>
      </c>
      <c r="L344" s="268">
        <v>130</v>
      </c>
      <c r="M344" s="268">
        <v>209.09578999999999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187</v>
      </c>
      <c r="D345" s="269">
        <v>187.63333333333333</v>
      </c>
      <c r="E345" s="269">
        <v>184.36666666666665</v>
      </c>
      <c r="F345" s="269">
        <v>181.73333333333332</v>
      </c>
      <c r="G345" s="269">
        <v>178.46666666666664</v>
      </c>
      <c r="H345" s="269">
        <v>190.26666666666665</v>
      </c>
      <c r="I345" s="269">
        <v>193.5333333333333</v>
      </c>
      <c r="J345" s="269">
        <v>196.16666666666666</v>
      </c>
      <c r="K345" s="268">
        <v>190.9</v>
      </c>
      <c r="L345" s="268">
        <v>185</v>
      </c>
      <c r="M345" s="268">
        <v>18.306059999999999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718.6</v>
      </c>
      <c r="D346" s="269">
        <v>712.2166666666667</v>
      </c>
      <c r="E346" s="269">
        <v>693.23333333333335</v>
      </c>
      <c r="F346" s="269">
        <v>667.86666666666667</v>
      </c>
      <c r="G346" s="269">
        <v>648.88333333333333</v>
      </c>
      <c r="H346" s="269">
        <v>737.58333333333337</v>
      </c>
      <c r="I346" s="269">
        <v>756.56666666666672</v>
      </c>
      <c r="J346" s="269">
        <v>781.93333333333339</v>
      </c>
      <c r="K346" s="268">
        <v>731.2</v>
      </c>
      <c r="L346" s="268">
        <v>686.85</v>
      </c>
      <c r="M346" s="268">
        <v>23.519570000000002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3036.5</v>
      </c>
      <c r="D347" s="269">
        <v>3058.85</v>
      </c>
      <c r="E347" s="269">
        <v>3002.6499999999996</v>
      </c>
      <c r="F347" s="269">
        <v>2968.7999999999997</v>
      </c>
      <c r="G347" s="269">
        <v>2912.5999999999995</v>
      </c>
      <c r="H347" s="269">
        <v>3092.7</v>
      </c>
      <c r="I347" s="269">
        <v>3148.8999999999996</v>
      </c>
      <c r="J347" s="269">
        <v>3182.75</v>
      </c>
      <c r="K347" s="268">
        <v>3115.05</v>
      </c>
      <c r="L347" s="268">
        <v>3025</v>
      </c>
      <c r="M347" s="268">
        <v>1.6486799999999999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270.55</v>
      </c>
      <c r="D348" s="269">
        <v>274.91666666666669</v>
      </c>
      <c r="E348" s="269">
        <v>265.48333333333335</v>
      </c>
      <c r="F348" s="269">
        <v>260.41666666666669</v>
      </c>
      <c r="G348" s="269">
        <v>250.98333333333335</v>
      </c>
      <c r="H348" s="269">
        <v>279.98333333333335</v>
      </c>
      <c r="I348" s="269">
        <v>289.41666666666663</v>
      </c>
      <c r="J348" s="269">
        <v>294.48333333333335</v>
      </c>
      <c r="K348" s="268">
        <v>284.35000000000002</v>
      </c>
      <c r="L348" s="268">
        <v>269.85000000000002</v>
      </c>
      <c r="M348" s="268">
        <v>4.1966000000000001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518.65</v>
      </c>
      <c r="D349" s="269">
        <v>518.08333333333337</v>
      </c>
      <c r="E349" s="269">
        <v>512.16666666666674</v>
      </c>
      <c r="F349" s="269">
        <v>505.68333333333339</v>
      </c>
      <c r="G349" s="269">
        <v>499.76666666666677</v>
      </c>
      <c r="H349" s="269">
        <v>524.56666666666672</v>
      </c>
      <c r="I349" s="269">
        <v>530.48333333333346</v>
      </c>
      <c r="J349" s="269">
        <v>536.9666666666667</v>
      </c>
      <c r="K349" s="268">
        <v>524</v>
      </c>
      <c r="L349" s="268">
        <v>511.6</v>
      </c>
      <c r="M349" s="268">
        <v>14.47653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147.94999999999999</v>
      </c>
      <c r="D350" s="269">
        <v>149.25</v>
      </c>
      <c r="E350" s="269">
        <v>144.75</v>
      </c>
      <c r="F350" s="269">
        <v>141.55000000000001</v>
      </c>
      <c r="G350" s="269">
        <v>137.05000000000001</v>
      </c>
      <c r="H350" s="269">
        <v>152.44999999999999</v>
      </c>
      <c r="I350" s="269">
        <v>156.94999999999999</v>
      </c>
      <c r="J350" s="269">
        <v>160.14999999999998</v>
      </c>
      <c r="K350" s="268">
        <v>153.75</v>
      </c>
      <c r="L350" s="268">
        <v>146.05000000000001</v>
      </c>
      <c r="M350" s="268">
        <v>82.802949999999996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3136</v>
      </c>
      <c r="D351" s="269">
        <v>3182.8666666666668</v>
      </c>
      <c r="E351" s="269">
        <v>3069.4333333333334</v>
      </c>
      <c r="F351" s="269">
        <v>3002.8666666666668</v>
      </c>
      <c r="G351" s="269">
        <v>2889.4333333333334</v>
      </c>
      <c r="H351" s="269">
        <v>3249.4333333333334</v>
      </c>
      <c r="I351" s="269">
        <v>3362.8666666666668</v>
      </c>
      <c r="J351" s="269">
        <v>3429.4333333333334</v>
      </c>
      <c r="K351" s="268">
        <v>3296.3</v>
      </c>
      <c r="L351" s="268">
        <v>3116.3</v>
      </c>
      <c r="M351" s="268">
        <v>5.3954199999999997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411</v>
      </c>
      <c r="D352" s="269">
        <v>412.2833333333333</v>
      </c>
      <c r="E352" s="269">
        <v>400.76666666666659</v>
      </c>
      <c r="F352" s="269">
        <v>390.5333333333333</v>
      </c>
      <c r="G352" s="269">
        <v>379.01666666666659</v>
      </c>
      <c r="H352" s="269">
        <v>422.51666666666659</v>
      </c>
      <c r="I352" s="269">
        <v>434.03333333333325</v>
      </c>
      <c r="J352" s="269">
        <v>444.26666666666659</v>
      </c>
      <c r="K352" s="268">
        <v>423.8</v>
      </c>
      <c r="L352" s="268">
        <v>402.05</v>
      </c>
      <c r="M352" s="268">
        <v>16.946909999999999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281.85000000000002</v>
      </c>
      <c r="D353" s="269">
        <v>282.78333333333336</v>
      </c>
      <c r="E353" s="269">
        <v>275.01666666666671</v>
      </c>
      <c r="F353" s="269">
        <v>268.18333333333334</v>
      </c>
      <c r="G353" s="269">
        <v>260.41666666666669</v>
      </c>
      <c r="H353" s="269">
        <v>289.61666666666673</v>
      </c>
      <c r="I353" s="269">
        <v>297.38333333333338</v>
      </c>
      <c r="J353" s="269">
        <v>304.21666666666675</v>
      </c>
      <c r="K353" s="268">
        <v>290.55</v>
      </c>
      <c r="L353" s="268">
        <v>275.95</v>
      </c>
      <c r="M353" s="268">
        <v>2.8390300000000002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1761.25</v>
      </c>
      <c r="D354" s="269">
        <v>1776.4166666666667</v>
      </c>
      <c r="E354" s="269">
        <v>1711.8833333333334</v>
      </c>
      <c r="F354" s="269">
        <v>1662.5166666666667</v>
      </c>
      <c r="G354" s="269">
        <v>1597.9833333333333</v>
      </c>
      <c r="H354" s="269">
        <v>1825.7833333333335</v>
      </c>
      <c r="I354" s="269">
        <v>1890.3166666666668</v>
      </c>
      <c r="J354" s="269">
        <v>1939.6833333333336</v>
      </c>
      <c r="K354" s="268">
        <v>1840.95</v>
      </c>
      <c r="L354" s="268">
        <v>1727.05</v>
      </c>
      <c r="M354" s="268">
        <v>18.421579999999999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48813.05</v>
      </c>
      <c r="D355" s="269">
        <v>48904.299999999996</v>
      </c>
      <c r="E355" s="269">
        <v>48172.599999999991</v>
      </c>
      <c r="F355" s="269">
        <v>47532.149999999994</v>
      </c>
      <c r="G355" s="269">
        <v>46800.44999999999</v>
      </c>
      <c r="H355" s="269">
        <v>49544.749999999993</v>
      </c>
      <c r="I355" s="269">
        <v>50276.44999999999</v>
      </c>
      <c r="J355" s="269">
        <v>50916.899999999994</v>
      </c>
      <c r="K355" s="268">
        <v>49636</v>
      </c>
      <c r="L355" s="268">
        <v>48263.85</v>
      </c>
      <c r="M355" s="268">
        <v>0.22811999999999999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3161.1</v>
      </c>
      <c r="D356" s="269">
        <v>3191.7000000000003</v>
      </c>
      <c r="E356" s="269">
        <v>3119.4000000000005</v>
      </c>
      <c r="F356" s="269">
        <v>3077.7000000000003</v>
      </c>
      <c r="G356" s="269">
        <v>3005.4000000000005</v>
      </c>
      <c r="H356" s="269">
        <v>3233.4000000000005</v>
      </c>
      <c r="I356" s="269">
        <v>3305.7000000000007</v>
      </c>
      <c r="J356" s="269">
        <v>3347.4000000000005</v>
      </c>
      <c r="K356" s="268">
        <v>3264</v>
      </c>
      <c r="L356" s="268">
        <v>3150</v>
      </c>
      <c r="M356" s="268">
        <v>3.42597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210.05</v>
      </c>
      <c r="D357" s="269">
        <v>212</v>
      </c>
      <c r="E357" s="269">
        <v>207.15</v>
      </c>
      <c r="F357" s="269">
        <v>204.25</v>
      </c>
      <c r="G357" s="269">
        <v>199.4</v>
      </c>
      <c r="H357" s="269">
        <v>214.9</v>
      </c>
      <c r="I357" s="269">
        <v>219.75000000000003</v>
      </c>
      <c r="J357" s="269">
        <v>222.65</v>
      </c>
      <c r="K357" s="268">
        <v>216.85</v>
      </c>
      <c r="L357" s="268">
        <v>209.1</v>
      </c>
      <c r="M357" s="268">
        <v>29.270240000000001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4168.8500000000004</v>
      </c>
      <c r="D358" s="269">
        <v>4192.4666666666672</v>
      </c>
      <c r="E358" s="269">
        <v>4076.4333333333343</v>
      </c>
      <c r="F358" s="269">
        <v>3984.0166666666673</v>
      </c>
      <c r="G358" s="269">
        <v>3867.9833333333345</v>
      </c>
      <c r="H358" s="269">
        <v>4284.8833333333341</v>
      </c>
      <c r="I358" s="269">
        <v>4400.916666666667</v>
      </c>
      <c r="J358" s="269">
        <v>4493.3333333333339</v>
      </c>
      <c r="K358" s="268">
        <v>4308.5</v>
      </c>
      <c r="L358" s="268">
        <v>4100.05</v>
      </c>
      <c r="M358" s="268">
        <v>0.20469000000000001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1352.2</v>
      </c>
      <c r="D359" s="269">
        <v>1355.6666666666667</v>
      </c>
      <c r="E359" s="269">
        <v>1326.5333333333335</v>
      </c>
      <c r="F359" s="269">
        <v>1300.8666666666668</v>
      </c>
      <c r="G359" s="269">
        <v>1271.7333333333336</v>
      </c>
      <c r="H359" s="269">
        <v>1381.3333333333335</v>
      </c>
      <c r="I359" s="269">
        <v>1410.4666666666667</v>
      </c>
      <c r="J359" s="269">
        <v>1436.1333333333334</v>
      </c>
      <c r="K359" s="268">
        <v>1384.8</v>
      </c>
      <c r="L359" s="268">
        <v>1330</v>
      </c>
      <c r="M359" s="268">
        <v>2.60514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2799.05</v>
      </c>
      <c r="D360" s="269">
        <v>2831.0499999999997</v>
      </c>
      <c r="E360" s="269">
        <v>2756.0999999999995</v>
      </c>
      <c r="F360" s="269">
        <v>2713.1499999999996</v>
      </c>
      <c r="G360" s="269">
        <v>2638.1999999999994</v>
      </c>
      <c r="H360" s="269">
        <v>2873.9999999999995</v>
      </c>
      <c r="I360" s="269">
        <v>2948.9499999999994</v>
      </c>
      <c r="J360" s="269">
        <v>2991.8999999999996</v>
      </c>
      <c r="K360" s="268">
        <v>2906</v>
      </c>
      <c r="L360" s="268">
        <v>2788.1</v>
      </c>
      <c r="M360" s="268">
        <v>7.2278700000000002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964.55</v>
      </c>
      <c r="D361" s="269">
        <v>975.93333333333339</v>
      </c>
      <c r="E361" s="269">
        <v>946.91666666666674</v>
      </c>
      <c r="F361" s="269">
        <v>929.2833333333333</v>
      </c>
      <c r="G361" s="269">
        <v>900.26666666666665</v>
      </c>
      <c r="H361" s="269">
        <v>993.56666666666683</v>
      </c>
      <c r="I361" s="269">
        <v>1022.5833333333335</v>
      </c>
      <c r="J361" s="269">
        <v>1040.2166666666669</v>
      </c>
      <c r="K361" s="268">
        <v>1004.95</v>
      </c>
      <c r="L361" s="268">
        <v>958.3</v>
      </c>
      <c r="M361" s="268">
        <v>15.4964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933</v>
      </c>
      <c r="D362" s="269">
        <v>927.01666666666677</v>
      </c>
      <c r="E362" s="269">
        <v>907.98333333333358</v>
      </c>
      <c r="F362" s="269">
        <v>882.96666666666681</v>
      </c>
      <c r="G362" s="269">
        <v>863.93333333333362</v>
      </c>
      <c r="H362" s="269">
        <v>952.03333333333353</v>
      </c>
      <c r="I362" s="269">
        <v>971.06666666666661</v>
      </c>
      <c r="J362" s="269">
        <v>996.08333333333348</v>
      </c>
      <c r="K362" s="268">
        <v>946.05</v>
      </c>
      <c r="L362" s="268">
        <v>902</v>
      </c>
      <c r="M362" s="268">
        <v>1.14544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2599.3000000000002</v>
      </c>
      <c r="D363" s="269">
        <v>2620.4166666666665</v>
      </c>
      <c r="E363" s="269">
        <v>2568.8833333333332</v>
      </c>
      <c r="F363" s="269">
        <v>2538.4666666666667</v>
      </c>
      <c r="G363" s="269">
        <v>2486.9333333333334</v>
      </c>
      <c r="H363" s="269">
        <v>2650.833333333333</v>
      </c>
      <c r="I363" s="269">
        <v>2702.3666666666668</v>
      </c>
      <c r="J363" s="269">
        <v>2732.7833333333328</v>
      </c>
      <c r="K363" s="268">
        <v>2671.95</v>
      </c>
      <c r="L363" s="268">
        <v>2590</v>
      </c>
      <c r="M363" s="268">
        <v>4.1257200000000003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2018.85</v>
      </c>
      <c r="D364" s="269">
        <v>2031.5833333333333</v>
      </c>
      <c r="E364" s="269">
        <v>1973.1666666666665</v>
      </c>
      <c r="F364" s="269">
        <v>1927.4833333333333</v>
      </c>
      <c r="G364" s="269">
        <v>1869.0666666666666</v>
      </c>
      <c r="H364" s="269">
        <v>2077.2666666666664</v>
      </c>
      <c r="I364" s="269">
        <v>2135.6833333333329</v>
      </c>
      <c r="J364" s="269">
        <v>2181.3666666666663</v>
      </c>
      <c r="K364" s="268">
        <v>2090</v>
      </c>
      <c r="L364" s="268">
        <v>1985.9</v>
      </c>
      <c r="M364" s="268">
        <v>6.3652199999999999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313.60000000000002</v>
      </c>
      <c r="D365" s="269">
        <v>317.8</v>
      </c>
      <c r="E365" s="269">
        <v>305.8</v>
      </c>
      <c r="F365" s="269">
        <v>298</v>
      </c>
      <c r="G365" s="269">
        <v>286</v>
      </c>
      <c r="H365" s="269">
        <v>325.60000000000002</v>
      </c>
      <c r="I365" s="269">
        <v>337.6</v>
      </c>
      <c r="J365" s="269">
        <v>345.40000000000003</v>
      </c>
      <c r="K365" s="268">
        <v>329.8</v>
      </c>
      <c r="L365" s="268">
        <v>310</v>
      </c>
      <c r="M365" s="268">
        <v>166.69713999999999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113.9</v>
      </c>
      <c r="D366" s="269">
        <v>114.98333333333333</v>
      </c>
      <c r="E366" s="269">
        <v>111.11666666666667</v>
      </c>
      <c r="F366" s="269">
        <v>108.33333333333334</v>
      </c>
      <c r="G366" s="269">
        <v>104.46666666666668</v>
      </c>
      <c r="H366" s="269">
        <v>117.76666666666667</v>
      </c>
      <c r="I366" s="269">
        <v>121.63333333333331</v>
      </c>
      <c r="J366" s="269">
        <v>124.41666666666666</v>
      </c>
      <c r="K366" s="268">
        <v>118.85</v>
      </c>
      <c r="L366" s="268">
        <v>112.2</v>
      </c>
      <c r="M366" s="268">
        <v>167.52177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235.65</v>
      </c>
      <c r="D367" s="269">
        <v>235.83333333333334</v>
      </c>
      <c r="E367" s="269">
        <v>233.2166666666667</v>
      </c>
      <c r="F367" s="269">
        <v>230.78333333333336</v>
      </c>
      <c r="G367" s="269">
        <v>228.16666666666671</v>
      </c>
      <c r="H367" s="269">
        <v>238.26666666666668</v>
      </c>
      <c r="I367" s="269">
        <v>240.8833333333333</v>
      </c>
      <c r="J367" s="269">
        <v>243.31666666666666</v>
      </c>
      <c r="K367" s="268">
        <v>238.45</v>
      </c>
      <c r="L367" s="268">
        <v>233.4</v>
      </c>
      <c r="M367" s="268">
        <v>220.49732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403.6</v>
      </c>
      <c r="D368" s="269">
        <v>406.65000000000003</v>
      </c>
      <c r="E368" s="269">
        <v>397.45000000000005</v>
      </c>
      <c r="F368" s="269">
        <v>391.3</v>
      </c>
      <c r="G368" s="269">
        <v>382.1</v>
      </c>
      <c r="H368" s="269">
        <v>412.80000000000007</v>
      </c>
      <c r="I368" s="269">
        <v>422</v>
      </c>
      <c r="J368" s="269">
        <v>428.15000000000009</v>
      </c>
      <c r="K368" s="268">
        <v>415.85</v>
      </c>
      <c r="L368" s="268">
        <v>400.5</v>
      </c>
      <c r="M368" s="268">
        <v>6.4572000000000003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457.9</v>
      </c>
      <c r="D369" s="269">
        <v>462.9666666666667</v>
      </c>
      <c r="E369" s="269">
        <v>448.93333333333339</v>
      </c>
      <c r="F369" s="269">
        <v>439.9666666666667</v>
      </c>
      <c r="G369" s="269">
        <v>425.93333333333339</v>
      </c>
      <c r="H369" s="269">
        <v>471.93333333333339</v>
      </c>
      <c r="I369" s="269">
        <v>485.9666666666667</v>
      </c>
      <c r="J369" s="269">
        <v>494.93333333333339</v>
      </c>
      <c r="K369" s="268">
        <v>477</v>
      </c>
      <c r="L369" s="268">
        <v>454</v>
      </c>
      <c r="M369" s="268">
        <v>10.1065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595.54999999999995</v>
      </c>
      <c r="D370" s="269">
        <v>598.19999999999993</v>
      </c>
      <c r="E370" s="269">
        <v>588.39999999999986</v>
      </c>
      <c r="F370" s="269">
        <v>581.24999999999989</v>
      </c>
      <c r="G370" s="269">
        <v>571.44999999999982</v>
      </c>
      <c r="H370" s="269">
        <v>605.34999999999991</v>
      </c>
      <c r="I370" s="269">
        <v>615.14999999999986</v>
      </c>
      <c r="J370" s="269">
        <v>622.29999999999995</v>
      </c>
      <c r="K370" s="268">
        <v>608</v>
      </c>
      <c r="L370" s="268">
        <v>591.04999999999995</v>
      </c>
      <c r="M370" s="268">
        <v>1.86785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129.5</v>
      </c>
      <c r="D371" s="269">
        <v>129.83333333333334</v>
      </c>
      <c r="E371" s="269">
        <v>127.11666666666667</v>
      </c>
      <c r="F371" s="269">
        <v>124.73333333333333</v>
      </c>
      <c r="G371" s="269">
        <v>122.01666666666667</v>
      </c>
      <c r="H371" s="269">
        <v>132.2166666666667</v>
      </c>
      <c r="I371" s="269">
        <v>134.93333333333334</v>
      </c>
      <c r="J371" s="269">
        <v>137.31666666666669</v>
      </c>
      <c r="K371" s="268">
        <v>132.55000000000001</v>
      </c>
      <c r="L371" s="268">
        <v>127.45</v>
      </c>
      <c r="M371" s="268">
        <v>16.2285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1482.3</v>
      </c>
      <c r="D372" s="269">
        <v>1468.1000000000001</v>
      </c>
      <c r="E372" s="269">
        <v>1441.2000000000003</v>
      </c>
      <c r="F372" s="269">
        <v>1400.1000000000001</v>
      </c>
      <c r="G372" s="269">
        <v>1373.2000000000003</v>
      </c>
      <c r="H372" s="269">
        <v>1509.2000000000003</v>
      </c>
      <c r="I372" s="269">
        <v>1536.1000000000004</v>
      </c>
      <c r="J372" s="269">
        <v>1577.2000000000003</v>
      </c>
      <c r="K372" s="268">
        <v>1495</v>
      </c>
      <c r="L372" s="268">
        <v>1427</v>
      </c>
      <c r="M372" s="268">
        <v>0.60294000000000003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4147.5</v>
      </c>
      <c r="D373" s="269">
        <v>4189.6500000000005</v>
      </c>
      <c r="E373" s="269">
        <v>4057.8500000000013</v>
      </c>
      <c r="F373" s="269">
        <v>3968.2000000000007</v>
      </c>
      <c r="G373" s="269">
        <v>3836.4000000000015</v>
      </c>
      <c r="H373" s="269">
        <v>4279.3000000000011</v>
      </c>
      <c r="I373" s="269">
        <v>4411.1000000000004</v>
      </c>
      <c r="J373" s="269">
        <v>4500.7500000000009</v>
      </c>
      <c r="K373" s="268">
        <v>4321.45</v>
      </c>
      <c r="L373" s="268">
        <v>4100</v>
      </c>
      <c r="M373" s="268">
        <v>0.13045000000000001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14375.2</v>
      </c>
      <c r="D374" s="269">
        <v>14447.983333333332</v>
      </c>
      <c r="E374" s="269">
        <v>14087.566666666664</v>
      </c>
      <c r="F374" s="269">
        <v>13799.933333333332</v>
      </c>
      <c r="G374" s="269">
        <v>13439.516666666665</v>
      </c>
      <c r="H374" s="269">
        <v>14735.616666666663</v>
      </c>
      <c r="I374" s="269">
        <v>15096.033333333331</v>
      </c>
      <c r="J374" s="269">
        <v>15383.666666666662</v>
      </c>
      <c r="K374" s="268">
        <v>14808.4</v>
      </c>
      <c r="L374" s="268">
        <v>14160.35</v>
      </c>
      <c r="M374" s="268">
        <v>0.13763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39.65</v>
      </c>
      <c r="D375" s="269">
        <v>39.716666666666669</v>
      </c>
      <c r="E375" s="269">
        <v>38.833333333333336</v>
      </c>
      <c r="F375" s="269">
        <v>38.016666666666666</v>
      </c>
      <c r="G375" s="269">
        <v>37.133333333333333</v>
      </c>
      <c r="H375" s="269">
        <v>40.533333333333339</v>
      </c>
      <c r="I375" s="269">
        <v>41.416666666666664</v>
      </c>
      <c r="J375" s="269">
        <v>42.233333333333341</v>
      </c>
      <c r="K375" s="268">
        <v>40.6</v>
      </c>
      <c r="L375" s="268">
        <v>38.9</v>
      </c>
      <c r="M375" s="268">
        <v>597.32960000000003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609.4</v>
      </c>
      <c r="D376" s="269">
        <v>616.63333333333333</v>
      </c>
      <c r="E376" s="269">
        <v>598.01666666666665</v>
      </c>
      <c r="F376" s="269">
        <v>586.63333333333333</v>
      </c>
      <c r="G376" s="269">
        <v>568.01666666666665</v>
      </c>
      <c r="H376" s="269">
        <v>628.01666666666665</v>
      </c>
      <c r="I376" s="269">
        <v>646.63333333333321</v>
      </c>
      <c r="J376" s="269">
        <v>658.01666666666665</v>
      </c>
      <c r="K376" s="268">
        <v>635.25</v>
      </c>
      <c r="L376" s="268">
        <v>605.25</v>
      </c>
      <c r="M376" s="268">
        <v>0.92786000000000002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124.35</v>
      </c>
      <c r="D377" s="269">
        <v>126.03333333333335</v>
      </c>
      <c r="E377" s="269">
        <v>121.31666666666669</v>
      </c>
      <c r="F377" s="269">
        <v>118.28333333333335</v>
      </c>
      <c r="G377" s="269">
        <v>113.56666666666669</v>
      </c>
      <c r="H377" s="269">
        <v>129.06666666666669</v>
      </c>
      <c r="I377" s="269">
        <v>133.78333333333336</v>
      </c>
      <c r="J377" s="269">
        <v>136.81666666666669</v>
      </c>
      <c r="K377" s="268">
        <v>130.75</v>
      </c>
      <c r="L377" s="268">
        <v>123</v>
      </c>
      <c r="M377" s="268">
        <v>133.45313999999999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104.05</v>
      </c>
      <c r="D378" s="269">
        <v>104.8</v>
      </c>
      <c r="E378" s="269">
        <v>101.94999999999999</v>
      </c>
      <c r="F378" s="269">
        <v>99.85</v>
      </c>
      <c r="G378" s="269">
        <v>96.999999999999986</v>
      </c>
      <c r="H378" s="269">
        <v>106.89999999999999</v>
      </c>
      <c r="I378" s="269">
        <v>109.74999999999999</v>
      </c>
      <c r="J378" s="269">
        <v>111.85</v>
      </c>
      <c r="K378" s="268">
        <v>107.65</v>
      </c>
      <c r="L378" s="268">
        <v>102.7</v>
      </c>
      <c r="M378" s="268">
        <v>146.38355999999999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623.4</v>
      </c>
      <c r="D379" s="269">
        <v>627.19999999999993</v>
      </c>
      <c r="E379" s="269">
        <v>612.19999999999982</v>
      </c>
      <c r="F379" s="269">
        <v>600.99999999999989</v>
      </c>
      <c r="G379" s="269">
        <v>585.99999999999977</v>
      </c>
      <c r="H379" s="269">
        <v>638.39999999999986</v>
      </c>
      <c r="I379" s="269">
        <v>653.40000000000009</v>
      </c>
      <c r="J379" s="269">
        <v>664.59999999999991</v>
      </c>
      <c r="K379" s="268">
        <v>642.20000000000005</v>
      </c>
      <c r="L379" s="268">
        <v>616</v>
      </c>
      <c r="M379" s="268">
        <v>2.1067399999999998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285.95</v>
      </c>
      <c r="D380" s="269">
        <v>290.53333333333336</v>
      </c>
      <c r="E380" s="269">
        <v>279.56666666666672</v>
      </c>
      <c r="F380" s="269">
        <v>273.18333333333334</v>
      </c>
      <c r="G380" s="269">
        <v>262.2166666666667</v>
      </c>
      <c r="H380" s="269">
        <v>296.91666666666674</v>
      </c>
      <c r="I380" s="269">
        <v>307.88333333333333</v>
      </c>
      <c r="J380" s="269">
        <v>314.26666666666677</v>
      </c>
      <c r="K380" s="268">
        <v>301.5</v>
      </c>
      <c r="L380" s="268">
        <v>284.14999999999998</v>
      </c>
      <c r="M380" s="268">
        <v>4.4754300000000002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1080.8499999999999</v>
      </c>
      <c r="D381" s="269">
        <v>1084.5166666666667</v>
      </c>
      <c r="E381" s="269">
        <v>1063.3333333333333</v>
      </c>
      <c r="F381" s="269">
        <v>1045.8166666666666</v>
      </c>
      <c r="G381" s="269">
        <v>1024.6333333333332</v>
      </c>
      <c r="H381" s="269">
        <v>1102.0333333333333</v>
      </c>
      <c r="I381" s="269">
        <v>1123.2166666666667</v>
      </c>
      <c r="J381" s="269">
        <v>1140.7333333333333</v>
      </c>
      <c r="K381" s="268">
        <v>1105.7</v>
      </c>
      <c r="L381" s="268">
        <v>1067</v>
      </c>
      <c r="M381" s="268">
        <v>2.7890600000000001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33.799999999999997</v>
      </c>
      <c r="D382" s="269">
        <v>33.866666666666667</v>
      </c>
      <c r="E382" s="269">
        <v>33.483333333333334</v>
      </c>
      <c r="F382" s="269">
        <v>33.166666666666664</v>
      </c>
      <c r="G382" s="269">
        <v>32.783333333333331</v>
      </c>
      <c r="H382" s="269">
        <v>34.183333333333337</v>
      </c>
      <c r="I382" s="269">
        <v>34.566666666666677</v>
      </c>
      <c r="J382" s="269">
        <v>34.88333333333334</v>
      </c>
      <c r="K382" s="268">
        <v>34.25</v>
      </c>
      <c r="L382" s="268">
        <v>33.549999999999997</v>
      </c>
      <c r="M382" s="268">
        <v>41.77796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104.35</v>
      </c>
      <c r="D383" s="269">
        <v>105.18333333333332</v>
      </c>
      <c r="E383" s="269">
        <v>101.56666666666665</v>
      </c>
      <c r="F383" s="269">
        <v>98.783333333333331</v>
      </c>
      <c r="G383" s="269">
        <v>95.166666666666657</v>
      </c>
      <c r="H383" s="269">
        <v>107.96666666666664</v>
      </c>
      <c r="I383" s="269">
        <v>111.58333333333331</v>
      </c>
      <c r="J383" s="269">
        <v>114.36666666666663</v>
      </c>
      <c r="K383" s="268">
        <v>108.8</v>
      </c>
      <c r="L383" s="268">
        <v>102.4</v>
      </c>
      <c r="M383" s="268">
        <v>11.880369999999999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177.35</v>
      </c>
      <c r="D384" s="269">
        <v>178.65</v>
      </c>
      <c r="E384" s="269">
        <v>171.55</v>
      </c>
      <c r="F384" s="269">
        <v>165.75</v>
      </c>
      <c r="G384" s="269">
        <v>158.65</v>
      </c>
      <c r="H384" s="269">
        <v>184.45000000000002</v>
      </c>
      <c r="I384" s="269">
        <v>191.54999999999998</v>
      </c>
      <c r="J384" s="269">
        <v>197.35000000000002</v>
      </c>
      <c r="K384" s="268">
        <v>185.75</v>
      </c>
      <c r="L384" s="268">
        <v>172.85</v>
      </c>
      <c r="M384" s="268">
        <v>27.99202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578.9</v>
      </c>
      <c r="D385" s="269">
        <v>573.4</v>
      </c>
      <c r="E385" s="269">
        <v>553.79999999999995</v>
      </c>
      <c r="F385" s="269">
        <v>528.69999999999993</v>
      </c>
      <c r="G385" s="269">
        <v>509.09999999999991</v>
      </c>
      <c r="H385" s="269">
        <v>598.5</v>
      </c>
      <c r="I385" s="269">
        <v>618.10000000000014</v>
      </c>
      <c r="J385" s="269">
        <v>643.20000000000005</v>
      </c>
      <c r="K385" s="268">
        <v>593</v>
      </c>
      <c r="L385" s="268">
        <v>548.29999999999995</v>
      </c>
      <c r="M385" s="268">
        <v>5.9643499999999996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227.55</v>
      </c>
      <c r="D386" s="269">
        <v>231.35</v>
      </c>
      <c r="E386" s="269">
        <v>221.2</v>
      </c>
      <c r="F386" s="269">
        <v>214.85</v>
      </c>
      <c r="G386" s="269">
        <v>204.7</v>
      </c>
      <c r="H386" s="269">
        <v>237.7</v>
      </c>
      <c r="I386" s="269">
        <v>247.85000000000002</v>
      </c>
      <c r="J386" s="269">
        <v>254.2</v>
      </c>
      <c r="K386" s="268">
        <v>241.5</v>
      </c>
      <c r="L386" s="268">
        <v>225</v>
      </c>
      <c r="M386" s="268">
        <v>5.6241500000000002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103.85</v>
      </c>
      <c r="D387" s="269">
        <v>104.76666666666667</v>
      </c>
      <c r="E387" s="269">
        <v>100.08333333333333</v>
      </c>
      <c r="F387" s="269">
        <v>96.316666666666663</v>
      </c>
      <c r="G387" s="269">
        <v>91.633333333333326</v>
      </c>
      <c r="H387" s="269">
        <v>108.53333333333333</v>
      </c>
      <c r="I387" s="269">
        <v>113.21666666666667</v>
      </c>
      <c r="J387" s="269">
        <v>116.98333333333333</v>
      </c>
      <c r="K387" s="268">
        <v>109.45</v>
      </c>
      <c r="L387" s="268">
        <v>101</v>
      </c>
      <c r="M387" s="268">
        <v>218.18532999999999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1916.15</v>
      </c>
      <c r="D388" s="269">
        <v>1933.7333333333333</v>
      </c>
      <c r="E388" s="269">
        <v>1867.4666666666667</v>
      </c>
      <c r="F388" s="269">
        <v>1818.7833333333333</v>
      </c>
      <c r="G388" s="269">
        <v>1752.5166666666667</v>
      </c>
      <c r="H388" s="269">
        <v>1982.4166666666667</v>
      </c>
      <c r="I388" s="269">
        <v>2048.6833333333334</v>
      </c>
      <c r="J388" s="269">
        <v>2097.3666666666668</v>
      </c>
      <c r="K388" s="268">
        <v>2000</v>
      </c>
      <c r="L388" s="268">
        <v>1885.05</v>
      </c>
      <c r="M388" s="268">
        <v>0.36151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51.95</v>
      </c>
      <c r="D389" s="269">
        <v>52.6</v>
      </c>
      <c r="E389" s="269">
        <v>50.7</v>
      </c>
      <c r="F389" s="269">
        <v>49.45</v>
      </c>
      <c r="G389" s="269">
        <v>47.550000000000004</v>
      </c>
      <c r="H389" s="269">
        <v>53.85</v>
      </c>
      <c r="I389" s="269">
        <v>55.749999999999993</v>
      </c>
      <c r="J389" s="269">
        <v>57</v>
      </c>
      <c r="K389" s="268">
        <v>54.5</v>
      </c>
      <c r="L389" s="268">
        <v>51.35</v>
      </c>
      <c r="M389" s="268">
        <v>24.98873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153.25</v>
      </c>
      <c r="D390" s="269">
        <v>155.41666666666666</v>
      </c>
      <c r="E390" s="269">
        <v>149.38333333333333</v>
      </c>
      <c r="F390" s="269">
        <v>145.51666666666668</v>
      </c>
      <c r="G390" s="269">
        <v>139.48333333333335</v>
      </c>
      <c r="H390" s="269">
        <v>159.2833333333333</v>
      </c>
      <c r="I390" s="269">
        <v>165.31666666666666</v>
      </c>
      <c r="J390" s="269">
        <v>169.18333333333328</v>
      </c>
      <c r="K390" s="268">
        <v>161.44999999999999</v>
      </c>
      <c r="L390" s="268">
        <v>151.55000000000001</v>
      </c>
      <c r="M390" s="268">
        <v>89.456999999999994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1078</v>
      </c>
      <c r="D391" s="269">
        <v>1075.2666666666667</v>
      </c>
      <c r="E391" s="269">
        <v>1060.5333333333333</v>
      </c>
      <c r="F391" s="269">
        <v>1043.0666666666666</v>
      </c>
      <c r="G391" s="269">
        <v>1028.3333333333333</v>
      </c>
      <c r="H391" s="269">
        <v>1092.7333333333333</v>
      </c>
      <c r="I391" s="269">
        <v>1107.4666666666665</v>
      </c>
      <c r="J391" s="269">
        <v>1124.9333333333334</v>
      </c>
      <c r="K391" s="268">
        <v>1090</v>
      </c>
      <c r="L391" s="268">
        <v>1057.8</v>
      </c>
      <c r="M391" s="268">
        <v>3.0556800000000002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2499.1999999999998</v>
      </c>
      <c r="D392" s="269">
        <v>2514.4</v>
      </c>
      <c r="E392" s="269">
        <v>2475.8000000000002</v>
      </c>
      <c r="F392" s="269">
        <v>2452.4</v>
      </c>
      <c r="G392" s="269">
        <v>2413.8000000000002</v>
      </c>
      <c r="H392" s="269">
        <v>2537.8000000000002</v>
      </c>
      <c r="I392" s="269">
        <v>2576.3999999999996</v>
      </c>
      <c r="J392" s="269">
        <v>2599.8000000000002</v>
      </c>
      <c r="K392" s="268">
        <v>2553</v>
      </c>
      <c r="L392" s="268">
        <v>2491</v>
      </c>
      <c r="M392" s="268">
        <v>93.304689999999994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119.55</v>
      </c>
      <c r="D393" s="269">
        <v>121.01666666666667</v>
      </c>
      <c r="E393" s="269">
        <v>114.08333333333333</v>
      </c>
      <c r="F393" s="269">
        <v>108.61666666666666</v>
      </c>
      <c r="G393" s="269">
        <v>101.68333333333332</v>
      </c>
      <c r="H393" s="269">
        <v>126.48333333333333</v>
      </c>
      <c r="I393" s="269">
        <v>133.41666666666669</v>
      </c>
      <c r="J393" s="269">
        <v>138.88333333333333</v>
      </c>
      <c r="K393" s="268">
        <v>127.95</v>
      </c>
      <c r="L393" s="268">
        <v>115.55</v>
      </c>
      <c r="M393" s="268">
        <v>60.518450000000001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1000.75</v>
      </c>
      <c r="D394" s="269">
        <v>1015.5833333333334</v>
      </c>
      <c r="E394" s="269">
        <v>982.16666666666674</v>
      </c>
      <c r="F394" s="269">
        <v>963.58333333333337</v>
      </c>
      <c r="G394" s="269">
        <v>930.16666666666674</v>
      </c>
      <c r="H394" s="269">
        <v>1034.1666666666667</v>
      </c>
      <c r="I394" s="269">
        <v>1067.5833333333335</v>
      </c>
      <c r="J394" s="269">
        <v>1086.1666666666667</v>
      </c>
      <c r="K394" s="268">
        <v>1049</v>
      </c>
      <c r="L394" s="268">
        <v>997</v>
      </c>
      <c r="M394" s="268">
        <v>0.66422000000000003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1430.8</v>
      </c>
      <c r="D395" s="269">
        <v>1435.8833333333332</v>
      </c>
      <c r="E395" s="269">
        <v>1407.7666666666664</v>
      </c>
      <c r="F395" s="269">
        <v>1384.7333333333331</v>
      </c>
      <c r="G395" s="269">
        <v>1356.6166666666663</v>
      </c>
      <c r="H395" s="269">
        <v>1458.9166666666665</v>
      </c>
      <c r="I395" s="269">
        <v>1487.0333333333333</v>
      </c>
      <c r="J395" s="269">
        <v>1510.0666666666666</v>
      </c>
      <c r="K395" s="268">
        <v>1464</v>
      </c>
      <c r="L395" s="268">
        <v>1412.85</v>
      </c>
      <c r="M395" s="268">
        <v>1.5321899999999999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934.05</v>
      </c>
      <c r="D396" s="269">
        <v>940.85</v>
      </c>
      <c r="E396" s="269">
        <v>922.7</v>
      </c>
      <c r="F396" s="269">
        <v>911.35</v>
      </c>
      <c r="G396" s="269">
        <v>893.2</v>
      </c>
      <c r="H396" s="269">
        <v>952.2</v>
      </c>
      <c r="I396" s="269">
        <v>970.34999999999991</v>
      </c>
      <c r="J396" s="269">
        <v>981.7</v>
      </c>
      <c r="K396" s="268">
        <v>959</v>
      </c>
      <c r="L396" s="268">
        <v>929.5</v>
      </c>
      <c r="M396" s="268">
        <v>12.36778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1272.25</v>
      </c>
      <c r="D397" s="269">
        <v>1280.3999999999999</v>
      </c>
      <c r="E397" s="269">
        <v>1257.8499999999997</v>
      </c>
      <c r="F397" s="269">
        <v>1243.4499999999998</v>
      </c>
      <c r="G397" s="269">
        <v>1220.8999999999996</v>
      </c>
      <c r="H397" s="269">
        <v>1294.7999999999997</v>
      </c>
      <c r="I397" s="269">
        <v>1317.35</v>
      </c>
      <c r="J397" s="269">
        <v>1331.7499999999998</v>
      </c>
      <c r="K397" s="268">
        <v>1302.95</v>
      </c>
      <c r="L397" s="268">
        <v>1266</v>
      </c>
      <c r="M397" s="268">
        <v>17.176310000000001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433.75</v>
      </c>
      <c r="D398" s="269">
        <v>438.75</v>
      </c>
      <c r="E398" s="269">
        <v>425.1</v>
      </c>
      <c r="F398" s="269">
        <v>416.45000000000005</v>
      </c>
      <c r="G398" s="269">
        <v>402.80000000000007</v>
      </c>
      <c r="H398" s="269">
        <v>447.4</v>
      </c>
      <c r="I398" s="269">
        <v>461.04999999999995</v>
      </c>
      <c r="J398" s="269">
        <v>469.69999999999993</v>
      </c>
      <c r="K398" s="268">
        <v>452.4</v>
      </c>
      <c r="L398" s="268">
        <v>430.1</v>
      </c>
      <c r="M398" s="268">
        <v>1.27111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32.200000000000003</v>
      </c>
      <c r="D399" s="269">
        <v>32.516666666666673</v>
      </c>
      <c r="E399" s="269">
        <v>31.333333333333343</v>
      </c>
      <c r="F399" s="269">
        <v>30.466666666666669</v>
      </c>
      <c r="G399" s="269">
        <v>29.283333333333339</v>
      </c>
      <c r="H399" s="269">
        <v>33.383333333333347</v>
      </c>
      <c r="I399" s="269">
        <v>34.56666666666667</v>
      </c>
      <c r="J399" s="269">
        <v>35.433333333333351</v>
      </c>
      <c r="K399" s="268">
        <v>33.700000000000003</v>
      </c>
      <c r="L399" s="268">
        <v>31.65</v>
      </c>
      <c r="M399" s="268">
        <v>156.08702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4587.3500000000004</v>
      </c>
      <c r="D400" s="269">
        <v>4661.666666666667</v>
      </c>
      <c r="E400" s="269">
        <v>4463.3333333333339</v>
      </c>
      <c r="F400" s="269">
        <v>4339.3166666666666</v>
      </c>
      <c r="G400" s="269">
        <v>4140.9833333333336</v>
      </c>
      <c r="H400" s="269">
        <v>4785.6833333333343</v>
      </c>
      <c r="I400" s="269">
        <v>4984.0166666666682</v>
      </c>
      <c r="J400" s="269">
        <v>5108.0333333333347</v>
      </c>
      <c r="K400" s="268">
        <v>4860</v>
      </c>
      <c r="L400" s="268">
        <v>4537.6499999999996</v>
      </c>
      <c r="M400" s="268">
        <v>0.99831999999999999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2703.95</v>
      </c>
      <c r="D401" s="269">
        <v>2733.7333333333336</v>
      </c>
      <c r="E401" s="269">
        <v>2626.666666666667</v>
      </c>
      <c r="F401" s="269">
        <v>2549.3833333333332</v>
      </c>
      <c r="G401" s="269">
        <v>2442.3166666666666</v>
      </c>
      <c r="H401" s="269">
        <v>2811.0166666666673</v>
      </c>
      <c r="I401" s="269">
        <v>2918.0833333333339</v>
      </c>
      <c r="J401" s="269">
        <v>2995.3666666666677</v>
      </c>
      <c r="K401" s="268">
        <v>2840.8</v>
      </c>
      <c r="L401" s="268">
        <v>2656.45</v>
      </c>
      <c r="M401" s="268">
        <v>10.132289999999999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6056.95</v>
      </c>
      <c r="D402" s="269">
        <v>6042.3166666666666</v>
      </c>
      <c r="E402" s="269">
        <v>6014.6333333333332</v>
      </c>
      <c r="F402" s="269">
        <v>5972.3166666666666</v>
      </c>
      <c r="G402" s="269">
        <v>5944.6333333333332</v>
      </c>
      <c r="H402" s="269">
        <v>6084.6333333333332</v>
      </c>
      <c r="I402" s="269">
        <v>6112.3166666666657</v>
      </c>
      <c r="J402" s="269">
        <v>6154.6333333333332</v>
      </c>
      <c r="K402" s="268">
        <v>6070</v>
      </c>
      <c r="L402" s="268">
        <v>6000</v>
      </c>
      <c r="M402" s="268">
        <v>0.20139000000000001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1455.35</v>
      </c>
      <c r="D403" s="269">
        <v>1450.8166666666666</v>
      </c>
      <c r="E403" s="269">
        <v>1431.5333333333333</v>
      </c>
      <c r="F403" s="269">
        <v>1407.7166666666667</v>
      </c>
      <c r="G403" s="269">
        <v>1388.4333333333334</v>
      </c>
      <c r="H403" s="269">
        <v>1474.6333333333332</v>
      </c>
      <c r="I403" s="269">
        <v>1493.9166666666665</v>
      </c>
      <c r="J403" s="269">
        <v>1517.7333333333331</v>
      </c>
      <c r="K403" s="268">
        <v>1470.1</v>
      </c>
      <c r="L403" s="268">
        <v>1427</v>
      </c>
      <c r="M403" s="268">
        <v>1.6090599999999999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385.7</v>
      </c>
      <c r="D404" s="269">
        <v>391.26666666666671</v>
      </c>
      <c r="E404" s="269">
        <v>377.53333333333342</v>
      </c>
      <c r="F404" s="269">
        <v>369.36666666666673</v>
      </c>
      <c r="G404" s="269">
        <v>355.63333333333344</v>
      </c>
      <c r="H404" s="269">
        <v>399.43333333333339</v>
      </c>
      <c r="I404" s="269">
        <v>413.16666666666663</v>
      </c>
      <c r="J404" s="269">
        <v>421.33333333333337</v>
      </c>
      <c r="K404" s="268">
        <v>405</v>
      </c>
      <c r="L404" s="268">
        <v>383.1</v>
      </c>
      <c r="M404" s="268">
        <v>2.18669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3524.05</v>
      </c>
      <c r="D405" s="269">
        <v>3605.0166666666664</v>
      </c>
      <c r="E405" s="269">
        <v>3320.0333333333328</v>
      </c>
      <c r="F405" s="269">
        <v>3116.0166666666664</v>
      </c>
      <c r="G405" s="269">
        <v>2831.0333333333328</v>
      </c>
      <c r="H405" s="269">
        <v>3809.0333333333328</v>
      </c>
      <c r="I405" s="269">
        <v>4094.0166666666664</v>
      </c>
      <c r="J405" s="269">
        <v>4298.0333333333328</v>
      </c>
      <c r="K405" s="268">
        <v>3890</v>
      </c>
      <c r="L405" s="268">
        <v>3401</v>
      </c>
      <c r="M405" s="268">
        <v>10.32738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110.65</v>
      </c>
      <c r="D406" s="269">
        <v>111.51666666666667</v>
      </c>
      <c r="E406" s="269">
        <v>108.18333333333334</v>
      </c>
      <c r="F406" s="269">
        <v>105.71666666666667</v>
      </c>
      <c r="G406" s="269">
        <v>102.38333333333334</v>
      </c>
      <c r="H406" s="269">
        <v>113.98333333333333</v>
      </c>
      <c r="I406" s="269">
        <v>117.31666666666668</v>
      </c>
      <c r="J406" s="269">
        <v>119.78333333333333</v>
      </c>
      <c r="K406" s="268">
        <v>114.85</v>
      </c>
      <c r="L406" s="268">
        <v>109.05</v>
      </c>
      <c r="M406" s="268">
        <v>8.2276199999999999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3037.1</v>
      </c>
      <c r="D407" s="269">
        <v>3037.8000000000006</v>
      </c>
      <c r="E407" s="269">
        <v>2991.6000000000013</v>
      </c>
      <c r="F407" s="269">
        <v>2946.1000000000008</v>
      </c>
      <c r="G407" s="269">
        <v>2899.9000000000015</v>
      </c>
      <c r="H407" s="269">
        <v>3083.3000000000011</v>
      </c>
      <c r="I407" s="269">
        <v>3129.5000000000009</v>
      </c>
      <c r="J407" s="269">
        <v>3175.0000000000009</v>
      </c>
      <c r="K407" s="268">
        <v>3084</v>
      </c>
      <c r="L407" s="268">
        <v>2992.3</v>
      </c>
      <c r="M407" s="268">
        <v>0.11865000000000001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384.7</v>
      </c>
      <c r="D408" s="269">
        <v>386.88333333333338</v>
      </c>
      <c r="E408" s="269">
        <v>380.81666666666678</v>
      </c>
      <c r="F408" s="269">
        <v>376.93333333333339</v>
      </c>
      <c r="G408" s="269">
        <v>370.86666666666679</v>
      </c>
      <c r="H408" s="269">
        <v>390.76666666666677</v>
      </c>
      <c r="I408" s="269">
        <v>396.83333333333337</v>
      </c>
      <c r="J408" s="269">
        <v>400.71666666666675</v>
      </c>
      <c r="K408" s="268">
        <v>392.95</v>
      </c>
      <c r="L408" s="268">
        <v>383</v>
      </c>
      <c r="M408" s="268">
        <v>1.50465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119.65</v>
      </c>
      <c r="D409" s="269">
        <v>121.38333333333333</v>
      </c>
      <c r="E409" s="269">
        <v>117.26666666666665</v>
      </c>
      <c r="F409" s="269">
        <v>114.88333333333333</v>
      </c>
      <c r="G409" s="269">
        <v>110.76666666666665</v>
      </c>
      <c r="H409" s="269">
        <v>123.76666666666665</v>
      </c>
      <c r="I409" s="269">
        <v>127.88333333333333</v>
      </c>
      <c r="J409" s="269">
        <v>130.26666666666665</v>
      </c>
      <c r="K409" s="268">
        <v>125.5</v>
      </c>
      <c r="L409" s="268">
        <v>119</v>
      </c>
      <c r="M409" s="268">
        <v>12.53975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23317.7</v>
      </c>
      <c r="D410" s="269">
        <v>23531.95</v>
      </c>
      <c r="E410" s="269">
        <v>22996.75</v>
      </c>
      <c r="F410" s="269">
        <v>22675.8</v>
      </c>
      <c r="G410" s="269">
        <v>22140.6</v>
      </c>
      <c r="H410" s="269">
        <v>23852.9</v>
      </c>
      <c r="I410" s="269">
        <v>24388.100000000006</v>
      </c>
      <c r="J410" s="269">
        <v>24709.050000000003</v>
      </c>
      <c r="K410" s="268">
        <v>24067.15</v>
      </c>
      <c r="L410" s="268">
        <v>23211</v>
      </c>
      <c r="M410" s="268">
        <v>1.2258500000000001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49.45</v>
      </c>
      <c r="D411" s="269">
        <v>50.416666666666664</v>
      </c>
      <c r="E411" s="269">
        <v>47.883333333333326</v>
      </c>
      <c r="F411" s="269">
        <v>46.316666666666663</v>
      </c>
      <c r="G411" s="269">
        <v>43.783333333333324</v>
      </c>
      <c r="H411" s="269">
        <v>51.983333333333327</v>
      </c>
      <c r="I411" s="269">
        <v>54.516666666666673</v>
      </c>
      <c r="J411" s="269">
        <v>56.083333333333329</v>
      </c>
      <c r="K411" s="268">
        <v>52.95</v>
      </c>
      <c r="L411" s="268">
        <v>48.85</v>
      </c>
      <c r="M411" s="268">
        <v>402.12144999999998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1863.9</v>
      </c>
      <c r="D412" s="269">
        <v>1890.7</v>
      </c>
      <c r="E412" s="269">
        <v>1829.2</v>
      </c>
      <c r="F412" s="269">
        <v>1794.5</v>
      </c>
      <c r="G412" s="269">
        <v>1733</v>
      </c>
      <c r="H412" s="269">
        <v>1925.4</v>
      </c>
      <c r="I412" s="269">
        <v>1986.9</v>
      </c>
      <c r="J412" s="269">
        <v>2021.6000000000001</v>
      </c>
      <c r="K412" s="268">
        <v>1952.2</v>
      </c>
      <c r="L412" s="268">
        <v>1856</v>
      </c>
      <c r="M412" s="268">
        <v>0.79173000000000004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1284.05</v>
      </c>
      <c r="D413" s="269">
        <v>1296.6833333333334</v>
      </c>
      <c r="E413" s="269">
        <v>1255.3666666666668</v>
      </c>
      <c r="F413" s="269">
        <v>1226.6833333333334</v>
      </c>
      <c r="G413" s="269">
        <v>1185.3666666666668</v>
      </c>
      <c r="H413" s="269">
        <v>1325.3666666666668</v>
      </c>
      <c r="I413" s="269">
        <v>1366.6833333333334</v>
      </c>
      <c r="J413" s="269">
        <v>1395.3666666666668</v>
      </c>
      <c r="K413" s="268">
        <v>1338</v>
      </c>
      <c r="L413" s="268">
        <v>1268</v>
      </c>
      <c r="M413" s="268">
        <v>10.23437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297.60000000000002</v>
      </c>
      <c r="D414" s="269">
        <v>298.8</v>
      </c>
      <c r="E414" s="269">
        <v>294.25</v>
      </c>
      <c r="F414" s="269">
        <v>290.89999999999998</v>
      </c>
      <c r="G414" s="269">
        <v>286.34999999999997</v>
      </c>
      <c r="H414" s="269">
        <v>302.15000000000003</v>
      </c>
      <c r="I414" s="269">
        <v>306.7000000000001</v>
      </c>
      <c r="J414" s="269">
        <v>310.05000000000007</v>
      </c>
      <c r="K414" s="268">
        <v>303.35000000000002</v>
      </c>
      <c r="L414" s="268">
        <v>295.45</v>
      </c>
      <c r="M414" s="268">
        <v>2.23651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2959.15</v>
      </c>
      <c r="D415" s="269">
        <v>2991.1833333333329</v>
      </c>
      <c r="E415" s="269">
        <v>2912.9666666666658</v>
      </c>
      <c r="F415" s="269">
        <v>2866.7833333333328</v>
      </c>
      <c r="G415" s="269">
        <v>2788.5666666666657</v>
      </c>
      <c r="H415" s="269">
        <v>3037.3666666666659</v>
      </c>
      <c r="I415" s="269">
        <v>3115.583333333333</v>
      </c>
      <c r="J415" s="269">
        <v>3161.766666666666</v>
      </c>
      <c r="K415" s="268">
        <v>3069.4</v>
      </c>
      <c r="L415" s="268">
        <v>2945</v>
      </c>
      <c r="M415" s="268">
        <v>4.5645300000000004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682.9</v>
      </c>
      <c r="D416" s="269">
        <v>691.1</v>
      </c>
      <c r="E416" s="269">
        <v>667.30000000000007</v>
      </c>
      <c r="F416" s="269">
        <v>651.70000000000005</v>
      </c>
      <c r="G416" s="269">
        <v>627.90000000000009</v>
      </c>
      <c r="H416" s="269">
        <v>706.7</v>
      </c>
      <c r="I416" s="269">
        <v>730.5</v>
      </c>
      <c r="J416" s="269">
        <v>746.1</v>
      </c>
      <c r="K416" s="268">
        <v>714.9</v>
      </c>
      <c r="L416" s="268">
        <v>675.5</v>
      </c>
      <c r="M416" s="268">
        <v>2.3563000000000001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3578.75</v>
      </c>
      <c r="D417" s="269">
        <v>3573.25</v>
      </c>
      <c r="E417" s="269">
        <v>3546.5</v>
      </c>
      <c r="F417" s="269">
        <v>3514.25</v>
      </c>
      <c r="G417" s="269">
        <v>3487.5</v>
      </c>
      <c r="H417" s="269">
        <v>3605.5</v>
      </c>
      <c r="I417" s="269">
        <v>3632.25</v>
      </c>
      <c r="J417" s="269">
        <v>3664.5</v>
      </c>
      <c r="K417" s="268">
        <v>3600</v>
      </c>
      <c r="L417" s="268">
        <v>3541</v>
      </c>
      <c r="M417" s="268">
        <v>0.47893999999999998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428.6</v>
      </c>
      <c r="D418" s="269">
        <v>435.84999999999997</v>
      </c>
      <c r="E418" s="269">
        <v>417.79999999999995</v>
      </c>
      <c r="F418" s="269">
        <v>407</v>
      </c>
      <c r="G418" s="269">
        <v>388.95</v>
      </c>
      <c r="H418" s="269">
        <v>446.64999999999992</v>
      </c>
      <c r="I418" s="269">
        <v>464.7</v>
      </c>
      <c r="J418" s="269">
        <v>475.49999999999989</v>
      </c>
      <c r="K418" s="268">
        <v>453.9</v>
      </c>
      <c r="L418" s="268">
        <v>425.05</v>
      </c>
      <c r="M418" s="268">
        <v>1.10294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515.45000000000005</v>
      </c>
      <c r="D419" s="269">
        <v>516.4</v>
      </c>
      <c r="E419" s="269">
        <v>507.15</v>
      </c>
      <c r="F419" s="269">
        <v>498.85</v>
      </c>
      <c r="G419" s="269">
        <v>489.6</v>
      </c>
      <c r="H419" s="269">
        <v>524.69999999999993</v>
      </c>
      <c r="I419" s="269">
        <v>533.94999999999993</v>
      </c>
      <c r="J419" s="269">
        <v>542.24999999999989</v>
      </c>
      <c r="K419" s="268">
        <v>525.65</v>
      </c>
      <c r="L419" s="268">
        <v>508.1</v>
      </c>
      <c r="M419" s="268">
        <v>15.25714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561.79999999999995</v>
      </c>
      <c r="D420" s="269">
        <v>561.86666666666667</v>
      </c>
      <c r="E420" s="269">
        <v>550.98333333333335</v>
      </c>
      <c r="F420" s="269">
        <v>540.16666666666663</v>
      </c>
      <c r="G420" s="269">
        <v>529.2833333333333</v>
      </c>
      <c r="H420" s="269">
        <v>572.68333333333339</v>
      </c>
      <c r="I420" s="269">
        <v>583.56666666666683</v>
      </c>
      <c r="J420" s="269">
        <v>594.38333333333344</v>
      </c>
      <c r="K420" s="268">
        <v>572.75</v>
      </c>
      <c r="L420" s="268">
        <v>551.04999999999995</v>
      </c>
      <c r="M420" s="268">
        <v>1.84518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43.75</v>
      </c>
      <c r="D421" s="269">
        <v>44.266666666666673</v>
      </c>
      <c r="E421" s="269">
        <v>43.033333333333346</v>
      </c>
      <c r="F421" s="269">
        <v>42.31666666666667</v>
      </c>
      <c r="G421" s="269">
        <v>41.083333333333343</v>
      </c>
      <c r="H421" s="269">
        <v>44.983333333333348</v>
      </c>
      <c r="I421" s="269">
        <v>46.216666666666683</v>
      </c>
      <c r="J421" s="269">
        <v>46.933333333333351</v>
      </c>
      <c r="K421" s="268">
        <v>45.5</v>
      </c>
      <c r="L421" s="268">
        <v>43.55</v>
      </c>
      <c r="M421" s="268">
        <v>14.78717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742.25</v>
      </c>
      <c r="D422" s="269">
        <v>732.86666666666667</v>
      </c>
      <c r="E422" s="269">
        <v>716.73333333333335</v>
      </c>
      <c r="F422" s="269">
        <v>691.2166666666667</v>
      </c>
      <c r="G422" s="269">
        <v>675.08333333333337</v>
      </c>
      <c r="H422" s="269">
        <v>758.38333333333333</v>
      </c>
      <c r="I422" s="269">
        <v>774.51666666666677</v>
      </c>
      <c r="J422" s="269">
        <v>800.0333333333333</v>
      </c>
      <c r="K422" s="268">
        <v>749</v>
      </c>
      <c r="L422" s="268">
        <v>707.35</v>
      </c>
      <c r="M422" s="268">
        <v>11.5367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561.79999999999995</v>
      </c>
      <c r="D423" s="269">
        <v>565.36666666666667</v>
      </c>
      <c r="E423" s="269">
        <v>556.73333333333335</v>
      </c>
      <c r="F423" s="269">
        <v>551.66666666666663</v>
      </c>
      <c r="G423" s="269">
        <v>543.0333333333333</v>
      </c>
      <c r="H423" s="269">
        <v>570.43333333333339</v>
      </c>
      <c r="I423" s="269">
        <v>579.06666666666683</v>
      </c>
      <c r="J423" s="269">
        <v>584.13333333333344</v>
      </c>
      <c r="K423" s="268">
        <v>574</v>
      </c>
      <c r="L423" s="268">
        <v>560.29999999999995</v>
      </c>
      <c r="M423" s="268">
        <v>147.39279999999999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80.650000000000006</v>
      </c>
      <c r="D424" s="269">
        <v>80.88333333333334</v>
      </c>
      <c r="E424" s="269">
        <v>79.366666666666674</v>
      </c>
      <c r="F424" s="269">
        <v>78.083333333333329</v>
      </c>
      <c r="G424" s="269">
        <v>76.566666666666663</v>
      </c>
      <c r="H424" s="269">
        <v>82.166666666666686</v>
      </c>
      <c r="I424" s="269">
        <v>83.683333333333366</v>
      </c>
      <c r="J424" s="269">
        <v>84.966666666666697</v>
      </c>
      <c r="K424" s="268">
        <v>82.4</v>
      </c>
      <c r="L424" s="268">
        <v>79.599999999999994</v>
      </c>
      <c r="M424" s="268">
        <v>226.89825999999999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290</v>
      </c>
      <c r="D425" s="269">
        <v>293.31666666666666</v>
      </c>
      <c r="E425" s="269">
        <v>285.68333333333334</v>
      </c>
      <c r="F425" s="269">
        <v>281.36666666666667</v>
      </c>
      <c r="G425" s="269">
        <v>273.73333333333335</v>
      </c>
      <c r="H425" s="269">
        <v>297.63333333333333</v>
      </c>
      <c r="I425" s="269">
        <v>305.26666666666665</v>
      </c>
      <c r="J425" s="269">
        <v>309.58333333333331</v>
      </c>
      <c r="K425" s="268">
        <v>300.95</v>
      </c>
      <c r="L425" s="268">
        <v>289</v>
      </c>
      <c r="M425" s="268">
        <v>2.9906899999999998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178.35</v>
      </c>
      <c r="D426" s="269">
        <v>180.58333333333334</v>
      </c>
      <c r="E426" s="269">
        <v>174.86666666666667</v>
      </c>
      <c r="F426" s="269">
        <v>171.38333333333333</v>
      </c>
      <c r="G426" s="269">
        <v>165.66666666666666</v>
      </c>
      <c r="H426" s="269">
        <v>184.06666666666669</v>
      </c>
      <c r="I426" s="269">
        <v>189.78333333333333</v>
      </c>
      <c r="J426" s="269">
        <v>193.26666666666671</v>
      </c>
      <c r="K426" s="268">
        <v>186.3</v>
      </c>
      <c r="L426" s="268">
        <v>177.1</v>
      </c>
      <c r="M426" s="268">
        <v>19.476320000000001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309</v>
      </c>
      <c r="D427" s="269">
        <v>314.88333333333333</v>
      </c>
      <c r="E427" s="269">
        <v>299.76666666666665</v>
      </c>
      <c r="F427" s="269">
        <v>290.5333333333333</v>
      </c>
      <c r="G427" s="269">
        <v>275.41666666666663</v>
      </c>
      <c r="H427" s="269">
        <v>324.11666666666667</v>
      </c>
      <c r="I427" s="269">
        <v>339.23333333333335</v>
      </c>
      <c r="J427" s="269">
        <v>348.4666666666667</v>
      </c>
      <c r="K427" s="268">
        <v>330</v>
      </c>
      <c r="L427" s="268">
        <v>305.64999999999998</v>
      </c>
      <c r="M427" s="268">
        <v>3.7490199999999998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451.95</v>
      </c>
      <c r="D428" s="269">
        <v>457.33333333333331</v>
      </c>
      <c r="E428" s="269">
        <v>441.66666666666663</v>
      </c>
      <c r="F428" s="269">
        <v>431.38333333333333</v>
      </c>
      <c r="G428" s="269">
        <v>415.71666666666664</v>
      </c>
      <c r="H428" s="269">
        <v>467.61666666666662</v>
      </c>
      <c r="I428" s="269">
        <v>483.28333333333325</v>
      </c>
      <c r="J428" s="269">
        <v>493.56666666666661</v>
      </c>
      <c r="K428" s="268">
        <v>473</v>
      </c>
      <c r="L428" s="268">
        <v>447.05</v>
      </c>
      <c r="M428" s="268">
        <v>2.1702699999999999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524.04999999999995</v>
      </c>
      <c r="D429" s="269">
        <v>514.36666666666667</v>
      </c>
      <c r="E429" s="269">
        <v>493.98333333333335</v>
      </c>
      <c r="F429" s="269">
        <v>463.91666666666669</v>
      </c>
      <c r="G429" s="269">
        <v>443.53333333333336</v>
      </c>
      <c r="H429" s="269">
        <v>544.43333333333339</v>
      </c>
      <c r="I429" s="269">
        <v>564.81666666666683</v>
      </c>
      <c r="J429" s="269">
        <v>594.88333333333333</v>
      </c>
      <c r="K429" s="268">
        <v>534.75</v>
      </c>
      <c r="L429" s="268">
        <v>484.3</v>
      </c>
      <c r="M429" s="268">
        <v>20.674320000000002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221.3</v>
      </c>
      <c r="D430" s="269">
        <v>223.86666666666667</v>
      </c>
      <c r="E430" s="269">
        <v>217.93333333333334</v>
      </c>
      <c r="F430" s="269">
        <v>214.56666666666666</v>
      </c>
      <c r="G430" s="269">
        <v>208.63333333333333</v>
      </c>
      <c r="H430" s="269">
        <v>227.23333333333335</v>
      </c>
      <c r="I430" s="269">
        <v>233.16666666666669</v>
      </c>
      <c r="J430" s="269">
        <v>236.53333333333336</v>
      </c>
      <c r="K430" s="268">
        <v>229.8</v>
      </c>
      <c r="L430" s="268">
        <v>220.5</v>
      </c>
      <c r="M430" s="268">
        <v>3.0856699999999999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868.05</v>
      </c>
      <c r="D431" s="269">
        <v>874.7833333333333</v>
      </c>
      <c r="E431" s="269">
        <v>859.06666666666661</v>
      </c>
      <c r="F431" s="269">
        <v>850.08333333333326</v>
      </c>
      <c r="G431" s="269">
        <v>834.36666666666656</v>
      </c>
      <c r="H431" s="269">
        <v>883.76666666666665</v>
      </c>
      <c r="I431" s="269">
        <v>899.48333333333335</v>
      </c>
      <c r="J431" s="269">
        <v>908.4666666666667</v>
      </c>
      <c r="K431" s="268">
        <v>890.5</v>
      </c>
      <c r="L431" s="268">
        <v>865.8</v>
      </c>
      <c r="M431" s="268">
        <v>56.25488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507.25</v>
      </c>
      <c r="D432" s="269">
        <v>510.8</v>
      </c>
      <c r="E432" s="269">
        <v>499.20000000000005</v>
      </c>
      <c r="F432" s="269">
        <v>491.15000000000003</v>
      </c>
      <c r="G432" s="269">
        <v>479.55000000000007</v>
      </c>
      <c r="H432" s="269">
        <v>518.85</v>
      </c>
      <c r="I432" s="269">
        <v>530.45000000000005</v>
      </c>
      <c r="J432" s="269">
        <v>538.5</v>
      </c>
      <c r="K432" s="268">
        <v>522.4</v>
      </c>
      <c r="L432" s="268">
        <v>502.75</v>
      </c>
      <c r="M432" s="268">
        <v>9.5476500000000009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2239.75</v>
      </c>
      <c r="D433" s="269">
        <v>2233.6</v>
      </c>
      <c r="E433" s="269">
        <v>2167.1999999999998</v>
      </c>
      <c r="F433" s="269">
        <v>2094.65</v>
      </c>
      <c r="G433" s="269">
        <v>2028.25</v>
      </c>
      <c r="H433" s="269">
        <v>2306.1499999999996</v>
      </c>
      <c r="I433" s="269">
        <v>2372.5500000000002</v>
      </c>
      <c r="J433" s="269">
        <v>2445.0999999999995</v>
      </c>
      <c r="K433" s="268">
        <v>2300</v>
      </c>
      <c r="L433" s="268">
        <v>2161.0500000000002</v>
      </c>
      <c r="M433" s="268">
        <v>1.3682700000000001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902.4</v>
      </c>
      <c r="D434" s="269">
        <v>906.19999999999993</v>
      </c>
      <c r="E434" s="269">
        <v>896.19999999999982</v>
      </c>
      <c r="F434" s="269">
        <v>889.99999999999989</v>
      </c>
      <c r="G434" s="269">
        <v>879.99999999999977</v>
      </c>
      <c r="H434" s="269">
        <v>912.39999999999986</v>
      </c>
      <c r="I434" s="269">
        <v>922.40000000000009</v>
      </c>
      <c r="J434" s="269">
        <v>928.59999999999991</v>
      </c>
      <c r="K434" s="268">
        <v>916.2</v>
      </c>
      <c r="L434" s="268">
        <v>900</v>
      </c>
      <c r="M434" s="268">
        <v>2.1491899999999999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453.55</v>
      </c>
      <c r="D435" s="269">
        <v>456.01666666666665</v>
      </c>
      <c r="E435" s="269">
        <v>447.5333333333333</v>
      </c>
      <c r="F435" s="269">
        <v>441.51666666666665</v>
      </c>
      <c r="G435" s="269">
        <v>433.0333333333333</v>
      </c>
      <c r="H435" s="269">
        <v>462.0333333333333</v>
      </c>
      <c r="I435" s="269">
        <v>470.51666666666665</v>
      </c>
      <c r="J435" s="269">
        <v>476.5333333333333</v>
      </c>
      <c r="K435" s="268">
        <v>464.5</v>
      </c>
      <c r="L435" s="268">
        <v>450</v>
      </c>
      <c r="M435" s="268">
        <v>2.2585500000000001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336.15</v>
      </c>
      <c r="D436" s="269">
        <v>338.55</v>
      </c>
      <c r="E436" s="269">
        <v>329.6</v>
      </c>
      <c r="F436" s="269">
        <v>323.05</v>
      </c>
      <c r="G436" s="269">
        <v>314.10000000000002</v>
      </c>
      <c r="H436" s="269">
        <v>345.1</v>
      </c>
      <c r="I436" s="269">
        <v>354.04999999999995</v>
      </c>
      <c r="J436" s="269">
        <v>360.6</v>
      </c>
      <c r="K436" s="268">
        <v>347.5</v>
      </c>
      <c r="L436" s="268">
        <v>332</v>
      </c>
      <c r="M436" s="268">
        <v>2.4501900000000001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2021.85</v>
      </c>
      <c r="D437" s="269">
        <v>2033.2333333333336</v>
      </c>
      <c r="E437" s="269">
        <v>1967.4666666666672</v>
      </c>
      <c r="F437" s="269">
        <v>1913.0833333333335</v>
      </c>
      <c r="G437" s="269">
        <v>1847.3166666666671</v>
      </c>
      <c r="H437" s="269">
        <v>2087.6166666666672</v>
      </c>
      <c r="I437" s="269">
        <v>2153.3833333333337</v>
      </c>
      <c r="J437" s="269">
        <v>2207.7666666666673</v>
      </c>
      <c r="K437" s="268">
        <v>2099</v>
      </c>
      <c r="L437" s="268">
        <v>1978.85</v>
      </c>
      <c r="M437" s="268">
        <v>1.4322600000000001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460.05</v>
      </c>
      <c r="D438" s="269">
        <v>465.06666666666666</v>
      </c>
      <c r="E438" s="269">
        <v>449.98333333333335</v>
      </c>
      <c r="F438" s="269">
        <v>439.91666666666669</v>
      </c>
      <c r="G438" s="269">
        <v>424.83333333333337</v>
      </c>
      <c r="H438" s="269">
        <v>475.13333333333333</v>
      </c>
      <c r="I438" s="269">
        <v>490.2166666666667</v>
      </c>
      <c r="J438" s="269">
        <v>500.2833333333333</v>
      </c>
      <c r="K438" s="268">
        <v>480.15</v>
      </c>
      <c r="L438" s="268">
        <v>455</v>
      </c>
      <c r="M438" s="268">
        <v>2.38009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9.0500000000000007</v>
      </c>
      <c r="D439" s="269">
        <v>9.0499999999999989</v>
      </c>
      <c r="E439" s="269">
        <v>8.8499999999999979</v>
      </c>
      <c r="F439" s="269">
        <v>8.6499999999999986</v>
      </c>
      <c r="G439" s="269">
        <v>8.4499999999999975</v>
      </c>
      <c r="H439" s="269">
        <v>9.2499999999999982</v>
      </c>
      <c r="I439" s="269">
        <v>9.4499999999999975</v>
      </c>
      <c r="J439" s="269">
        <v>9.6499999999999986</v>
      </c>
      <c r="K439" s="268">
        <v>9.25</v>
      </c>
      <c r="L439" s="268">
        <v>8.85</v>
      </c>
      <c r="M439" s="268">
        <v>794.14648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891.85</v>
      </c>
      <c r="D440" s="269">
        <v>889.1</v>
      </c>
      <c r="E440" s="269">
        <v>868.40000000000009</v>
      </c>
      <c r="F440" s="269">
        <v>844.95</v>
      </c>
      <c r="G440" s="269">
        <v>824.25000000000011</v>
      </c>
      <c r="H440" s="269">
        <v>912.55000000000007</v>
      </c>
      <c r="I440" s="269">
        <v>933.25000000000011</v>
      </c>
      <c r="J440" s="269">
        <v>956.7</v>
      </c>
      <c r="K440" s="268">
        <v>909.8</v>
      </c>
      <c r="L440" s="268">
        <v>865.65</v>
      </c>
      <c r="M440" s="268">
        <v>0.46071000000000001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566.04999999999995</v>
      </c>
      <c r="D441" s="269">
        <v>566.73333333333323</v>
      </c>
      <c r="E441" s="269">
        <v>557.96666666666647</v>
      </c>
      <c r="F441" s="269">
        <v>549.88333333333321</v>
      </c>
      <c r="G441" s="269">
        <v>541.11666666666645</v>
      </c>
      <c r="H441" s="269">
        <v>574.81666666666649</v>
      </c>
      <c r="I441" s="269">
        <v>583.58333333333314</v>
      </c>
      <c r="J441" s="269">
        <v>591.66666666666652</v>
      </c>
      <c r="K441" s="268">
        <v>575.5</v>
      </c>
      <c r="L441" s="268">
        <v>558.65</v>
      </c>
      <c r="M441" s="268">
        <v>6.5798399999999999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1881.55</v>
      </c>
      <c r="D442" s="269">
        <v>1907.8833333333332</v>
      </c>
      <c r="E442" s="269">
        <v>1837.7666666666664</v>
      </c>
      <c r="F442" s="269">
        <v>1793.9833333333331</v>
      </c>
      <c r="G442" s="269">
        <v>1723.8666666666663</v>
      </c>
      <c r="H442" s="269">
        <v>1951.6666666666665</v>
      </c>
      <c r="I442" s="269">
        <v>2021.7833333333333</v>
      </c>
      <c r="J442" s="269">
        <v>2065.5666666666666</v>
      </c>
      <c r="K442" s="268">
        <v>1978</v>
      </c>
      <c r="L442" s="268">
        <v>1864.1</v>
      </c>
      <c r="M442" s="268">
        <v>0.40547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650.35</v>
      </c>
      <c r="D443" s="269">
        <v>657.19999999999993</v>
      </c>
      <c r="E443" s="269">
        <v>635.64999999999986</v>
      </c>
      <c r="F443" s="269">
        <v>620.94999999999993</v>
      </c>
      <c r="G443" s="269">
        <v>599.39999999999986</v>
      </c>
      <c r="H443" s="269">
        <v>671.89999999999986</v>
      </c>
      <c r="I443" s="269">
        <v>693.44999999999982</v>
      </c>
      <c r="J443" s="269">
        <v>708.14999999999986</v>
      </c>
      <c r="K443" s="268">
        <v>678.75</v>
      </c>
      <c r="L443" s="268">
        <v>642.5</v>
      </c>
      <c r="M443" s="268">
        <v>0.50851999999999997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1006.95</v>
      </c>
      <c r="D444" s="269">
        <v>1016.9</v>
      </c>
      <c r="E444" s="269">
        <v>990.05</v>
      </c>
      <c r="F444" s="269">
        <v>973.15</v>
      </c>
      <c r="G444" s="269">
        <v>946.3</v>
      </c>
      <c r="H444" s="269">
        <v>1033.8</v>
      </c>
      <c r="I444" s="269">
        <v>1060.6500000000001</v>
      </c>
      <c r="J444" s="269">
        <v>1077.55</v>
      </c>
      <c r="K444" s="268">
        <v>1043.75</v>
      </c>
      <c r="L444" s="268">
        <v>1000</v>
      </c>
      <c r="M444" s="268">
        <v>0.76500000000000001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39.450000000000003</v>
      </c>
      <c r="D445" s="269">
        <v>39.866666666666667</v>
      </c>
      <c r="E445" s="269">
        <v>38.733333333333334</v>
      </c>
      <c r="F445" s="269">
        <v>38.016666666666666</v>
      </c>
      <c r="G445" s="269">
        <v>36.883333333333333</v>
      </c>
      <c r="H445" s="269">
        <v>40.583333333333336</v>
      </c>
      <c r="I445" s="269">
        <v>41.716666666666676</v>
      </c>
      <c r="J445" s="269">
        <v>42.433333333333337</v>
      </c>
      <c r="K445" s="268">
        <v>41</v>
      </c>
      <c r="L445" s="268">
        <v>39.15</v>
      </c>
      <c r="M445" s="268">
        <v>80.577979999999997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1024.9000000000001</v>
      </c>
      <c r="D446" s="269">
        <v>1026.8999999999999</v>
      </c>
      <c r="E446" s="269">
        <v>1010.2999999999997</v>
      </c>
      <c r="F446" s="269">
        <v>995.69999999999982</v>
      </c>
      <c r="G446" s="269">
        <v>979.09999999999968</v>
      </c>
      <c r="H446" s="269">
        <v>1041.4999999999998</v>
      </c>
      <c r="I446" s="269">
        <v>1058.0999999999997</v>
      </c>
      <c r="J446" s="269">
        <v>1072.6999999999998</v>
      </c>
      <c r="K446" s="268">
        <v>1043.5</v>
      </c>
      <c r="L446" s="268">
        <v>1012.3</v>
      </c>
      <c r="M446" s="268">
        <v>16.01671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796.55</v>
      </c>
      <c r="D447" s="269">
        <v>794.19999999999993</v>
      </c>
      <c r="E447" s="269">
        <v>779.39999999999986</v>
      </c>
      <c r="F447" s="269">
        <v>762.24999999999989</v>
      </c>
      <c r="G447" s="269">
        <v>747.44999999999982</v>
      </c>
      <c r="H447" s="269">
        <v>811.34999999999991</v>
      </c>
      <c r="I447" s="269">
        <v>826.14999999999986</v>
      </c>
      <c r="J447" s="269">
        <v>843.3</v>
      </c>
      <c r="K447" s="268">
        <v>809</v>
      </c>
      <c r="L447" s="268">
        <v>777.05</v>
      </c>
      <c r="M447" s="268">
        <v>4.4289199999999997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1105.75</v>
      </c>
      <c r="D448" s="269">
        <v>1122.1499999999999</v>
      </c>
      <c r="E448" s="269">
        <v>1074.5499999999997</v>
      </c>
      <c r="F448" s="269">
        <v>1043.3499999999999</v>
      </c>
      <c r="G448" s="269">
        <v>995.74999999999977</v>
      </c>
      <c r="H448" s="269">
        <v>1153.3499999999997</v>
      </c>
      <c r="I448" s="269">
        <v>1200.9499999999996</v>
      </c>
      <c r="J448" s="269">
        <v>1232.1499999999996</v>
      </c>
      <c r="K448" s="268">
        <v>1169.75</v>
      </c>
      <c r="L448" s="268">
        <v>1090.95</v>
      </c>
      <c r="M448" s="268">
        <v>24.927420000000001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227.55</v>
      </c>
      <c r="D449" s="269">
        <v>230.46666666666667</v>
      </c>
      <c r="E449" s="269">
        <v>223.08333333333334</v>
      </c>
      <c r="F449" s="269">
        <v>218.61666666666667</v>
      </c>
      <c r="G449" s="269">
        <v>211.23333333333335</v>
      </c>
      <c r="H449" s="269">
        <v>234.93333333333334</v>
      </c>
      <c r="I449" s="269">
        <v>242.31666666666666</v>
      </c>
      <c r="J449" s="269">
        <v>246.78333333333333</v>
      </c>
      <c r="K449" s="268">
        <v>237.85</v>
      </c>
      <c r="L449" s="268">
        <v>226</v>
      </c>
      <c r="M449" s="268">
        <v>13.71088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1203.5</v>
      </c>
      <c r="D450" s="269">
        <v>1215.3999999999999</v>
      </c>
      <c r="E450" s="269">
        <v>1185.5999999999997</v>
      </c>
      <c r="F450" s="269">
        <v>1167.6999999999998</v>
      </c>
      <c r="G450" s="269">
        <v>1137.8999999999996</v>
      </c>
      <c r="H450" s="269">
        <v>1233.2999999999997</v>
      </c>
      <c r="I450" s="269">
        <v>1263.0999999999999</v>
      </c>
      <c r="J450" s="269">
        <v>1280.9999999999998</v>
      </c>
      <c r="K450" s="268">
        <v>1245.2</v>
      </c>
      <c r="L450" s="268">
        <v>1197.5</v>
      </c>
      <c r="M450" s="268">
        <v>5.2399500000000003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3008.7</v>
      </c>
      <c r="D451" s="269">
        <v>3034.35</v>
      </c>
      <c r="E451" s="269">
        <v>2974.35</v>
      </c>
      <c r="F451" s="269">
        <v>2940</v>
      </c>
      <c r="G451" s="269">
        <v>2880</v>
      </c>
      <c r="H451" s="269">
        <v>3068.7</v>
      </c>
      <c r="I451" s="269">
        <v>3128.7</v>
      </c>
      <c r="J451" s="269">
        <v>3163.0499999999997</v>
      </c>
      <c r="K451" s="268">
        <v>3094.35</v>
      </c>
      <c r="L451" s="268">
        <v>3000</v>
      </c>
      <c r="M451" s="268">
        <v>53.222209999999997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795.2</v>
      </c>
      <c r="D452" s="269">
        <v>808.70000000000016</v>
      </c>
      <c r="E452" s="269">
        <v>777.70000000000027</v>
      </c>
      <c r="F452" s="269">
        <v>760.20000000000016</v>
      </c>
      <c r="G452" s="269">
        <v>729.20000000000027</v>
      </c>
      <c r="H452" s="269">
        <v>826.20000000000027</v>
      </c>
      <c r="I452" s="269">
        <v>857.2</v>
      </c>
      <c r="J452" s="269">
        <v>874.70000000000027</v>
      </c>
      <c r="K452" s="268">
        <v>839.7</v>
      </c>
      <c r="L452" s="268">
        <v>791.2</v>
      </c>
      <c r="M452" s="268">
        <v>47.864310000000003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8730.2999999999993</v>
      </c>
      <c r="D453" s="269">
        <v>8783.4333333333325</v>
      </c>
      <c r="E453" s="269">
        <v>8647.866666666665</v>
      </c>
      <c r="F453" s="269">
        <v>8565.4333333333325</v>
      </c>
      <c r="G453" s="269">
        <v>8429.866666666665</v>
      </c>
      <c r="H453" s="269">
        <v>8865.866666666665</v>
      </c>
      <c r="I453" s="269">
        <v>9001.4333333333343</v>
      </c>
      <c r="J453" s="269">
        <v>9083.866666666665</v>
      </c>
      <c r="K453" s="268">
        <v>8919</v>
      </c>
      <c r="L453" s="268">
        <v>8701</v>
      </c>
      <c r="M453" s="268">
        <v>2.1048399999999998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2767.1</v>
      </c>
      <c r="D454" s="269">
        <v>2697.7000000000003</v>
      </c>
      <c r="E454" s="269">
        <v>2555.4000000000005</v>
      </c>
      <c r="F454" s="269">
        <v>2343.7000000000003</v>
      </c>
      <c r="G454" s="269">
        <v>2201.4000000000005</v>
      </c>
      <c r="H454" s="269">
        <v>2909.4000000000005</v>
      </c>
      <c r="I454" s="269">
        <v>3051.7000000000007</v>
      </c>
      <c r="J454" s="269">
        <v>3263.4000000000005</v>
      </c>
      <c r="K454" s="268">
        <v>2840</v>
      </c>
      <c r="L454" s="268">
        <v>2486</v>
      </c>
      <c r="M454" s="268">
        <v>10.88345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211.1</v>
      </c>
      <c r="D455" s="269">
        <v>213.36666666666665</v>
      </c>
      <c r="E455" s="269">
        <v>206.93333333333328</v>
      </c>
      <c r="F455" s="269">
        <v>202.76666666666662</v>
      </c>
      <c r="G455" s="269">
        <v>196.33333333333326</v>
      </c>
      <c r="H455" s="269">
        <v>217.5333333333333</v>
      </c>
      <c r="I455" s="269">
        <v>223.96666666666664</v>
      </c>
      <c r="J455" s="269">
        <v>228.13333333333333</v>
      </c>
      <c r="K455" s="268">
        <v>219.8</v>
      </c>
      <c r="L455" s="268">
        <v>209.2</v>
      </c>
      <c r="M455" s="268">
        <v>79.184030000000007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432.5</v>
      </c>
      <c r="D456" s="269">
        <v>436</v>
      </c>
      <c r="E456" s="269">
        <v>425.6</v>
      </c>
      <c r="F456" s="269">
        <v>418.70000000000005</v>
      </c>
      <c r="G456" s="269">
        <v>408.30000000000007</v>
      </c>
      <c r="H456" s="269">
        <v>442.9</v>
      </c>
      <c r="I456" s="269">
        <v>453.29999999999995</v>
      </c>
      <c r="J456" s="269">
        <v>460.19999999999993</v>
      </c>
      <c r="K456" s="268">
        <v>446.4</v>
      </c>
      <c r="L456" s="268">
        <v>429.1</v>
      </c>
      <c r="M456" s="268">
        <v>209.92323999999999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236.3</v>
      </c>
      <c r="D457" s="269">
        <v>238.9</v>
      </c>
      <c r="E457" s="269">
        <v>230.05</v>
      </c>
      <c r="F457" s="269">
        <v>223.8</v>
      </c>
      <c r="G457" s="269">
        <v>214.95000000000002</v>
      </c>
      <c r="H457" s="269">
        <v>245.15</v>
      </c>
      <c r="I457" s="269">
        <v>253.99999999999997</v>
      </c>
      <c r="J457" s="269">
        <v>260.25</v>
      </c>
      <c r="K457" s="268">
        <v>247.75</v>
      </c>
      <c r="L457" s="268">
        <v>232.65</v>
      </c>
      <c r="M457" s="268">
        <v>580.44047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686.15</v>
      </c>
      <c r="D458" s="269">
        <v>700.25</v>
      </c>
      <c r="E458" s="269">
        <v>634.04999999999995</v>
      </c>
      <c r="F458" s="269">
        <v>581.94999999999993</v>
      </c>
      <c r="G458" s="269">
        <v>515.74999999999989</v>
      </c>
      <c r="H458" s="269">
        <v>752.35</v>
      </c>
      <c r="I458" s="269">
        <v>818.55000000000007</v>
      </c>
      <c r="J458" s="269">
        <v>870.65000000000009</v>
      </c>
      <c r="K458" s="268">
        <v>766.45</v>
      </c>
      <c r="L458" s="268">
        <v>648.15</v>
      </c>
      <c r="M458" s="268">
        <v>33.357880000000002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105.7</v>
      </c>
      <c r="D459" s="269">
        <v>106.06666666666666</v>
      </c>
      <c r="E459" s="269">
        <v>104.63333333333333</v>
      </c>
      <c r="F459" s="269">
        <v>103.56666666666666</v>
      </c>
      <c r="G459" s="269">
        <v>102.13333333333333</v>
      </c>
      <c r="H459" s="269">
        <v>107.13333333333333</v>
      </c>
      <c r="I459" s="269">
        <v>108.56666666666666</v>
      </c>
      <c r="J459" s="269">
        <v>109.63333333333333</v>
      </c>
      <c r="K459" s="268">
        <v>107.5</v>
      </c>
      <c r="L459" s="268">
        <v>105</v>
      </c>
      <c r="M459" s="268">
        <v>1079.6726699999999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118.25</v>
      </c>
      <c r="D460" s="269">
        <v>119</v>
      </c>
      <c r="E460" s="269">
        <v>116.2</v>
      </c>
      <c r="F460" s="269">
        <v>114.15</v>
      </c>
      <c r="G460" s="269">
        <v>111.35000000000001</v>
      </c>
      <c r="H460" s="269">
        <v>121.05</v>
      </c>
      <c r="I460" s="269">
        <v>123.85000000000001</v>
      </c>
      <c r="J460" s="269">
        <v>125.89999999999999</v>
      </c>
      <c r="K460" s="268">
        <v>121.8</v>
      </c>
      <c r="L460" s="268">
        <v>116.95</v>
      </c>
      <c r="M460" s="268">
        <v>19.405159999999999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3101.6</v>
      </c>
      <c r="D461" s="269">
        <v>3128.4166666666665</v>
      </c>
      <c r="E461" s="269">
        <v>3023.1833333333329</v>
      </c>
      <c r="F461" s="269">
        <v>2944.7666666666664</v>
      </c>
      <c r="G461" s="269">
        <v>2839.5333333333328</v>
      </c>
      <c r="H461" s="269">
        <v>3206.833333333333</v>
      </c>
      <c r="I461" s="269">
        <v>3312.0666666666666</v>
      </c>
      <c r="J461" s="269">
        <v>3390.4833333333331</v>
      </c>
      <c r="K461" s="268">
        <v>3233.65</v>
      </c>
      <c r="L461" s="268">
        <v>3050</v>
      </c>
      <c r="M461" s="268">
        <v>8.0439999999999998E-2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1033.2</v>
      </c>
      <c r="D462" s="269">
        <v>1045.05</v>
      </c>
      <c r="E462" s="269">
        <v>1016.1499999999999</v>
      </c>
      <c r="F462" s="269">
        <v>999.09999999999991</v>
      </c>
      <c r="G462" s="269">
        <v>970.19999999999982</v>
      </c>
      <c r="H462" s="269">
        <v>1062.0999999999999</v>
      </c>
      <c r="I462" s="269">
        <v>1091</v>
      </c>
      <c r="J462" s="269">
        <v>1108.05</v>
      </c>
      <c r="K462" s="268">
        <v>1073.95</v>
      </c>
      <c r="L462" s="268">
        <v>1028</v>
      </c>
      <c r="M462" s="268">
        <v>66.350890000000007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88.85</v>
      </c>
      <c r="D463" s="269">
        <v>90.283333333333346</v>
      </c>
      <c r="E463" s="269">
        <v>86.566666666666691</v>
      </c>
      <c r="F463" s="269">
        <v>84.283333333333346</v>
      </c>
      <c r="G463" s="269">
        <v>80.566666666666691</v>
      </c>
      <c r="H463" s="269">
        <v>92.566666666666691</v>
      </c>
      <c r="I463" s="269">
        <v>96.28333333333336</v>
      </c>
      <c r="J463" s="269">
        <v>98.566666666666691</v>
      </c>
      <c r="K463" s="268">
        <v>94</v>
      </c>
      <c r="L463" s="268">
        <v>88</v>
      </c>
      <c r="M463" s="268">
        <v>8.2909299999999995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763.4</v>
      </c>
      <c r="D464" s="269">
        <v>769.51666666666677</v>
      </c>
      <c r="E464" s="269">
        <v>744.38333333333355</v>
      </c>
      <c r="F464" s="269">
        <v>725.36666666666679</v>
      </c>
      <c r="G464" s="269">
        <v>700.23333333333358</v>
      </c>
      <c r="H464" s="269">
        <v>788.53333333333353</v>
      </c>
      <c r="I464" s="269">
        <v>813.66666666666674</v>
      </c>
      <c r="J464" s="269">
        <v>832.68333333333351</v>
      </c>
      <c r="K464" s="268">
        <v>794.65</v>
      </c>
      <c r="L464" s="268">
        <v>750.5</v>
      </c>
      <c r="M464" s="268">
        <v>9.1198700000000006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2561.1</v>
      </c>
      <c r="D465" s="269">
        <v>2545.8166666666666</v>
      </c>
      <c r="E465" s="269">
        <v>2484.4833333333331</v>
      </c>
      <c r="F465" s="269">
        <v>2407.8666666666663</v>
      </c>
      <c r="G465" s="269">
        <v>2346.5333333333328</v>
      </c>
      <c r="H465" s="269">
        <v>2622.4333333333334</v>
      </c>
      <c r="I465" s="269">
        <v>2683.7666666666673</v>
      </c>
      <c r="J465" s="269">
        <v>2760.3833333333337</v>
      </c>
      <c r="K465" s="268">
        <v>2607.15</v>
      </c>
      <c r="L465" s="268">
        <v>2469.1999999999998</v>
      </c>
      <c r="M465" s="268">
        <v>2.5142000000000002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713.25</v>
      </c>
      <c r="D466" s="269">
        <v>708.88333333333333</v>
      </c>
      <c r="E466" s="269">
        <v>695.36666666666667</v>
      </c>
      <c r="F466" s="269">
        <v>677.48333333333335</v>
      </c>
      <c r="G466" s="269">
        <v>663.9666666666667</v>
      </c>
      <c r="H466" s="269">
        <v>726.76666666666665</v>
      </c>
      <c r="I466" s="269">
        <v>740.2833333333333</v>
      </c>
      <c r="J466" s="269">
        <v>758.16666666666663</v>
      </c>
      <c r="K466" s="268">
        <v>722.4</v>
      </c>
      <c r="L466" s="268">
        <v>691</v>
      </c>
      <c r="M466" s="268">
        <v>1.3749400000000001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2898.8</v>
      </c>
      <c r="D467" s="269">
        <v>2967.4833333333336</v>
      </c>
      <c r="E467" s="269">
        <v>2796.5666666666671</v>
      </c>
      <c r="F467" s="269">
        <v>2694.3333333333335</v>
      </c>
      <c r="G467" s="269">
        <v>2523.416666666667</v>
      </c>
      <c r="H467" s="269">
        <v>3069.7166666666672</v>
      </c>
      <c r="I467" s="269">
        <v>3240.6333333333332</v>
      </c>
      <c r="J467" s="269">
        <v>3342.8666666666672</v>
      </c>
      <c r="K467" s="268">
        <v>3138.4</v>
      </c>
      <c r="L467" s="268">
        <v>2865.25</v>
      </c>
      <c r="M467" s="268">
        <v>1.26684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2611.8000000000002</v>
      </c>
      <c r="D468" s="269">
        <v>2631.2333333333336</v>
      </c>
      <c r="E468" s="269">
        <v>2584.8166666666671</v>
      </c>
      <c r="F468" s="269">
        <v>2557.8333333333335</v>
      </c>
      <c r="G468" s="269">
        <v>2511.416666666667</v>
      </c>
      <c r="H468" s="269">
        <v>2658.2166666666672</v>
      </c>
      <c r="I468" s="269">
        <v>2704.6333333333332</v>
      </c>
      <c r="J468" s="269">
        <v>2731.6166666666672</v>
      </c>
      <c r="K468" s="268">
        <v>2677.65</v>
      </c>
      <c r="L468" s="268">
        <v>2604.25</v>
      </c>
      <c r="M468" s="268">
        <v>14.25731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1478.7</v>
      </c>
      <c r="D469" s="269">
        <v>1483.7</v>
      </c>
      <c r="E469" s="269">
        <v>1465</v>
      </c>
      <c r="F469" s="269">
        <v>1451.3</v>
      </c>
      <c r="G469" s="269">
        <v>1432.6</v>
      </c>
      <c r="H469" s="269">
        <v>1497.4</v>
      </c>
      <c r="I469" s="269">
        <v>1516.1000000000004</v>
      </c>
      <c r="J469" s="269">
        <v>1529.8000000000002</v>
      </c>
      <c r="K469" s="268">
        <v>1502.4</v>
      </c>
      <c r="L469" s="268">
        <v>1470</v>
      </c>
      <c r="M469" s="268">
        <v>2.29121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540.6</v>
      </c>
      <c r="D470" s="269">
        <v>544.51666666666677</v>
      </c>
      <c r="E470" s="269">
        <v>531.08333333333348</v>
      </c>
      <c r="F470" s="269">
        <v>521.56666666666672</v>
      </c>
      <c r="G470" s="269">
        <v>508.13333333333344</v>
      </c>
      <c r="H470" s="269">
        <v>554.03333333333353</v>
      </c>
      <c r="I470" s="269">
        <v>567.4666666666667</v>
      </c>
      <c r="J470" s="269">
        <v>576.98333333333358</v>
      </c>
      <c r="K470" s="268">
        <v>557.95000000000005</v>
      </c>
      <c r="L470" s="268">
        <v>535</v>
      </c>
      <c r="M470" s="268">
        <v>5.2071300000000003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1432.7</v>
      </c>
      <c r="D471" s="269">
        <v>1435.25</v>
      </c>
      <c r="E471" s="269">
        <v>1407.1</v>
      </c>
      <c r="F471" s="269">
        <v>1381.5</v>
      </c>
      <c r="G471" s="269">
        <v>1353.35</v>
      </c>
      <c r="H471" s="269">
        <v>1460.85</v>
      </c>
      <c r="I471" s="269">
        <v>1489</v>
      </c>
      <c r="J471" s="269">
        <v>1514.6</v>
      </c>
      <c r="K471" s="268">
        <v>1463.4</v>
      </c>
      <c r="L471" s="268">
        <v>1409.65</v>
      </c>
      <c r="M471" s="268">
        <v>9.3625299999999996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38.1</v>
      </c>
      <c r="D472" s="269">
        <v>38.5</v>
      </c>
      <c r="E472" s="269">
        <v>37.4</v>
      </c>
      <c r="F472" s="269">
        <v>36.699999999999996</v>
      </c>
      <c r="G472" s="269">
        <v>35.599999999999994</v>
      </c>
      <c r="H472" s="269">
        <v>39.200000000000003</v>
      </c>
      <c r="I472" s="269">
        <v>40.299999999999997</v>
      </c>
      <c r="J472" s="269">
        <v>41.000000000000007</v>
      </c>
      <c r="K472" s="268">
        <v>39.6</v>
      </c>
      <c r="L472" s="268">
        <v>37.799999999999997</v>
      </c>
      <c r="M472" s="268">
        <v>99.011129999999994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245.3</v>
      </c>
      <c r="D473" s="269">
        <v>247.43333333333331</v>
      </c>
      <c r="E473" s="269">
        <v>240.86666666666662</v>
      </c>
      <c r="F473" s="269">
        <v>236.43333333333331</v>
      </c>
      <c r="G473" s="269">
        <v>229.86666666666662</v>
      </c>
      <c r="H473" s="269">
        <v>251.86666666666662</v>
      </c>
      <c r="I473" s="269">
        <v>258.43333333333328</v>
      </c>
      <c r="J473" s="269">
        <v>262.86666666666662</v>
      </c>
      <c r="K473" s="268">
        <v>254</v>
      </c>
      <c r="L473" s="268">
        <v>243</v>
      </c>
      <c r="M473" s="268">
        <v>6.7338699999999996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222.9</v>
      </c>
      <c r="D474" s="269">
        <v>224.05000000000004</v>
      </c>
      <c r="E474" s="269">
        <v>218.40000000000009</v>
      </c>
      <c r="F474" s="269">
        <v>213.90000000000006</v>
      </c>
      <c r="G474" s="269">
        <v>208.25000000000011</v>
      </c>
      <c r="H474" s="269">
        <v>228.55000000000007</v>
      </c>
      <c r="I474" s="269">
        <v>234.2</v>
      </c>
      <c r="J474" s="269">
        <v>238.70000000000005</v>
      </c>
      <c r="K474" s="268">
        <v>229.7</v>
      </c>
      <c r="L474" s="268">
        <v>219.55</v>
      </c>
      <c r="M474" s="268">
        <v>11.062139999999999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2567.85</v>
      </c>
      <c r="D475" s="269">
        <v>2583.9166666666665</v>
      </c>
      <c r="E475" s="269">
        <v>2493.9333333333329</v>
      </c>
      <c r="F475" s="269">
        <v>2420.0166666666664</v>
      </c>
      <c r="G475" s="269">
        <v>2330.0333333333328</v>
      </c>
      <c r="H475" s="269">
        <v>2657.833333333333</v>
      </c>
      <c r="I475" s="269">
        <v>2747.8166666666666</v>
      </c>
      <c r="J475" s="269">
        <v>2821.7333333333331</v>
      </c>
      <c r="K475" s="268">
        <v>2673.9</v>
      </c>
      <c r="L475" s="268">
        <v>2510</v>
      </c>
      <c r="M475" s="268">
        <v>4.8714500000000003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12.1</v>
      </c>
      <c r="D476" s="269">
        <v>12.233333333333334</v>
      </c>
      <c r="E476" s="269">
        <v>11.916666666666668</v>
      </c>
      <c r="F476" s="269">
        <v>11.733333333333334</v>
      </c>
      <c r="G476" s="269">
        <v>11.416666666666668</v>
      </c>
      <c r="H476" s="269">
        <v>12.416666666666668</v>
      </c>
      <c r="I476" s="269">
        <v>12.733333333333334</v>
      </c>
      <c r="J476" s="269">
        <v>12.916666666666668</v>
      </c>
      <c r="K476" s="268">
        <v>12.55</v>
      </c>
      <c r="L476" s="268">
        <v>12.05</v>
      </c>
      <c r="M476" s="268">
        <v>45.629080000000002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756.4</v>
      </c>
      <c r="D477" s="269">
        <v>762.80000000000007</v>
      </c>
      <c r="E477" s="269">
        <v>742.60000000000014</v>
      </c>
      <c r="F477" s="269">
        <v>728.80000000000007</v>
      </c>
      <c r="G477" s="269">
        <v>708.60000000000014</v>
      </c>
      <c r="H477" s="269">
        <v>776.60000000000014</v>
      </c>
      <c r="I477" s="269">
        <v>796.80000000000018</v>
      </c>
      <c r="J477" s="269">
        <v>810.60000000000014</v>
      </c>
      <c r="K477" s="268">
        <v>783</v>
      </c>
      <c r="L477" s="268">
        <v>749</v>
      </c>
      <c r="M477" s="268">
        <v>1.7066600000000001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703.4</v>
      </c>
      <c r="D478" s="269">
        <v>718.55000000000007</v>
      </c>
      <c r="E478" s="269">
        <v>683.85000000000014</v>
      </c>
      <c r="F478" s="269">
        <v>664.30000000000007</v>
      </c>
      <c r="G478" s="269">
        <v>629.60000000000014</v>
      </c>
      <c r="H478" s="269">
        <v>738.10000000000014</v>
      </c>
      <c r="I478" s="269">
        <v>772.80000000000018</v>
      </c>
      <c r="J478" s="269">
        <v>792.35000000000014</v>
      </c>
      <c r="K478" s="268">
        <v>753.25</v>
      </c>
      <c r="L478" s="268">
        <v>699</v>
      </c>
      <c r="M478" s="268">
        <v>65.466700000000003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814.9</v>
      </c>
      <c r="D479" s="269">
        <v>805.2166666666667</v>
      </c>
      <c r="E479" s="269">
        <v>791.68333333333339</v>
      </c>
      <c r="F479" s="269">
        <v>768.4666666666667</v>
      </c>
      <c r="G479" s="269">
        <v>754.93333333333339</v>
      </c>
      <c r="H479" s="269">
        <v>828.43333333333339</v>
      </c>
      <c r="I479" s="269">
        <v>841.9666666666667</v>
      </c>
      <c r="J479" s="269">
        <v>865.18333333333339</v>
      </c>
      <c r="K479" s="268">
        <v>818.75</v>
      </c>
      <c r="L479" s="268">
        <v>782</v>
      </c>
      <c r="M479" s="268">
        <v>1.9519899999999999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6481.4</v>
      </c>
      <c r="D480" s="269">
        <v>6583.7166666666672</v>
      </c>
      <c r="E480" s="269">
        <v>6348.6833333333343</v>
      </c>
      <c r="F480" s="269">
        <v>6215.9666666666672</v>
      </c>
      <c r="G480" s="269">
        <v>5980.9333333333343</v>
      </c>
      <c r="H480" s="269">
        <v>6716.4333333333343</v>
      </c>
      <c r="I480" s="269">
        <v>6951.4666666666672</v>
      </c>
      <c r="J480" s="269">
        <v>7084.1833333333343</v>
      </c>
      <c r="K480" s="268">
        <v>6818.75</v>
      </c>
      <c r="L480" s="268">
        <v>6451</v>
      </c>
      <c r="M480" s="268">
        <v>8.3163900000000002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46.25</v>
      </c>
      <c r="D481" s="269">
        <v>45.866666666666667</v>
      </c>
      <c r="E481" s="269">
        <v>44.933333333333337</v>
      </c>
      <c r="F481" s="269">
        <v>43.616666666666667</v>
      </c>
      <c r="G481" s="269">
        <v>42.683333333333337</v>
      </c>
      <c r="H481" s="269">
        <v>47.183333333333337</v>
      </c>
      <c r="I481" s="269">
        <v>48.11666666666666</v>
      </c>
      <c r="J481" s="269">
        <v>49.433333333333337</v>
      </c>
      <c r="K481" s="268">
        <v>46.8</v>
      </c>
      <c r="L481" s="268">
        <v>44.55</v>
      </c>
      <c r="M481" s="268">
        <v>182.71523999999999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1635.6</v>
      </c>
      <c r="D482" s="269">
        <v>1652.1000000000001</v>
      </c>
      <c r="E482" s="269">
        <v>1615.5000000000002</v>
      </c>
      <c r="F482" s="269">
        <v>1595.4</v>
      </c>
      <c r="G482" s="269">
        <v>1558.8000000000002</v>
      </c>
      <c r="H482" s="269">
        <v>1672.2000000000003</v>
      </c>
      <c r="I482" s="269">
        <v>1708.8000000000002</v>
      </c>
      <c r="J482" s="269">
        <v>1728.9000000000003</v>
      </c>
      <c r="K482" s="268">
        <v>1688.7</v>
      </c>
      <c r="L482" s="268">
        <v>1632</v>
      </c>
      <c r="M482" s="268">
        <v>6.5436300000000003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838.1</v>
      </c>
      <c r="D483" s="269">
        <v>846.36666666666667</v>
      </c>
      <c r="E483" s="269">
        <v>816.73333333333335</v>
      </c>
      <c r="F483" s="269">
        <v>795.36666666666667</v>
      </c>
      <c r="G483" s="269">
        <v>765.73333333333335</v>
      </c>
      <c r="H483" s="269">
        <v>867.73333333333335</v>
      </c>
      <c r="I483" s="269">
        <v>897.36666666666679</v>
      </c>
      <c r="J483" s="269">
        <v>918.73333333333335</v>
      </c>
      <c r="K483" s="268">
        <v>876</v>
      </c>
      <c r="L483" s="268">
        <v>825</v>
      </c>
      <c r="M483" s="268">
        <v>54.5184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235.25</v>
      </c>
      <c r="D484" s="269">
        <v>236.75</v>
      </c>
      <c r="E484" s="269">
        <v>231.5</v>
      </c>
      <c r="F484" s="269">
        <v>227.75</v>
      </c>
      <c r="G484" s="269">
        <v>222.5</v>
      </c>
      <c r="H484" s="269">
        <v>240.5</v>
      </c>
      <c r="I484" s="269">
        <v>245.75</v>
      </c>
      <c r="J484" s="269">
        <v>249.5</v>
      </c>
      <c r="K484" s="268">
        <v>242</v>
      </c>
      <c r="L484" s="268">
        <v>233</v>
      </c>
      <c r="M484" s="268">
        <v>4.4458599999999997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2840.05</v>
      </c>
      <c r="D485" s="269">
        <v>2834.7166666666667</v>
      </c>
      <c r="E485" s="269">
        <v>2816.3333333333335</v>
      </c>
      <c r="F485" s="269">
        <v>2792.6166666666668</v>
      </c>
      <c r="G485" s="269">
        <v>2774.2333333333336</v>
      </c>
      <c r="H485" s="269">
        <v>2858.4333333333334</v>
      </c>
      <c r="I485" s="269">
        <v>2876.8166666666666</v>
      </c>
      <c r="J485" s="269">
        <v>2900.5333333333333</v>
      </c>
      <c r="K485" s="268">
        <v>2853.1</v>
      </c>
      <c r="L485" s="268">
        <v>2811</v>
      </c>
      <c r="M485" s="268">
        <v>0.36337000000000003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649.85</v>
      </c>
      <c r="D486" s="269">
        <v>652.5</v>
      </c>
      <c r="E486" s="269">
        <v>640.25</v>
      </c>
      <c r="F486" s="269">
        <v>630.65</v>
      </c>
      <c r="G486" s="269">
        <v>618.4</v>
      </c>
      <c r="H486" s="269">
        <v>662.1</v>
      </c>
      <c r="I486" s="269">
        <v>674.35</v>
      </c>
      <c r="J486" s="269">
        <v>683.95</v>
      </c>
      <c r="K486" s="268">
        <v>664.75</v>
      </c>
      <c r="L486" s="268">
        <v>642.9</v>
      </c>
      <c r="M486" s="268">
        <v>7.4880399999999998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359.95</v>
      </c>
      <c r="D487" s="284">
        <v>367.45</v>
      </c>
      <c r="E487" s="284">
        <v>347.2</v>
      </c>
      <c r="F487" s="284">
        <v>334.45</v>
      </c>
      <c r="G487" s="284">
        <v>314.2</v>
      </c>
      <c r="H487" s="284">
        <v>380.2</v>
      </c>
      <c r="I487" s="284">
        <v>400.45</v>
      </c>
      <c r="J487" s="283">
        <v>413.2</v>
      </c>
      <c r="K487" s="283">
        <v>387.7</v>
      </c>
      <c r="L487" s="283">
        <v>354.7</v>
      </c>
      <c r="M487" s="239">
        <v>6.2754799999999999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41.05</v>
      </c>
      <c r="D488" s="284">
        <v>40.816666666666663</v>
      </c>
      <c r="E488" s="284">
        <v>39.133333333333326</v>
      </c>
      <c r="F488" s="284">
        <v>37.216666666666661</v>
      </c>
      <c r="G488" s="284">
        <v>35.533333333333324</v>
      </c>
      <c r="H488" s="284">
        <v>42.733333333333327</v>
      </c>
      <c r="I488" s="284">
        <v>44.416666666666664</v>
      </c>
      <c r="J488" s="283">
        <v>46.333333333333329</v>
      </c>
      <c r="K488" s="283">
        <v>42.5</v>
      </c>
      <c r="L488" s="283">
        <v>38.9</v>
      </c>
      <c r="M488" s="239">
        <v>278.13909000000001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353.9</v>
      </c>
      <c r="D489" s="269">
        <v>350.61666666666662</v>
      </c>
      <c r="E489" s="269">
        <v>344.28333333333325</v>
      </c>
      <c r="F489" s="269">
        <v>334.66666666666663</v>
      </c>
      <c r="G489" s="269">
        <v>328.33333333333326</v>
      </c>
      <c r="H489" s="269">
        <v>360.23333333333323</v>
      </c>
      <c r="I489" s="269">
        <v>366.56666666666661</v>
      </c>
      <c r="J489" s="269">
        <v>376.18333333333322</v>
      </c>
      <c r="K489" s="268">
        <v>356.95</v>
      </c>
      <c r="L489" s="268">
        <v>341</v>
      </c>
      <c r="M489" s="268">
        <v>9.2029300000000003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383.65</v>
      </c>
      <c r="D490" s="284">
        <v>389.01666666666665</v>
      </c>
      <c r="E490" s="284">
        <v>373.38333333333333</v>
      </c>
      <c r="F490" s="284">
        <v>363.11666666666667</v>
      </c>
      <c r="G490" s="284">
        <v>347.48333333333335</v>
      </c>
      <c r="H490" s="284">
        <v>399.2833333333333</v>
      </c>
      <c r="I490" s="284">
        <v>414.91666666666663</v>
      </c>
      <c r="J490" s="283">
        <v>425.18333333333328</v>
      </c>
      <c r="K490" s="283">
        <v>404.65</v>
      </c>
      <c r="L490" s="283">
        <v>378.75</v>
      </c>
      <c r="M490" s="239">
        <v>3.5009999999999999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1102.3499999999999</v>
      </c>
      <c r="D491" s="269">
        <v>1095.3166666666666</v>
      </c>
      <c r="E491" s="269">
        <v>1080.6333333333332</v>
      </c>
      <c r="F491" s="269">
        <v>1058.9166666666665</v>
      </c>
      <c r="G491" s="269">
        <v>1044.2333333333331</v>
      </c>
      <c r="H491" s="269">
        <v>1117.0333333333333</v>
      </c>
      <c r="I491" s="269">
        <v>1131.7166666666667</v>
      </c>
      <c r="J491" s="269">
        <v>1153.4333333333334</v>
      </c>
      <c r="K491" s="268">
        <v>1110</v>
      </c>
      <c r="L491" s="268">
        <v>1073.5999999999999</v>
      </c>
      <c r="M491" s="268">
        <v>13.94829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290.75</v>
      </c>
      <c r="D492" s="284">
        <v>292.55</v>
      </c>
      <c r="E492" s="269">
        <v>285.20000000000005</v>
      </c>
      <c r="F492" s="269">
        <v>279.65000000000003</v>
      </c>
      <c r="G492" s="269">
        <v>272.30000000000007</v>
      </c>
      <c r="H492" s="269">
        <v>298.10000000000002</v>
      </c>
      <c r="I492" s="269">
        <v>305.45000000000005</v>
      </c>
      <c r="J492" s="269">
        <v>311</v>
      </c>
      <c r="K492" s="268">
        <v>299.89999999999998</v>
      </c>
      <c r="L492" s="268">
        <v>287</v>
      </c>
      <c r="M492" s="268">
        <v>452.32346000000001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2135.25</v>
      </c>
      <c r="D493" s="269">
        <v>2147.8333333333335</v>
      </c>
      <c r="E493" s="269">
        <v>2099.666666666667</v>
      </c>
      <c r="F493" s="269">
        <v>2064.0833333333335</v>
      </c>
      <c r="G493" s="269">
        <v>2015.916666666667</v>
      </c>
      <c r="H493" s="269">
        <v>2183.416666666667</v>
      </c>
      <c r="I493" s="269">
        <v>2231.5833333333339</v>
      </c>
      <c r="J493" s="269">
        <v>2267.166666666667</v>
      </c>
      <c r="K493" s="268">
        <v>2196</v>
      </c>
      <c r="L493" s="268">
        <v>2112.25</v>
      </c>
      <c r="M493" s="268">
        <v>0.59226000000000001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410.8</v>
      </c>
      <c r="D494" s="284">
        <v>402.73333333333329</v>
      </c>
      <c r="E494" s="269">
        <v>389.46666666666658</v>
      </c>
      <c r="F494" s="269">
        <v>368.13333333333327</v>
      </c>
      <c r="G494" s="269">
        <v>354.86666666666656</v>
      </c>
      <c r="H494" s="269">
        <v>424.06666666666661</v>
      </c>
      <c r="I494" s="269">
        <v>437.33333333333337</v>
      </c>
      <c r="J494" s="269">
        <v>458.66666666666663</v>
      </c>
      <c r="K494" s="268">
        <v>416</v>
      </c>
      <c r="L494" s="268">
        <v>381.4</v>
      </c>
      <c r="M494" s="268">
        <v>0.96721999999999997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2220.5</v>
      </c>
      <c r="D495" s="269">
        <v>2237.5666666666666</v>
      </c>
      <c r="E495" s="269">
        <v>2182.9333333333334</v>
      </c>
      <c r="F495" s="269">
        <v>2145.3666666666668</v>
      </c>
      <c r="G495" s="269">
        <v>2090.7333333333336</v>
      </c>
      <c r="H495" s="269">
        <v>2275.1333333333332</v>
      </c>
      <c r="I495" s="269">
        <v>2329.7666666666664</v>
      </c>
      <c r="J495" s="269">
        <v>2367.333333333333</v>
      </c>
      <c r="K495" s="268">
        <v>2292.1999999999998</v>
      </c>
      <c r="L495" s="268">
        <v>2200</v>
      </c>
      <c r="M495" s="268">
        <v>0.34090999999999999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9.1999999999999993</v>
      </c>
      <c r="D496" s="284">
        <v>9.3166666666666682</v>
      </c>
      <c r="E496" s="269">
        <v>8.9833333333333361</v>
      </c>
      <c r="F496" s="269">
        <v>8.7666666666666675</v>
      </c>
      <c r="G496" s="269">
        <v>8.4333333333333353</v>
      </c>
      <c r="H496" s="269">
        <v>9.5333333333333368</v>
      </c>
      <c r="I496" s="269">
        <v>9.8666666666666689</v>
      </c>
      <c r="J496" s="269">
        <v>10.083333333333337</v>
      </c>
      <c r="K496" s="268">
        <v>9.65</v>
      </c>
      <c r="L496" s="268">
        <v>9.1</v>
      </c>
      <c r="M496" s="268">
        <v>1953.07564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912.9</v>
      </c>
      <c r="D497" s="269">
        <v>918.48333333333323</v>
      </c>
      <c r="E497" s="269">
        <v>876.96666666666647</v>
      </c>
      <c r="F497" s="269">
        <v>841.03333333333319</v>
      </c>
      <c r="G497" s="269">
        <v>799.51666666666642</v>
      </c>
      <c r="H497" s="269">
        <v>954.41666666666652</v>
      </c>
      <c r="I497" s="269">
        <v>995.93333333333317</v>
      </c>
      <c r="J497" s="269">
        <v>1031.8666666666666</v>
      </c>
      <c r="K497" s="268">
        <v>960</v>
      </c>
      <c r="L497" s="268">
        <v>882.55</v>
      </c>
      <c r="M497" s="268">
        <v>27.157070000000001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247.2</v>
      </c>
      <c r="D498" s="284">
        <v>252.61666666666665</v>
      </c>
      <c r="E498" s="269">
        <v>239.58333333333331</v>
      </c>
      <c r="F498" s="269">
        <v>231.96666666666667</v>
      </c>
      <c r="G498" s="269">
        <v>218.93333333333334</v>
      </c>
      <c r="H498" s="269">
        <v>260.23333333333329</v>
      </c>
      <c r="I498" s="269">
        <v>273.26666666666665</v>
      </c>
      <c r="J498" s="269">
        <v>280.88333333333327</v>
      </c>
      <c r="K498" s="268">
        <v>265.64999999999998</v>
      </c>
      <c r="L498" s="268">
        <v>245</v>
      </c>
      <c r="M498" s="268">
        <v>26.355450000000001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80.7</v>
      </c>
      <c r="D499" s="284">
        <v>81.8</v>
      </c>
      <c r="E499" s="269">
        <v>78.899999999999991</v>
      </c>
      <c r="F499" s="269">
        <v>77.099999999999994</v>
      </c>
      <c r="G499" s="269">
        <v>74.199999999999989</v>
      </c>
      <c r="H499" s="269">
        <v>83.6</v>
      </c>
      <c r="I499" s="269">
        <v>86.5</v>
      </c>
      <c r="J499" s="269">
        <v>88.3</v>
      </c>
      <c r="K499" s="268">
        <v>84.7</v>
      </c>
      <c r="L499" s="268">
        <v>80</v>
      </c>
      <c r="M499" s="268">
        <v>20.115110000000001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714.5</v>
      </c>
      <c r="D500" s="284">
        <v>709.91666666666663</v>
      </c>
      <c r="E500" s="269">
        <v>680.13333333333321</v>
      </c>
      <c r="F500" s="269">
        <v>645.76666666666654</v>
      </c>
      <c r="G500" s="269">
        <v>615.98333333333312</v>
      </c>
      <c r="H500" s="269">
        <v>744.2833333333333</v>
      </c>
      <c r="I500" s="269">
        <v>774.06666666666683</v>
      </c>
      <c r="J500" s="269">
        <v>808.43333333333339</v>
      </c>
      <c r="K500" s="268">
        <v>739.7</v>
      </c>
      <c r="L500" s="268">
        <v>675.55</v>
      </c>
      <c r="M500" s="268">
        <v>3.6341399999999999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1713.45</v>
      </c>
      <c r="D501" s="284">
        <v>1717.55</v>
      </c>
      <c r="E501" s="269">
        <v>1681.25</v>
      </c>
      <c r="F501" s="269">
        <v>1649.05</v>
      </c>
      <c r="G501" s="269">
        <v>1612.75</v>
      </c>
      <c r="H501" s="269">
        <v>1749.75</v>
      </c>
      <c r="I501" s="269">
        <v>1786.0499999999997</v>
      </c>
      <c r="J501" s="269">
        <v>1818.25</v>
      </c>
      <c r="K501" s="268">
        <v>1753.85</v>
      </c>
      <c r="L501" s="268">
        <v>1685.35</v>
      </c>
      <c r="M501" s="268">
        <v>1.74641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401.65</v>
      </c>
      <c r="D502" s="284">
        <v>404.86666666666662</v>
      </c>
      <c r="E502" s="269">
        <v>396.98333333333323</v>
      </c>
      <c r="F502" s="269">
        <v>392.31666666666661</v>
      </c>
      <c r="G502" s="269">
        <v>384.43333333333322</v>
      </c>
      <c r="H502" s="269">
        <v>409.53333333333325</v>
      </c>
      <c r="I502" s="269">
        <v>417.41666666666657</v>
      </c>
      <c r="J502" s="269">
        <v>422.08333333333326</v>
      </c>
      <c r="K502" s="268">
        <v>412.75</v>
      </c>
      <c r="L502" s="268">
        <v>400.2</v>
      </c>
      <c r="M502" s="268">
        <v>100.96243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257.64999999999998</v>
      </c>
      <c r="D503" s="284">
        <v>262.8</v>
      </c>
      <c r="E503" s="269">
        <v>249.95000000000005</v>
      </c>
      <c r="F503" s="269">
        <v>242.25000000000003</v>
      </c>
      <c r="G503" s="269">
        <v>229.40000000000006</v>
      </c>
      <c r="H503" s="269">
        <v>270.5</v>
      </c>
      <c r="I503" s="269">
        <v>283.35000000000002</v>
      </c>
      <c r="J503" s="269">
        <v>291.05</v>
      </c>
      <c r="K503" s="268">
        <v>275.64999999999998</v>
      </c>
      <c r="L503" s="268">
        <v>255.1</v>
      </c>
      <c r="M503" s="268">
        <v>11.93281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16.75</v>
      </c>
      <c r="D504" s="284">
        <v>16.883333333333333</v>
      </c>
      <c r="E504" s="269">
        <v>16.516666666666666</v>
      </c>
      <c r="F504" s="269">
        <v>16.283333333333331</v>
      </c>
      <c r="G504" s="269">
        <v>15.916666666666664</v>
      </c>
      <c r="H504" s="269">
        <v>17.116666666666667</v>
      </c>
      <c r="I504" s="269">
        <v>17.483333333333334</v>
      </c>
      <c r="J504" s="269">
        <v>17.716666666666669</v>
      </c>
      <c r="K504" s="268">
        <v>17.25</v>
      </c>
      <c r="L504" s="268">
        <v>16.649999999999999</v>
      </c>
      <c r="M504" s="268">
        <v>1273.0523900000001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9499.25</v>
      </c>
      <c r="D505" s="284">
        <v>9650.2666666666664</v>
      </c>
      <c r="E505" s="269">
        <v>9200.5333333333328</v>
      </c>
      <c r="F505" s="269">
        <v>8901.8166666666657</v>
      </c>
      <c r="G505" s="269">
        <v>8452.0833333333321</v>
      </c>
      <c r="H505" s="269">
        <v>9948.9833333333336</v>
      </c>
      <c r="I505" s="269">
        <v>10398.716666666667</v>
      </c>
      <c r="J505" s="269">
        <v>10697.433333333334</v>
      </c>
      <c r="K505" s="268">
        <v>10100</v>
      </c>
      <c r="L505" s="268">
        <v>9351.5499999999993</v>
      </c>
      <c r="M505" s="268">
        <v>0.12275999999999999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261.2</v>
      </c>
      <c r="D506" s="284">
        <v>265.66666666666669</v>
      </c>
      <c r="E506" s="269">
        <v>255.63333333333338</v>
      </c>
      <c r="F506" s="269">
        <v>250.06666666666672</v>
      </c>
      <c r="G506" s="269">
        <v>240.03333333333342</v>
      </c>
      <c r="H506" s="269">
        <v>271.23333333333335</v>
      </c>
      <c r="I506" s="269">
        <v>281.26666666666665</v>
      </c>
      <c r="J506" s="269">
        <v>286.83333333333331</v>
      </c>
      <c r="K506" s="268">
        <v>275.7</v>
      </c>
      <c r="L506" s="268">
        <v>260.10000000000002</v>
      </c>
      <c r="M506" s="268">
        <v>160.65411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225.15</v>
      </c>
      <c r="D507" s="284">
        <v>227.04999999999998</v>
      </c>
      <c r="E507" s="269">
        <v>221.69999999999996</v>
      </c>
      <c r="F507" s="269">
        <v>218.24999999999997</v>
      </c>
      <c r="G507" s="269">
        <v>212.89999999999995</v>
      </c>
      <c r="H507" s="269">
        <v>230.49999999999997</v>
      </c>
      <c r="I507" s="269">
        <v>235.85</v>
      </c>
      <c r="J507" s="269">
        <v>239.29999999999998</v>
      </c>
      <c r="K507" s="268">
        <v>232.4</v>
      </c>
      <c r="L507" s="268">
        <v>223.6</v>
      </c>
      <c r="M507" s="268">
        <v>11.54786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63.2</v>
      </c>
      <c r="D508" s="284">
        <v>63.099999999999994</v>
      </c>
      <c r="E508" s="269">
        <v>61.199999999999989</v>
      </c>
      <c r="F508" s="269">
        <v>59.199999999999996</v>
      </c>
      <c r="G508" s="269">
        <v>57.29999999999999</v>
      </c>
      <c r="H508" s="269">
        <v>65.099999999999994</v>
      </c>
      <c r="I508" s="269">
        <v>67</v>
      </c>
      <c r="J508" s="269">
        <v>68.999999999999986</v>
      </c>
      <c r="K508" s="268">
        <v>65</v>
      </c>
      <c r="L508" s="268">
        <v>61.1</v>
      </c>
      <c r="M508" s="268">
        <v>1965.37446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361.3</v>
      </c>
      <c r="D509" s="269">
        <v>364.4666666666667</v>
      </c>
      <c r="E509" s="269">
        <v>356.28333333333342</v>
      </c>
      <c r="F509" s="269">
        <v>351.26666666666671</v>
      </c>
      <c r="G509" s="269">
        <v>343.08333333333343</v>
      </c>
      <c r="H509" s="269">
        <v>369.48333333333341</v>
      </c>
      <c r="I509" s="269">
        <v>377.66666666666669</v>
      </c>
      <c r="J509" s="268">
        <v>382.68333333333339</v>
      </c>
      <c r="K509" s="268">
        <v>372.65</v>
      </c>
      <c r="L509" s="268">
        <v>359.45</v>
      </c>
      <c r="M509" s="239">
        <v>16.325119999999998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1638.15</v>
      </c>
      <c r="D510" s="269">
        <v>1629.0666666666666</v>
      </c>
      <c r="E510" s="269">
        <v>1607.2833333333333</v>
      </c>
      <c r="F510" s="269">
        <v>1576.4166666666667</v>
      </c>
      <c r="G510" s="269">
        <v>1554.6333333333334</v>
      </c>
      <c r="H510" s="269">
        <v>1659.9333333333332</v>
      </c>
      <c r="I510" s="269">
        <v>1681.7166666666665</v>
      </c>
      <c r="J510" s="268">
        <v>1712.583333333333</v>
      </c>
      <c r="K510" s="268">
        <v>1650.85</v>
      </c>
      <c r="L510" s="268">
        <v>1598.2</v>
      </c>
      <c r="M510" s="239">
        <v>0.58340999999999998</v>
      </c>
      <c r="N510" s="1"/>
      <c r="O510" s="1"/>
    </row>
    <row r="511" spans="1:15" ht="12.75" customHeight="1">
      <c r="B511" s="1" t="s">
        <v>529</v>
      </c>
      <c r="C511" s="1">
        <v>2240.65</v>
      </c>
      <c r="D511" s="1">
        <v>2258.5</v>
      </c>
      <c r="E511" s="1">
        <v>2193.15</v>
      </c>
      <c r="F511" s="1">
        <v>2145.65</v>
      </c>
      <c r="G511" s="1">
        <v>2080.3000000000002</v>
      </c>
      <c r="H511" s="1">
        <v>2306</v>
      </c>
      <c r="I511" s="1">
        <v>2371.3500000000004</v>
      </c>
      <c r="J511" s="1">
        <v>2418.85</v>
      </c>
      <c r="K511" s="1">
        <v>2323.85</v>
      </c>
      <c r="L511" s="1">
        <v>2211</v>
      </c>
      <c r="M511" s="1">
        <v>0.46183000000000002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67"/>
      <c r="B5" s="468"/>
      <c r="C5" s="467"/>
      <c r="D5" s="46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69" t="s">
        <v>531</v>
      </c>
      <c r="C7" s="468"/>
      <c r="D7" s="7">
        <f>Main!B10</f>
        <v>44823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44820</v>
      </c>
      <c r="B10" s="29">
        <v>540615</v>
      </c>
      <c r="C10" s="28" t="s">
        <v>1124</v>
      </c>
      <c r="D10" s="28" t="s">
        <v>1125</v>
      </c>
      <c r="E10" s="28" t="s">
        <v>540</v>
      </c>
      <c r="F10" s="85">
        <v>603932</v>
      </c>
      <c r="G10" s="29">
        <v>1.86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44820</v>
      </c>
      <c r="B11" s="29">
        <v>540615</v>
      </c>
      <c r="C11" s="28" t="s">
        <v>1124</v>
      </c>
      <c r="D11" s="28" t="s">
        <v>1125</v>
      </c>
      <c r="E11" s="28" t="s">
        <v>541</v>
      </c>
      <c r="F11" s="85">
        <v>303710</v>
      </c>
      <c r="G11" s="29">
        <v>1.88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44820</v>
      </c>
      <c r="B12" s="29">
        <v>532057</v>
      </c>
      <c r="C12" s="28" t="s">
        <v>1071</v>
      </c>
      <c r="D12" s="28" t="s">
        <v>1126</v>
      </c>
      <c r="E12" s="28" t="s">
        <v>541</v>
      </c>
      <c r="F12" s="85">
        <v>113500</v>
      </c>
      <c r="G12" s="29">
        <v>107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44820</v>
      </c>
      <c r="B13" s="29">
        <v>532057</v>
      </c>
      <c r="C13" s="28" t="s">
        <v>1071</v>
      </c>
      <c r="D13" s="28" t="s">
        <v>1072</v>
      </c>
      <c r="E13" s="28" t="s">
        <v>540</v>
      </c>
      <c r="F13" s="85">
        <v>115000</v>
      </c>
      <c r="G13" s="29">
        <v>106.98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44820</v>
      </c>
      <c r="B14" s="29">
        <v>538351</v>
      </c>
      <c r="C14" s="28" t="s">
        <v>1127</v>
      </c>
      <c r="D14" s="28" t="s">
        <v>1128</v>
      </c>
      <c r="E14" s="28" t="s">
        <v>541</v>
      </c>
      <c r="F14" s="85">
        <v>71027</v>
      </c>
      <c r="G14" s="29">
        <v>20.77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44820</v>
      </c>
      <c r="B15" s="29">
        <v>543439</v>
      </c>
      <c r="C15" s="28" t="s">
        <v>994</v>
      </c>
      <c r="D15" s="28" t="s">
        <v>1129</v>
      </c>
      <c r="E15" s="28" t="s">
        <v>541</v>
      </c>
      <c r="F15" s="85">
        <v>30000</v>
      </c>
      <c r="G15" s="29">
        <v>25.93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44820</v>
      </c>
      <c r="B16" s="29">
        <v>543439</v>
      </c>
      <c r="C16" s="28" t="s">
        <v>994</v>
      </c>
      <c r="D16" s="28" t="s">
        <v>1130</v>
      </c>
      <c r="E16" s="28" t="s">
        <v>540</v>
      </c>
      <c r="F16" s="85">
        <v>34000</v>
      </c>
      <c r="G16" s="29">
        <v>25.92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44820</v>
      </c>
      <c r="B17" s="29">
        <v>543439</v>
      </c>
      <c r="C17" s="28" t="s">
        <v>994</v>
      </c>
      <c r="D17" s="28" t="s">
        <v>1130</v>
      </c>
      <c r="E17" s="28" t="s">
        <v>541</v>
      </c>
      <c r="F17" s="85">
        <v>6000</v>
      </c>
      <c r="G17" s="29">
        <v>28.13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44820</v>
      </c>
      <c r="B18" s="29">
        <v>543439</v>
      </c>
      <c r="C18" s="28" t="s">
        <v>994</v>
      </c>
      <c r="D18" s="28" t="s">
        <v>974</v>
      </c>
      <c r="E18" s="28" t="s">
        <v>541</v>
      </c>
      <c r="F18" s="85">
        <v>16000</v>
      </c>
      <c r="G18" s="29">
        <v>25.76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44820</v>
      </c>
      <c r="B19" s="29">
        <v>543439</v>
      </c>
      <c r="C19" s="28" t="s">
        <v>994</v>
      </c>
      <c r="D19" s="28" t="s">
        <v>974</v>
      </c>
      <c r="E19" s="28" t="s">
        <v>540</v>
      </c>
      <c r="F19" s="85">
        <v>12000</v>
      </c>
      <c r="G19" s="29">
        <v>25.85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44820</v>
      </c>
      <c r="B20" s="29">
        <v>543439</v>
      </c>
      <c r="C20" s="28" t="s">
        <v>994</v>
      </c>
      <c r="D20" s="28" t="s">
        <v>1131</v>
      </c>
      <c r="E20" s="28" t="s">
        <v>541</v>
      </c>
      <c r="F20" s="85">
        <v>20000</v>
      </c>
      <c r="G20" s="29">
        <v>26.19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44820</v>
      </c>
      <c r="B21" s="29">
        <v>542724</v>
      </c>
      <c r="C21" s="28" t="s">
        <v>1051</v>
      </c>
      <c r="D21" s="28" t="s">
        <v>1075</v>
      </c>
      <c r="E21" s="28" t="s">
        <v>541</v>
      </c>
      <c r="F21" s="85">
        <v>331213</v>
      </c>
      <c r="G21" s="29">
        <v>3.07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44820</v>
      </c>
      <c r="B22" s="29">
        <v>543518</v>
      </c>
      <c r="C22" s="28" t="s">
        <v>1076</v>
      </c>
      <c r="D22" s="28" t="s">
        <v>1132</v>
      </c>
      <c r="E22" s="28" t="s">
        <v>540</v>
      </c>
      <c r="F22" s="85">
        <v>60000</v>
      </c>
      <c r="G22" s="29">
        <v>59.49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44820</v>
      </c>
      <c r="B23" s="29">
        <v>542602</v>
      </c>
      <c r="C23" s="28" t="s">
        <v>1133</v>
      </c>
      <c r="D23" s="28" t="s">
        <v>1134</v>
      </c>
      <c r="E23" s="28" t="s">
        <v>541</v>
      </c>
      <c r="F23" s="85">
        <v>4780507</v>
      </c>
      <c r="G23" s="29">
        <v>351.02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44820</v>
      </c>
      <c r="B24" s="29">
        <v>543595</v>
      </c>
      <c r="C24" s="28" t="s">
        <v>1135</v>
      </c>
      <c r="D24" s="28" t="s">
        <v>1136</v>
      </c>
      <c r="E24" s="28" t="s">
        <v>540</v>
      </c>
      <c r="F24" s="85">
        <v>9000</v>
      </c>
      <c r="G24" s="29">
        <v>194.7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44820</v>
      </c>
      <c r="B25" s="29">
        <v>538708</v>
      </c>
      <c r="C25" s="28" t="s">
        <v>1137</v>
      </c>
      <c r="D25" s="28" t="s">
        <v>1138</v>
      </c>
      <c r="E25" s="28" t="s">
        <v>541</v>
      </c>
      <c r="F25" s="85">
        <v>258625</v>
      </c>
      <c r="G25" s="29">
        <v>7.85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44820</v>
      </c>
      <c r="B26" s="29">
        <v>538708</v>
      </c>
      <c r="C26" s="28" t="s">
        <v>1137</v>
      </c>
      <c r="D26" s="28" t="s">
        <v>1139</v>
      </c>
      <c r="E26" s="28" t="s">
        <v>541</v>
      </c>
      <c r="F26" s="85">
        <v>595505</v>
      </c>
      <c r="G26" s="29">
        <v>7.85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44820</v>
      </c>
      <c r="B27" s="29">
        <v>538708</v>
      </c>
      <c r="C27" s="28" t="s">
        <v>1137</v>
      </c>
      <c r="D27" s="28" t="s">
        <v>1140</v>
      </c>
      <c r="E27" s="28" t="s">
        <v>540</v>
      </c>
      <c r="F27" s="85">
        <v>850000</v>
      </c>
      <c r="G27" s="29">
        <v>7.85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44820</v>
      </c>
      <c r="B28" s="29">
        <v>521137</v>
      </c>
      <c r="C28" s="28" t="s">
        <v>1141</v>
      </c>
      <c r="D28" s="28" t="s">
        <v>1142</v>
      </c>
      <c r="E28" s="28" t="s">
        <v>541</v>
      </c>
      <c r="F28" s="85">
        <v>99900</v>
      </c>
      <c r="G28" s="29">
        <v>6.32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44820</v>
      </c>
      <c r="B29" s="29">
        <v>521137</v>
      </c>
      <c r="C29" s="28" t="s">
        <v>1141</v>
      </c>
      <c r="D29" s="28" t="s">
        <v>1143</v>
      </c>
      <c r="E29" s="28" t="s">
        <v>541</v>
      </c>
      <c r="F29" s="85">
        <v>100000</v>
      </c>
      <c r="G29" s="29">
        <v>6.32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44820</v>
      </c>
      <c r="B30" s="29">
        <v>521137</v>
      </c>
      <c r="C30" s="28" t="s">
        <v>1141</v>
      </c>
      <c r="D30" s="28" t="s">
        <v>1144</v>
      </c>
      <c r="E30" s="28" t="s">
        <v>540</v>
      </c>
      <c r="F30" s="85">
        <v>300000</v>
      </c>
      <c r="G30" s="29">
        <v>6.32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44820</v>
      </c>
      <c r="B31" s="29">
        <v>521137</v>
      </c>
      <c r="C31" s="28" t="s">
        <v>1141</v>
      </c>
      <c r="D31" s="28" t="s">
        <v>1145</v>
      </c>
      <c r="E31" s="28" t="s">
        <v>540</v>
      </c>
      <c r="F31" s="85">
        <v>100000</v>
      </c>
      <c r="G31" s="29">
        <v>6.32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44820</v>
      </c>
      <c r="B32" s="29">
        <v>521137</v>
      </c>
      <c r="C32" s="28" t="s">
        <v>1141</v>
      </c>
      <c r="D32" s="28" t="s">
        <v>1146</v>
      </c>
      <c r="E32" s="28" t="s">
        <v>540</v>
      </c>
      <c r="F32" s="85">
        <v>100000</v>
      </c>
      <c r="G32" s="29">
        <v>6.32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44820</v>
      </c>
      <c r="B33" s="29">
        <v>521137</v>
      </c>
      <c r="C33" s="28" t="s">
        <v>1141</v>
      </c>
      <c r="D33" s="28" t="s">
        <v>1147</v>
      </c>
      <c r="E33" s="28" t="s">
        <v>541</v>
      </c>
      <c r="F33" s="85">
        <v>375000</v>
      </c>
      <c r="G33" s="29">
        <v>6.32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44820</v>
      </c>
      <c r="B34" s="29">
        <v>521137</v>
      </c>
      <c r="C34" s="28" t="s">
        <v>1141</v>
      </c>
      <c r="D34" s="28" t="s">
        <v>1148</v>
      </c>
      <c r="E34" s="28" t="s">
        <v>541</v>
      </c>
      <c r="F34" s="85">
        <v>250000</v>
      </c>
      <c r="G34" s="29">
        <v>6.32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44820</v>
      </c>
      <c r="B35" s="29">
        <v>521137</v>
      </c>
      <c r="C35" s="28" t="s">
        <v>1141</v>
      </c>
      <c r="D35" s="28" t="s">
        <v>1149</v>
      </c>
      <c r="E35" s="28" t="s">
        <v>540</v>
      </c>
      <c r="F35" s="85">
        <v>200000</v>
      </c>
      <c r="G35" s="29">
        <v>6.32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44820</v>
      </c>
      <c r="B36" s="29">
        <v>542666</v>
      </c>
      <c r="C36" s="28" t="s">
        <v>1150</v>
      </c>
      <c r="D36" s="28" t="s">
        <v>1151</v>
      </c>
      <c r="E36" s="28" t="s">
        <v>541</v>
      </c>
      <c r="F36" s="85">
        <v>78993</v>
      </c>
      <c r="G36" s="29">
        <v>46.89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44820</v>
      </c>
      <c r="B37" s="29">
        <v>542666</v>
      </c>
      <c r="C37" s="28" t="s">
        <v>1150</v>
      </c>
      <c r="D37" s="28" t="s">
        <v>1050</v>
      </c>
      <c r="E37" s="28" t="s">
        <v>541</v>
      </c>
      <c r="F37" s="85">
        <v>80002</v>
      </c>
      <c r="G37" s="29">
        <v>46.79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44820</v>
      </c>
      <c r="B38" s="29">
        <v>542666</v>
      </c>
      <c r="C38" s="28" t="s">
        <v>1150</v>
      </c>
      <c r="D38" s="28" t="s">
        <v>935</v>
      </c>
      <c r="E38" s="28" t="s">
        <v>541</v>
      </c>
      <c r="F38" s="85">
        <v>97918</v>
      </c>
      <c r="G38" s="29">
        <v>51.55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44820</v>
      </c>
      <c r="B39" s="29">
        <v>542666</v>
      </c>
      <c r="C39" s="28" t="s">
        <v>1150</v>
      </c>
      <c r="D39" s="28" t="s">
        <v>1050</v>
      </c>
      <c r="E39" s="28" t="s">
        <v>540</v>
      </c>
      <c r="F39" s="85">
        <v>95929</v>
      </c>
      <c r="G39" s="29">
        <v>46.86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44820</v>
      </c>
      <c r="B40" s="29">
        <v>542666</v>
      </c>
      <c r="C40" s="28" t="s">
        <v>1150</v>
      </c>
      <c r="D40" s="28" t="s">
        <v>935</v>
      </c>
      <c r="E40" s="28" t="s">
        <v>540</v>
      </c>
      <c r="F40" s="85">
        <v>332491</v>
      </c>
      <c r="G40" s="29">
        <v>46.78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44820</v>
      </c>
      <c r="B41" s="29">
        <v>542666</v>
      </c>
      <c r="C41" s="28" t="s">
        <v>1150</v>
      </c>
      <c r="D41" s="28" t="s">
        <v>1152</v>
      </c>
      <c r="E41" s="28" t="s">
        <v>541</v>
      </c>
      <c r="F41" s="85">
        <v>113371</v>
      </c>
      <c r="G41" s="29">
        <v>46.98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44820</v>
      </c>
      <c r="B42" s="29">
        <v>542666</v>
      </c>
      <c r="C42" s="28" t="s">
        <v>1150</v>
      </c>
      <c r="D42" s="28" t="s">
        <v>1024</v>
      </c>
      <c r="E42" s="28" t="s">
        <v>540</v>
      </c>
      <c r="F42" s="85">
        <v>293988</v>
      </c>
      <c r="G42" s="29">
        <v>46.77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44820</v>
      </c>
      <c r="B43" s="29">
        <v>542666</v>
      </c>
      <c r="C43" s="28" t="s">
        <v>1150</v>
      </c>
      <c r="D43" s="28" t="s">
        <v>1024</v>
      </c>
      <c r="E43" s="28" t="s">
        <v>541</v>
      </c>
      <c r="F43" s="85">
        <v>311038</v>
      </c>
      <c r="G43" s="29">
        <v>46.94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44820</v>
      </c>
      <c r="B44" s="29">
        <v>542666</v>
      </c>
      <c r="C44" s="28" t="s">
        <v>1150</v>
      </c>
      <c r="D44" s="28" t="s">
        <v>866</v>
      </c>
      <c r="E44" s="28" t="s">
        <v>540</v>
      </c>
      <c r="F44" s="85">
        <v>100002</v>
      </c>
      <c r="G44" s="29">
        <v>46.75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44820</v>
      </c>
      <c r="B45" s="29">
        <v>542666</v>
      </c>
      <c r="C45" s="28" t="s">
        <v>1150</v>
      </c>
      <c r="D45" s="28" t="s">
        <v>866</v>
      </c>
      <c r="E45" s="28" t="s">
        <v>541</v>
      </c>
      <c r="F45" s="85">
        <v>275636</v>
      </c>
      <c r="G45" s="29">
        <v>46.81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44820</v>
      </c>
      <c r="B46" s="29">
        <v>543538</v>
      </c>
      <c r="C46" s="28" t="s">
        <v>1077</v>
      </c>
      <c r="D46" s="28" t="s">
        <v>1153</v>
      </c>
      <c r="E46" s="28" t="s">
        <v>540</v>
      </c>
      <c r="F46" s="85">
        <v>22400</v>
      </c>
      <c r="G46" s="29">
        <v>170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44820</v>
      </c>
      <c r="B47" s="29">
        <v>543538</v>
      </c>
      <c r="C47" s="28" t="s">
        <v>1077</v>
      </c>
      <c r="D47" s="28" t="s">
        <v>1078</v>
      </c>
      <c r="E47" s="28" t="s">
        <v>541</v>
      </c>
      <c r="F47" s="85">
        <v>27200</v>
      </c>
      <c r="G47" s="29">
        <v>170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44820</v>
      </c>
      <c r="B48" s="29">
        <v>539224</v>
      </c>
      <c r="C48" s="28" t="s">
        <v>1079</v>
      </c>
      <c r="D48" s="28" t="s">
        <v>1080</v>
      </c>
      <c r="E48" s="28" t="s">
        <v>540</v>
      </c>
      <c r="F48" s="85">
        <v>65000</v>
      </c>
      <c r="G48" s="29">
        <v>16.88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44820</v>
      </c>
      <c r="B49" s="29">
        <v>539224</v>
      </c>
      <c r="C49" s="28" t="s">
        <v>1079</v>
      </c>
      <c r="D49" s="28" t="s">
        <v>1154</v>
      </c>
      <c r="E49" s="28" t="s">
        <v>541</v>
      </c>
      <c r="F49" s="85">
        <v>49747</v>
      </c>
      <c r="G49" s="29">
        <v>16.88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44820</v>
      </c>
      <c r="B50" s="29">
        <v>531301</v>
      </c>
      <c r="C50" s="28" t="s">
        <v>1155</v>
      </c>
      <c r="D50" s="28" t="s">
        <v>1088</v>
      </c>
      <c r="E50" s="28" t="s">
        <v>541</v>
      </c>
      <c r="F50" s="85">
        <v>4261</v>
      </c>
      <c r="G50" s="29">
        <v>61.05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44820</v>
      </c>
      <c r="B51" s="29">
        <v>531301</v>
      </c>
      <c r="C51" s="28" t="s">
        <v>1155</v>
      </c>
      <c r="D51" s="28" t="s">
        <v>1156</v>
      </c>
      <c r="E51" s="28" t="s">
        <v>540</v>
      </c>
      <c r="F51" s="85">
        <v>13277</v>
      </c>
      <c r="G51" s="29">
        <v>63.78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44820</v>
      </c>
      <c r="B52" s="29">
        <v>540134</v>
      </c>
      <c r="C52" s="28" t="s">
        <v>1157</v>
      </c>
      <c r="D52" s="28" t="s">
        <v>1158</v>
      </c>
      <c r="E52" s="28" t="s">
        <v>540</v>
      </c>
      <c r="F52" s="85">
        <v>50147</v>
      </c>
      <c r="G52" s="29">
        <v>3.95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44820</v>
      </c>
      <c r="B53" s="29">
        <v>540134</v>
      </c>
      <c r="C53" s="28" t="s">
        <v>1157</v>
      </c>
      <c r="D53" s="28" t="s">
        <v>1159</v>
      </c>
      <c r="E53" s="28" t="s">
        <v>541</v>
      </c>
      <c r="F53" s="85">
        <v>50000</v>
      </c>
      <c r="G53" s="29">
        <v>3.95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44820</v>
      </c>
      <c r="B54" s="29">
        <v>543286</v>
      </c>
      <c r="C54" s="28" t="s">
        <v>1081</v>
      </c>
      <c r="D54" s="28" t="s">
        <v>1160</v>
      </c>
      <c r="E54" s="28" t="s">
        <v>540</v>
      </c>
      <c r="F54" s="85">
        <v>30000</v>
      </c>
      <c r="G54" s="29">
        <v>17.12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44820</v>
      </c>
      <c r="B55" s="29">
        <v>543286</v>
      </c>
      <c r="C55" s="28" t="s">
        <v>1081</v>
      </c>
      <c r="D55" s="28" t="s">
        <v>1161</v>
      </c>
      <c r="E55" s="28" t="s">
        <v>540</v>
      </c>
      <c r="F55" s="85">
        <v>12000</v>
      </c>
      <c r="G55" s="29">
        <v>17.13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44820</v>
      </c>
      <c r="B56" s="29">
        <v>543286</v>
      </c>
      <c r="C56" s="28" t="s">
        <v>1081</v>
      </c>
      <c r="D56" s="28" t="s">
        <v>1161</v>
      </c>
      <c r="E56" s="28" t="s">
        <v>541</v>
      </c>
      <c r="F56" s="85">
        <v>60000</v>
      </c>
      <c r="G56" s="29">
        <v>17.07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44820</v>
      </c>
      <c r="B57" s="29">
        <v>540696</v>
      </c>
      <c r="C57" s="28" t="s">
        <v>1162</v>
      </c>
      <c r="D57" s="28" t="s">
        <v>1163</v>
      </c>
      <c r="E57" s="28" t="s">
        <v>540</v>
      </c>
      <c r="F57" s="85">
        <v>26000</v>
      </c>
      <c r="G57" s="29">
        <v>38.85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44820</v>
      </c>
      <c r="B58" s="29">
        <v>540696</v>
      </c>
      <c r="C58" s="28" t="s">
        <v>1162</v>
      </c>
      <c r="D58" s="28" t="s">
        <v>1164</v>
      </c>
      <c r="E58" s="28" t="s">
        <v>541</v>
      </c>
      <c r="F58" s="85">
        <v>58396</v>
      </c>
      <c r="G58" s="29">
        <v>38.9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44820</v>
      </c>
      <c r="B59" s="29">
        <v>531784</v>
      </c>
      <c r="C59" s="28" t="s">
        <v>1165</v>
      </c>
      <c r="D59" s="28" t="s">
        <v>1166</v>
      </c>
      <c r="E59" s="28" t="s">
        <v>541</v>
      </c>
      <c r="F59" s="85">
        <v>200000</v>
      </c>
      <c r="G59" s="29">
        <v>4.47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44820</v>
      </c>
      <c r="B60" s="29">
        <v>540360</v>
      </c>
      <c r="C60" s="28" t="s">
        <v>1082</v>
      </c>
      <c r="D60" s="28" t="s">
        <v>1167</v>
      </c>
      <c r="E60" s="28" t="s">
        <v>541</v>
      </c>
      <c r="F60" s="85">
        <v>50300</v>
      </c>
      <c r="G60" s="29">
        <v>106.75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44820</v>
      </c>
      <c r="B61" s="29">
        <v>540360</v>
      </c>
      <c r="C61" s="28" t="s">
        <v>1082</v>
      </c>
      <c r="D61" s="28" t="s">
        <v>1168</v>
      </c>
      <c r="E61" s="28" t="s">
        <v>540</v>
      </c>
      <c r="F61" s="85">
        <v>48000</v>
      </c>
      <c r="G61" s="29">
        <v>106.75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44820</v>
      </c>
      <c r="B62" s="29">
        <v>540360</v>
      </c>
      <c r="C62" s="28" t="s">
        <v>1082</v>
      </c>
      <c r="D62" s="28" t="s">
        <v>866</v>
      </c>
      <c r="E62" s="28" t="s">
        <v>541</v>
      </c>
      <c r="F62" s="85">
        <v>35461</v>
      </c>
      <c r="G62" s="29">
        <v>112.47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44820</v>
      </c>
      <c r="B63" s="29">
        <v>541337</v>
      </c>
      <c r="C63" s="28" t="s">
        <v>1169</v>
      </c>
      <c r="D63" s="28" t="s">
        <v>1170</v>
      </c>
      <c r="E63" s="28" t="s">
        <v>541</v>
      </c>
      <c r="F63" s="85">
        <v>48000</v>
      </c>
      <c r="G63" s="29">
        <v>3.01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44820</v>
      </c>
      <c r="B64" s="29">
        <v>543207</v>
      </c>
      <c r="C64" s="28" t="s">
        <v>1083</v>
      </c>
      <c r="D64" s="28" t="s">
        <v>1084</v>
      </c>
      <c r="E64" s="28" t="s">
        <v>541</v>
      </c>
      <c r="F64" s="85">
        <v>139173</v>
      </c>
      <c r="G64" s="29">
        <v>6.34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44820</v>
      </c>
      <c r="B65" s="29">
        <v>543578</v>
      </c>
      <c r="C65" s="28" t="s">
        <v>995</v>
      </c>
      <c r="D65" s="28" t="s">
        <v>935</v>
      </c>
      <c r="E65" s="28" t="s">
        <v>541</v>
      </c>
      <c r="F65" s="85">
        <v>16000</v>
      </c>
      <c r="G65" s="29">
        <v>93.63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44820</v>
      </c>
      <c r="B66" s="29">
        <v>511644</v>
      </c>
      <c r="C66" s="28" t="s">
        <v>1171</v>
      </c>
      <c r="D66" s="28" t="s">
        <v>1172</v>
      </c>
      <c r="E66" s="28" t="s">
        <v>540</v>
      </c>
      <c r="F66" s="85">
        <v>4000</v>
      </c>
      <c r="G66" s="29">
        <v>31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44820</v>
      </c>
      <c r="B67" s="29">
        <v>511644</v>
      </c>
      <c r="C67" s="28" t="s">
        <v>1171</v>
      </c>
      <c r="D67" s="28" t="s">
        <v>1173</v>
      </c>
      <c r="E67" s="28" t="s">
        <v>541</v>
      </c>
      <c r="F67" s="85">
        <v>4000</v>
      </c>
      <c r="G67" s="29">
        <v>31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44820</v>
      </c>
      <c r="B68" s="29">
        <v>531254</v>
      </c>
      <c r="C68" s="28" t="s">
        <v>1085</v>
      </c>
      <c r="D68" s="28" t="s">
        <v>1174</v>
      </c>
      <c r="E68" s="28" t="s">
        <v>541</v>
      </c>
      <c r="F68" s="85">
        <v>36426</v>
      </c>
      <c r="G68" s="29">
        <v>69.349999999999994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44820</v>
      </c>
      <c r="B69" s="29">
        <v>531254</v>
      </c>
      <c r="C69" s="28" t="s">
        <v>1085</v>
      </c>
      <c r="D69" s="28" t="s">
        <v>1175</v>
      </c>
      <c r="E69" s="28" t="s">
        <v>540</v>
      </c>
      <c r="F69" s="85">
        <v>50000</v>
      </c>
      <c r="G69" s="29">
        <v>69.349999999999994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44820</v>
      </c>
      <c r="B70" s="29">
        <v>540198</v>
      </c>
      <c r="C70" s="28" t="s">
        <v>1176</v>
      </c>
      <c r="D70" s="28" t="s">
        <v>1177</v>
      </c>
      <c r="E70" s="28" t="s">
        <v>541</v>
      </c>
      <c r="F70" s="85">
        <v>40705</v>
      </c>
      <c r="G70" s="29">
        <v>53.8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44820</v>
      </c>
      <c r="B71" s="29">
        <v>540198</v>
      </c>
      <c r="C71" s="28" t="s">
        <v>1176</v>
      </c>
      <c r="D71" s="28" t="s">
        <v>1073</v>
      </c>
      <c r="E71" s="28" t="s">
        <v>541</v>
      </c>
      <c r="F71" s="85">
        <v>71921</v>
      </c>
      <c r="G71" s="29">
        <v>53.8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44820</v>
      </c>
      <c r="B72" s="29">
        <v>540198</v>
      </c>
      <c r="C72" s="28" t="s">
        <v>1176</v>
      </c>
      <c r="D72" s="28" t="s">
        <v>1018</v>
      </c>
      <c r="E72" s="28" t="s">
        <v>541</v>
      </c>
      <c r="F72" s="85">
        <v>87063</v>
      </c>
      <c r="G72" s="29">
        <v>53.8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44820</v>
      </c>
      <c r="B73" s="29">
        <v>540198</v>
      </c>
      <c r="C73" s="28" t="s">
        <v>1176</v>
      </c>
      <c r="D73" s="28" t="s">
        <v>1073</v>
      </c>
      <c r="E73" s="28" t="s">
        <v>540</v>
      </c>
      <c r="F73" s="85">
        <v>600</v>
      </c>
      <c r="G73" s="29">
        <v>53.8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44820</v>
      </c>
      <c r="B74" s="29">
        <v>540198</v>
      </c>
      <c r="C74" s="28" t="s">
        <v>1176</v>
      </c>
      <c r="D74" s="28" t="s">
        <v>1018</v>
      </c>
      <c r="E74" s="28" t="s">
        <v>540</v>
      </c>
      <c r="F74" s="85">
        <v>163249</v>
      </c>
      <c r="G74" s="29">
        <v>53.68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44820</v>
      </c>
      <c r="B75" s="29">
        <v>540198</v>
      </c>
      <c r="C75" s="28" t="s">
        <v>1176</v>
      </c>
      <c r="D75" s="28" t="s">
        <v>1178</v>
      </c>
      <c r="E75" s="28" t="s">
        <v>541</v>
      </c>
      <c r="F75" s="85">
        <v>30000</v>
      </c>
      <c r="G75" s="29">
        <v>53.7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44820</v>
      </c>
      <c r="B76" s="29">
        <v>540198</v>
      </c>
      <c r="C76" s="28" t="s">
        <v>1176</v>
      </c>
      <c r="D76" s="28" t="s">
        <v>1053</v>
      </c>
      <c r="E76" s="28" t="s">
        <v>540</v>
      </c>
      <c r="F76" s="85">
        <v>19732</v>
      </c>
      <c r="G76" s="29">
        <v>53.8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44820</v>
      </c>
      <c r="B77" s="29">
        <v>540198</v>
      </c>
      <c r="C77" s="28" t="s">
        <v>1176</v>
      </c>
      <c r="D77" s="28" t="s">
        <v>1053</v>
      </c>
      <c r="E77" s="28" t="s">
        <v>541</v>
      </c>
      <c r="F77" s="85">
        <v>67590</v>
      </c>
      <c r="G77" s="29">
        <v>53.8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44820</v>
      </c>
      <c r="B78" s="29">
        <v>540198</v>
      </c>
      <c r="C78" s="28" t="s">
        <v>1176</v>
      </c>
      <c r="D78" s="28" t="s">
        <v>1074</v>
      </c>
      <c r="E78" s="28" t="s">
        <v>540</v>
      </c>
      <c r="F78" s="85">
        <v>112554</v>
      </c>
      <c r="G78" s="29">
        <v>53.78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44820</v>
      </c>
      <c r="B79" s="29">
        <v>540198</v>
      </c>
      <c r="C79" s="28" t="s">
        <v>1176</v>
      </c>
      <c r="D79" s="28" t="s">
        <v>1074</v>
      </c>
      <c r="E79" s="28" t="s">
        <v>541</v>
      </c>
      <c r="F79" s="85">
        <v>112554</v>
      </c>
      <c r="G79" s="29">
        <v>53.67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44820</v>
      </c>
      <c r="B80" s="29">
        <v>541444</v>
      </c>
      <c r="C80" s="28" t="s">
        <v>1052</v>
      </c>
      <c r="D80" s="28" t="s">
        <v>1053</v>
      </c>
      <c r="E80" s="28" t="s">
        <v>540</v>
      </c>
      <c r="F80" s="85">
        <v>95110</v>
      </c>
      <c r="G80" s="29">
        <v>32.630000000000003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44820</v>
      </c>
      <c r="B81" s="29">
        <v>541444</v>
      </c>
      <c r="C81" s="28" t="s">
        <v>1052</v>
      </c>
      <c r="D81" s="28" t="s">
        <v>1053</v>
      </c>
      <c r="E81" s="28" t="s">
        <v>541</v>
      </c>
      <c r="F81" s="85">
        <v>30892</v>
      </c>
      <c r="G81" s="29">
        <v>31.11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44820</v>
      </c>
      <c r="B82" s="29">
        <v>541444</v>
      </c>
      <c r="C82" s="28" t="s">
        <v>1052</v>
      </c>
      <c r="D82" s="28" t="s">
        <v>1179</v>
      </c>
      <c r="E82" s="28" t="s">
        <v>540</v>
      </c>
      <c r="F82" s="85">
        <v>56576</v>
      </c>
      <c r="G82" s="29">
        <v>31.79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44820</v>
      </c>
      <c r="B83" s="29">
        <v>511557</v>
      </c>
      <c r="C83" s="28" t="s">
        <v>1086</v>
      </c>
      <c r="D83" s="28" t="s">
        <v>1087</v>
      </c>
      <c r="E83" s="28" t="s">
        <v>541</v>
      </c>
      <c r="F83" s="85">
        <v>2000000</v>
      </c>
      <c r="G83" s="29">
        <v>1.59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44820</v>
      </c>
      <c r="B84" s="29">
        <v>543256</v>
      </c>
      <c r="C84" s="28" t="s">
        <v>1180</v>
      </c>
      <c r="D84" s="28" t="s">
        <v>1181</v>
      </c>
      <c r="E84" s="28" t="s">
        <v>540</v>
      </c>
      <c r="F84" s="85">
        <v>63443</v>
      </c>
      <c r="G84" s="29">
        <v>18.440000000000001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44820</v>
      </c>
      <c r="B85" s="29">
        <v>516110</v>
      </c>
      <c r="C85" s="28" t="s">
        <v>996</v>
      </c>
      <c r="D85" s="28" t="s">
        <v>1089</v>
      </c>
      <c r="E85" s="28" t="s">
        <v>541</v>
      </c>
      <c r="F85" s="85">
        <v>300000</v>
      </c>
      <c r="G85" s="29">
        <v>19.079999999999998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44820</v>
      </c>
      <c r="B86" s="29">
        <v>538875</v>
      </c>
      <c r="C86" s="28" t="s">
        <v>1182</v>
      </c>
      <c r="D86" s="28" t="s">
        <v>1183</v>
      </c>
      <c r="E86" s="28" t="s">
        <v>540</v>
      </c>
      <c r="F86" s="85">
        <v>48500</v>
      </c>
      <c r="G86" s="29">
        <v>19.920000000000002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44820</v>
      </c>
      <c r="B87" s="29">
        <v>538875</v>
      </c>
      <c r="C87" s="28" t="s">
        <v>1182</v>
      </c>
      <c r="D87" s="28" t="s">
        <v>1183</v>
      </c>
      <c r="E87" s="28" t="s">
        <v>541</v>
      </c>
      <c r="F87" s="85">
        <v>11000</v>
      </c>
      <c r="G87" s="29">
        <v>19.649999999999999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44820</v>
      </c>
      <c r="B88" s="29">
        <v>542034</v>
      </c>
      <c r="C88" s="28" t="s">
        <v>1184</v>
      </c>
      <c r="D88" s="28" t="s">
        <v>1185</v>
      </c>
      <c r="E88" s="28" t="s">
        <v>541</v>
      </c>
      <c r="F88" s="85">
        <v>56370</v>
      </c>
      <c r="G88" s="29">
        <v>35.020000000000003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44820</v>
      </c>
      <c r="B89" s="29">
        <v>538923</v>
      </c>
      <c r="C89" s="28" t="s">
        <v>1019</v>
      </c>
      <c r="D89" s="28" t="s">
        <v>1020</v>
      </c>
      <c r="E89" s="28" t="s">
        <v>541</v>
      </c>
      <c r="F89" s="85">
        <v>32000</v>
      </c>
      <c r="G89" s="29">
        <v>31.25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44820</v>
      </c>
      <c r="B90" s="29">
        <v>531370</v>
      </c>
      <c r="C90" s="28" t="s">
        <v>1186</v>
      </c>
      <c r="D90" s="28" t="s">
        <v>1187</v>
      </c>
      <c r="E90" s="28" t="s">
        <v>541</v>
      </c>
      <c r="F90" s="85">
        <v>25500</v>
      </c>
      <c r="G90" s="29">
        <v>37.049999999999997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44820</v>
      </c>
      <c r="B91" s="29">
        <v>519242</v>
      </c>
      <c r="C91" s="28" t="s">
        <v>1188</v>
      </c>
      <c r="D91" s="28" t="s">
        <v>1156</v>
      </c>
      <c r="E91" s="28" t="s">
        <v>540</v>
      </c>
      <c r="F91" s="85">
        <v>25022</v>
      </c>
      <c r="G91" s="29">
        <v>57.94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44820</v>
      </c>
      <c r="B92" s="29">
        <v>519242</v>
      </c>
      <c r="C92" s="28" t="s">
        <v>1188</v>
      </c>
      <c r="D92" s="28" t="s">
        <v>1189</v>
      </c>
      <c r="E92" s="28" t="s">
        <v>541</v>
      </c>
      <c r="F92" s="85">
        <v>22221</v>
      </c>
      <c r="G92" s="29">
        <v>57.95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44820</v>
      </c>
      <c r="B93" s="29">
        <v>539835</v>
      </c>
      <c r="C93" s="28" t="s">
        <v>1190</v>
      </c>
      <c r="D93" s="28" t="s">
        <v>1191</v>
      </c>
      <c r="E93" s="28" t="s">
        <v>541</v>
      </c>
      <c r="F93" s="85">
        <v>190000</v>
      </c>
      <c r="G93" s="29">
        <v>2.61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44820</v>
      </c>
      <c r="B94" s="29">
        <v>539835</v>
      </c>
      <c r="C94" s="28" t="s">
        <v>1190</v>
      </c>
      <c r="D94" s="28" t="s">
        <v>1192</v>
      </c>
      <c r="E94" s="28" t="s">
        <v>540</v>
      </c>
      <c r="F94" s="85">
        <v>190000</v>
      </c>
      <c r="G94" s="29">
        <v>2.61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44820</v>
      </c>
      <c r="B95" s="29">
        <v>539310</v>
      </c>
      <c r="C95" s="28" t="s">
        <v>1021</v>
      </c>
      <c r="D95" s="28" t="s">
        <v>1193</v>
      </c>
      <c r="E95" s="28" t="s">
        <v>541</v>
      </c>
      <c r="F95" s="85">
        <v>191663</v>
      </c>
      <c r="G95" s="29">
        <v>69.510000000000005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44820</v>
      </c>
      <c r="B96" s="29">
        <v>539310</v>
      </c>
      <c r="C96" s="28" t="s">
        <v>1021</v>
      </c>
      <c r="D96" s="28" t="s">
        <v>1193</v>
      </c>
      <c r="E96" s="28" t="s">
        <v>540</v>
      </c>
      <c r="F96" s="85">
        <v>195829</v>
      </c>
      <c r="G96" s="29">
        <v>69.77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44820</v>
      </c>
      <c r="B97" s="29">
        <v>539402</v>
      </c>
      <c r="C97" s="28" t="s">
        <v>1194</v>
      </c>
      <c r="D97" s="28" t="s">
        <v>1195</v>
      </c>
      <c r="E97" s="28" t="s">
        <v>541</v>
      </c>
      <c r="F97" s="85">
        <v>100000</v>
      </c>
      <c r="G97" s="29">
        <v>16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44820</v>
      </c>
      <c r="B98" s="29">
        <v>539402</v>
      </c>
      <c r="C98" s="28" t="s">
        <v>1194</v>
      </c>
      <c r="D98" s="28" t="s">
        <v>1196</v>
      </c>
      <c r="E98" s="28" t="s">
        <v>541</v>
      </c>
      <c r="F98" s="85">
        <v>126000</v>
      </c>
      <c r="G98" s="29">
        <v>15.08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44820</v>
      </c>
      <c r="B99" s="29">
        <v>539402</v>
      </c>
      <c r="C99" s="28" t="s">
        <v>1194</v>
      </c>
      <c r="D99" s="28" t="s">
        <v>1197</v>
      </c>
      <c r="E99" s="28" t="s">
        <v>541</v>
      </c>
      <c r="F99" s="85">
        <v>307200</v>
      </c>
      <c r="G99" s="29">
        <v>15.02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44820</v>
      </c>
      <c r="B100" s="29">
        <v>539402</v>
      </c>
      <c r="C100" s="28" t="s">
        <v>1194</v>
      </c>
      <c r="D100" s="28" t="s">
        <v>1175</v>
      </c>
      <c r="E100" s="28" t="s">
        <v>541</v>
      </c>
      <c r="F100" s="85">
        <v>512000</v>
      </c>
      <c r="G100" s="29">
        <v>15.02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44820</v>
      </c>
      <c r="B101" s="29">
        <v>539402</v>
      </c>
      <c r="C101" s="28" t="s">
        <v>1194</v>
      </c>
      <c r="D101" s="28" t="s">
        <v>1198</v>
      </c>
      <c r="E101" s="28" t="s">
        <v>540</v>
      </c>
      <c r="F101" s="85">
        <v>125000</v>
      </c>
      <c r="G101" s="29">
        <v>15.59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44820</v>
      </c>
      <c r="B102" s="29">
        <v>539402</v>
      </c>
      <c r="C102" s="28" t="s">
        <v>1194</v>
      </c>
      <c r="D102" s="28" t="s">
        <v>1199</v>
      </c>
      <c r="E102" s="28" t="s">
        <v>540</v>
      </c>
      <c r="F102" s="85">
        <v>75000</v>
      </c>
      <c r="G102" s="29">
        <v>15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44820</v>
      </c>
      <c r="B103" s="29">
        <v>539402</v>
      </c>
      <c r="C103" s="28" t="s">
        <v>1194</v>
      </c>
      <c r="D103" s="28" t="s">
        <v>1200</v>
      </c>
      <c r="E103" s="28" t="s">
        <v>540</v>
      </c>
      <c r="F103" s="85">
        <v>55000</v>
      </c>
      <c r="G103" s="29">
        <v>15.07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44820</v>
      </c>
      <c r="B104" s="29">
        <v>539402</v>
      </c>
      <c r="C104" s="28" t="s">
        <v>1194</v>
      </c>
      <c r="D104" s="28" t="s">
        <v>1201</v>
      </c>
      <c r="E104" s="28" t="s">
        <v>540</v>
      </c>
      <c r="F104" s="85">
        <v>77000</v>
      </c>
      <c r="G104" s="29">
        <v>15.04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44820</v>
      </c>
      <c r="B105" s="29">
        <v>539402</v>
      </c>
      <c r="C105" s="28" t="s">
        <v>1194</v>
      </c>
      <c r="D105" s="28" t="s">
        <v>1202</v>
      </c>
      <c r="E105" s="28" t="s">
        <v>540</v>
      </c>
      <c r="F105" s="85">
        <v>100000</v>
      </c>
      <c r="G105" s="29">
        <v>15.05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44820</v>
      </c>
      <c r="B106" s="29">
        <v>539402</v>
      </c>
      <c r="C106" s="28" t="s">
        <v>1194</v>
      </c>
      <c r="D106" s="28" t="s">
        <v>1203</v>
      </c>
      <c r="E106" s="28" t="s">
        <v>540</v>
      </c>
      <c r="F106" s="85">
        <v>335000</v>
      </c>
      <c r="G106" s="29">
        <v>15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44820</v>
      </c>
      <c r="B107" s="29">
        <v>511523</v>
      </c>
      <c r="C107" s="28" t="s">
        <v>1022</v>
      </c>
      <c r="D107" s="28" t="s">
        <v>1204</v>
      </c>
      <c r="E107" s="28" t="s">
        <v>540</v>
      </c>
      <c r="F107" s="85">
        <v>65000</v>
      </c>
      <c r="G107" s="29">
        <v>12.26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44820</v>
      </c>
      <c r="B108" s="29">
        <v>511523</v>
      </c>
      <c r="C108" s="28" t="s">
        <v>1022</v>
      </c>
      <c r="D108" s="28" t="s">
        <v>1205</v>
      </c>
      <c r="E108" s="28" t="s">
        <v>541</v>
      </c>
      <c r="F108" s="85">
        <v>50000</v>
      </c>
      <c r="G108" s="29">
        <v>12.25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44820</v>
      </c>
      <c r="B109" s="29">
        <v>511523</v>
      </c>
      <c r="C109" s="28" t="s">
        <v>1022</v>
      </c>
      <c r="D109" s="28" t="s">
        <v>1023</v>
      </c>
      <c r="E109" s="28" t="s">
        <v>541</v>
      </c>
      <c r="F109" s="85">
        <v>65340</v>
      </c>
      <c r="G109" s="29">
        <v>12.26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44820</v>
      </c>
      <c r="B110" s="29">
        <v>543597</v>
      </c>
      <c r="C110" s="28" t="s">
        <v>1092</v>
      </c>
      <c r="D110" s="28" t="s">
        <v>866</v>
      </c>
      <c r="E110" s="28" t="s">
        <v>541</v>
      </c>
      <c r="F110" s="85">
        <v>200000</v>
      </c>
      <c r="G110" s="29">
        <v>121.12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44820</v>
      </c>
      <c r="B111" s="29" t="s">
        <v>1206</v>
      </c>
      <c r="C111" s="28" t="s">
        <v>1207</v>
      </c>
      <c r="D111" s="28" t="s">
        <v>1208</v>
      </c>
      <c r="E111" s="28" t="s">
        <v>540</v>
      </c>
      <c r="F111" s="85">
        <v>112000</v>
      </c>
      <c r="G111" s="29">
        <v>13.95</v>
      </c>
      <c r="H111" s="29" t="s">
        <v>816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44820</v>
      </c>
      <c r="B112" s="29" t="s">
        <v>312</v>
      </c>
      <c r="C112" s="28" t="s">
        <v>1209</v>
      </c>
      <c r="D112" s="28" t="s">
        <v>869</v>
      </c>
      <c r="E112" s="28" t="s">
        <v>540</v>
      </c>
      <c r="F112" s="85">
        <v>983079</v>
      </c>
      <c r="G112" s="29">
        <v>929.3</v>
      </c>
      <c r="H112" s="29" t="s">
        <v>816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44820</v>
      </c>
      <c r="B113" s="29" t="s">
        <v>325</v>
      </c>
      <c r="C113" s="28" t="s">
        <v>1210</v>
      </c>
      <c r="D113" s="28" t="s">
        <v>869</v>
      </c>
      <c r="E113" s="28" t="s">
        <v>540</v>
      </c>
      <c r="F113" s="85">
        <v>282231</v>
      </c>
      <c r="G113" s="29">
        <v>1673.04</v>
      </c>
      <c r="H113" s="29" t="s">
        <v>816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44820</v>
      </c>
      <c r="B114" s="29" t="s">
        <v>325</v>
      </c>
      <c r="C114" s="28" t="s">
        <v>1210</v>
      </c>
      <c r="D114" s="28" t="s">
        <v>1054</v>
      </c>
      <c r="E114" s="28" t="s">
        <v>540</v>
      </c>
      <c r="F114" s="85">
        <v>246820</v>
      </c>
      <c r="G114" s="29">
        <v>1674.54</v>
      </c>
      <c r="H114" s="29" t="s">
        <v>816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44820</v>
      </c>
      <c r="B115" s="29" t="s">
        <v>1211</v>
      </c>
      <c r="C115" s="28" t="s">
        <v>1212</v>
      </c>
      <c r="D115" s="28" t="s">
        <v>1213</v>
      </c>
      <c r="E115" s="28" t="s">
        <v>540</v>
      </c>
      <c r="F115" s="85">
        <v>688921</v>
      </c>
      <c r="G115" s="29">
        <v>890.23</v>
      </c>
      <c r="H115" s="29" t="s">
        <v>816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44820</v>
      </c>
      <c r="B116" s="29" t="s">
        <v>340</v>
      </c>
      <c r="C116" s="28" t="s">
        <v>1214</v>
      </c>
      <c r="D116" s="28" t="s">
        <v>869</v>
      </c>
      <c r="E116" s="28" t="s">
        <v>540</v>
      </c>
      <c r="F116" s="85">
        <v>1635719</v>
      </c>
      <c r="G116" s="29">
        <v>225.08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44820</v>
      </c>
      <c r="B117" s="29" t="s">
        <v>340</v>
      </c>
      <c r="C117" s="28" t="s">
        <v>1214</v>
      </c>
      <c r="D117" s="28" t="s">
        <v>1215</v>
      </c>
      <c r="E117" s="28" t="s">
        <v>540</v>
      </c>
      <c r="F117" s="85">
        <v>1737276</v>
      </c>
      <c r="G117" s="29">
        <v>226.46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44820</v>
      </c>
      <c r="B118" s="29" t="s">
        <v>346</v>
      </c>
      <c r="C118" s="28" t="s">
        <v>1216</v>
      </c>
      <c r="D118" s="28" t="s">
        <v>1217</v>
      </c>
      <c r="E118" s="28" t="s">
        <v>540</v>
      </c>
      <c r="F118" s="85">
        <v>2729411</v>
      </c>
      <c r="G118" s="29">
        <v>489.2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44820</v>
      </c>
      <c r="B119" s="29" t="s">
        <v>346</v>
      </c>
      <c r="C119" s="28" t="s">
        <v>1216</v>
      </c>
      <c r="D119" s="28" t="s">
        <v>1213</v>
      </c>
      <c r="E119" s="28" t="s">
        <v>540</v>
      </c>
      <c r="F119" s="85">
        <v>2809639</v>
      </c>
      <c r="G119" s="29">
        <v>489.2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44820</v>
      </c>
      <c r="B120" s="29" t="s">
        <v>1133</v>
      </c>
      <c r="C120" s="28" t="s">
        <v>1218</v>
      </c>
      <c r="D120" s="28" t="s">
        <v>1219</v>
      </c>
      <c r="E120" s="28" t="s">
        <v>540</v>
      </c>
      <c r="F120" s="85">
        <v>5487000</v>
      </c>
      <c r="G120" s="29">
        <v>351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44820</v>
      </c>
      <c r="B121" s="29" t="s">
        <v>1133</v>
      </c>
      <c r="C121" s="28" t="s">
        <v>1218</v>
      </c>
      <c r="D121" s="28" t="s">
        <v>1220</v>
      </c>
      <c r="E121" s="28" t="s">
        <v>540</v>
      </c>
      <c r="F121" s="85">
        <v>5487000</v>
      </c>
      <c r="G121" s="29">
        <v>351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44820</v>
      </c>
      <c r="B122" s="29" t="s">
        <v>1221</v>
      </c>
      <c r="C122" s="28" t="s">
        <v>1222</v>
      </c>
      <c r="D122" s="28" t="s">
        <v>1213</v>
      </c>
      <c r="E122" s="28" t="s">
        <v>540</v>
      </c>
      <c r="F122" s="85">
        <v>561350</v>
      </c>
      <c r="G122" s="29">
        <v>671.12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44820</v>
      </c>
      <c r="B123" s="29" t="s">
        <v>1221</v>
      </c>
      <c r="C123" s="28" t="s">
        <v>1222</v>
      </c>
      <c r="D123" s="28" t="s">
        <v>1217</v>
      </c>
      <c r="E123" s="28" t="s">
        <v>540</v>
      </c>
      <c r="F123" s="85">
        <v>577494</v>
      </c>
      <c r="G123" s="29">
        <v>671.12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44820</v>
      </c>
      <c r="B124" s="29" t="s">
        <v>1096</v>
      </c>
      <c r="C124" s="28" t="s">
        <v>1097</v>
      </c>
      <c r="D124" s="28" t="s">
        <v>1024</v>
      </c>
      <c r="E124" s="28" t="s">
        <v>540</v>
      </c>
      <c r="F124" s="85">
        <v>3392232</v>
      </c>
      <c r="G124" s="29">
        <v>3.41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44820</v>
      </c>
      <c r="B125" s="29" t="s">
        <v>391</v>
      </c>
      <c r="C125" s="28" t="s">
        <v>1223</v>
      </c>
      <c r="D125" s="28" t="s">
        <v>1224</v>
      </c>
      <c r="E125" s="28" t="s">
        <v>540</v>
      </c>
      <c r="F125" s="85">
        <v>2075844</v>
      </c>
      <c r="G125" s="29">
        <v>271.47000000000003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44820</v>
      </c>
      <c r="B126" s="29" t="s">
        <v>391</v>
      </c>
      <c r="C126" s="28" t="s">
        <v>1223</v>
      </c>
      <c r="D126" s="28" t="s">
        <v>869</v>
      </c>
      <c r="E126" s="28" t="s">
        <v>540</v>
      </c>
      <c r="F126" s="85">
        <v>1629433</v>
      </c>
      <c r="G126" s="29">
        <v>271.85000000000002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44820</v>
      </c>
      <c r="B127" s="29" t="s">
        <v>1098</v>
      </c>
      <c r="C127" s="28" t="s">
        <v>1099</v>
      </c>
      <c r="D127" s="28" t="s">
        <v>1056</v>
      </c>
      <c r="E127" s="28" t="s">
        <v>540</v>
      </c>
      <c r="F127" s="85">
        <v>2124394</v>
      </c>
      <c r="G127" s="29">
        <v>9.6199999999999992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44820</v>
      </c>
      <c r="B128" s="29" t="s">
        <v>1225</v>
      </c>
      <c r="C128" s="28" t="s">
        <v>1226</v>
      </c>
      <c r="D128" s="28" t="s">
        <v>1227</v>
      </c>
      <c r="E128" s="28" t="s">
        <v>540</v>
      </c>
      <c r="F128" s="85">
        <v>95200</v>
      </c>
      <c r="G128" s="29">
        <v>149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44820</v>
      </c>
      <c r="B129" s="29" t="s">
        <v>1228</v>
      </c>
      <c r="C129" s="28" t="s">
        <v>1229</v>
      </c>
      <c r="D129" s="28" t="s">
        <v>869</v>
      </c>
      <c r="E129" s="28" t="s">
        <v>540</v>
      </c>
      <c r="F129" s="85">
        <v>1395759</v>
      </c>
      <c r="G129" s="29">
        <v>187.81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44820</v>
      </c>
      <c r="B130" s="29" t="s">
        <v>1230</v>
      </c>
      <c r="C130" s="28" t="s">
        <v>1231</v>
      </c>
      <c r="D130" s="28" t="s">
        <v>1232</v>
      </c>
      <c r="E130" s="28" t="s">
        <v>540</v>
      </c>
      <c r="F130" s="85">
        <v>180000</v>
      </c>
      <c r="G130" s="29">
        <v>270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44820</v>
      </c>
      <c r="B131" s="29" t="s">
        <v>1233</v>
      </c>
      <c r="C131" s="28" t="s">
        <v>1234</v>
      </c>
      <c r="D131" s="28" t="s">
        <v>1104</v>
      </c>
      <c r="E131" s="28" t="s">
        <v>540</v>
      </c>
      <c r="F131" s="85">
        <v>48000</v>
      </c>
      <c r="G131" s="29">
        <v>79.8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44820</v>
      </c>
      <c r="B132" s="29" t="s">
        <v>1233</v>
      </c>
      <c r="C132" s="28" t="s">
        <v>1234</v>
      </c>
      <c r="D132" s="28" t="s">
        <v>1103</v>
      </c>
      <c r="E132" s="28" t="s">
        <v>540</v>
      </c>
      <c r="F132" s="85">
        <v>36000</v>
      </c>
      <c r="G132" s="29">
        <v>79.64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44820</v>
      </c>
      <c r="B133" s="29" t="s">
        <v>1235</v>
      </c>
      <c r="C133" s="28" t="s">
        <v>1236</v>
      </c>
      <c r="D133" s="28" t="s">
        <v>1237</v>
      </c>
      <c r="E133" s="28" t="s">
        <v>540</v>
      </c>
      <c r="F133" s="85">
        <v>300000</v>
      </c>
      <c r="G133" s="29">
        <v>366.48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44820</v>
      </c>
      <c r="B134" s="29" t="s">
        <v>1238</v>
      </c>
      <c r="C134" s="28" t="s">
        <v>1239</v>
      </c>
      <c r="D134" s="28" t="s">
        <v>1240</v>
      </c>
      <c r="E134" s="28" t="s">
        <v>540</v>
      </c>
      <c r="F134" s="85">
        <v>550000</v>
      </c>
      <c r="G134" s="29">
        <v>28.55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44820</v>
      </c>
      <c r="B135" s="29" t="s">
        <v>1238</v>
      </c>
      <c r="C135" s="28" t="s">
        <v>1239</v>
      </c>
      <c r="D135" s="28" t="s">
        <v>1241</v>
      </c>
      <c r="E135" s="28" t="s">
        <v>540</v>
      </c>
      <c r="F135" s="85">
        <v>700000</v>
      </c>
      <c r="G135" s="29">
        <v>26.69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44820</v>
      </c>
      <c r="B136" s="29" t="s">
        <v>1238</v>
      </c>
      <c r="C136" s="28" t="s">
        <v>1239</v>
      </c>
      <c r="D136" s="28" t="s">
        <v>1242</v>
      </c>
      <c r="E136" s="28" t="s">
        <v>540</v>
      </c>
      <c r="F136" s="85">
        <v>4950000</v>
      </c>
      <c r="G136" s="29">
        <v>28.19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44820</v>
      </c>
      <c r="B137" s="29" t="s">
        <v>1238</v>
      </c>
      <c r="C137" s="28" t="s">
        <v>1239</v>
      </c>
      <c r="D137" s="28" t="s">
        <v>866</v>
      </c>
      <c r="E137" s="28" t="s">
        <v>540</v>
      </c>
      <c r="F137" s="85">
        <v>750010</v>
      </c>
      <c r="G137" s="29">
        <v>28.52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44820</v>
      </c>
      <c r="B138" s="29" t="s">
        <v>1238</v>
      </c>
      <c r="C138" s="28" t="s">
        <v>1239</v>
      </c>
      <c r="D138" s="28" t="s">
        <v>1074</v>
      </c>
      <c r="E138" s="28" t="s">
        <v>540</v>
      </c>
      <c r="F138" s="85">
        <v>963699</v>
      </c>
      <c r="G138" s="29">
        <v>28.43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44820</v>
      </c>
      <c r="B139" s="29" t="s">
        <v>1238</v>
      </c>
      <c r="C139" s="28" t="s">
        <v>1239</v>
      </c>
      <c r="D139" s="28" t="s">
        <v>1243</v>
      </c>
      <c r="E139" s="28" t="s">
        <v>540</v>
      </c>
      <c r="F139" s="85">
        <v>786259</v>
      </c>
      <c r="G139" s="29">
        <v>28.01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44820</v>
      </c>
      <c r="B140" s="29" t="s">
        <v>1238</v>
      </c>
      <c r="C140" s="28" t="s">
        <v>1239</v>
      </c>
      <c r="D140" s="28" t="s">
        <v>959</v>
      </c>
      <c r="E140" s="28" t="s">
        <v>540</v>
      </c>
      <c r="F140" s="85">
        <v>850000</v>
      </c>
      <c r="G140" s="29">
        <v>28.53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44820</v>
      </c>
      <c r="B141" s="29" t="s">
        <v>1238</v>
      </c>
      <c r="C141" s="28" t="s">
        <v>1239</v>
      </c>
      <c r="D141" s="28" t="s">
        <v>1244</v>
      </c>
      <c r="E141" s="28" t="s">
        <v>540</v>
      </c>
      <c r="F141" s="85">
        <v>250000</v>
      </c>
      <c r="G141" s="29">
        <v>27.2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44820</v>
      </c>
      <c r="B142" s="29" t="s">
        <v>903</v>
      </c>
      <c r="C142" s="28" t="s">
        <v>904</v>
      </c>
      <c r="D142" s="28" t="s">
        <v>869</v>
      </c>
      <c r="E142" s="28" t="s">
        <v>540</v>
      </c>
      <c r="F142" s="85">
        <v>152416</v>
      </c>
      <c r="G142" s="29">
        <v>1170.98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44820</v>
      </c>
      <c r="B143" s="29" t="s">
        <v>903</v>
      </c>
      <c r="C143" s="28" t="s">
        <v>904</v>
      </c>
      <c r="D143" s="28" t="s">
        <v>1055</v>
      </c>
      <c r="E143" s="28" t="s">
        <v>540</v>
      </c>
      <c r="F143" s="85">
        <v>75852</v>
      </c>
      <c r="G143" s="29">
        <v>1166.06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44820</v>
      </c>
      <c r="B144" s="29" t="s">
        <v>903</v>
      </c>
      <c r="C144" s="28" t="s">
        <v>904</v>
      </c>
      <c r="D144" s="28" t="s">
        <v>1054</v>
      </c>
      <c r="E144" s="28" t="s">
        <v>540</v>
      </c>
      <c r="F144" s="85">
        <v>98243</v>
      </c>
      <c r="G144" s="29">
        <v>1168.4000000000001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44820</v>
      </c>
      <c r="B145" s="29" t="s">
        <v>1245</v>
      </c>
      <c r="C145" s="28" t="s">
        <v>1246</v>
      </c>
      <c r="D145" s="28" t="s">
        <v>959</v>
      </c>
      <c r="E145" s="28" t="s">
        <v>540</v>
      </c>
      <c r="F145" s="85">
        <v>98861</v>
      </c>
      <c r="G145" s="29">
        <v>281.64999999999998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44820</v>
      </c>
      <c r="B146" s="29" t="s">
        <v>1247</v>
      </c>
      <c r="C146" s="28" t="s">
        <v>1248</v>
      </c>
      <c r="D146" s="28" t="s">
        <v>1249</v>
      </c>
      <c r="E146" s="28" t="s">
        <v>540</v>
      </c>
      <c r="F146" s="85">
        <v>30000</v>
      </c>
      <c r="G146" s="29">
        <v>90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44820</v>
      </c>
      <c r="B147" s="29" t="s">
        <v>1247</v>
      </c>
      <c r="C147" s="28" t="s">
        <v>1248</v>
      </c>
      <c r="D147" s="28" t="s">
        <v>1250</v>
      </c>
      <c r="E147" s="28" t="s">
        <v>540</v>
      </c>
      <c r="F147" s="85">
        <v>50000</v>
      </c>
      <c r="G147" s="29">
        <v>90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44820</v>
      </c>
      <c r="B148" s="29" t="s">
        <v>1247</v>
      </c>
      <c r="C148" s="28" t="s">
        <v>1248</v>
      </c>
      <c r="D148" s="28" t="s">
        <v>866</v>
      </c>
      <c r="E148" s="28" t="s">
        <v>540</v>
      </c>
      <c r="F148" s="85">
        <v>40000</v>
      </c>
      <c r="G148" s="29">
        <v>90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44820</v>
      </c>
      <c r="B149" s="29" t="s">
        <v>1247</v>
      </c>
      <c r="C149" s="28" t="s">
        <v>1248</v>
      </c>
      <c r="D149" s="28" t="s">
        <v>1251</v>
      </c>
      <c r="E149" s="28" t="s">
        <v>540</v>
      </c>
      <c r="F149" s="85">
        <v>36000</v>
      </c>
      <c r="G149" s="29">
        <v>94.45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44820</v>
      </c>
      <c r="B150" s="29" t="s">
        <v>1247</v>
      </c>
      <c r="C150" s="28" t="s">
        <v>1248</v>
      </c>
      <c r="D150" s="28" t="s">
        <v>1252</v>
      </c>
      <c r="E150" s="28" t="s">
        <v>540</v>
      </c>
      <c r="F150" s="85">
        <v>60000</v>
      </c>
      <c r="G150" s="29">
        <v>91.54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44820</v>
      </c>
      <c r="B151" s="29" t="s">
        <v>1247</v>
      </c>
      <c r="C151" s="28" t="s">
        <v>1248</v>
      </c>
      <c r="D151" s="28" t="s">
        <v>1253</v>
      </c>
      <c r="E151" s="28" t="s">
        <v>540</v>
      </c>
      <c r="F151" s="85">
        <v>50000</v>
      </c>
      <c r="G151" s="29">
        <v>90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44820</v>
      </c>
      <c r="B152" s="29" t="s">
        <v>1100</v>
      </c>
      <c r="C152" s="28" t="s">
        <v>1101</v>
      </c>
      <c r="D152" s="28" t="s">
        <v>1056</v>
      </c>
      <c r="E152" s="28" t="s">
        <v>540</v>
      </c>
      <c r="F152" s="85">
        <v>162600</v>
      </c>
      <c r="G152" s="29">
        <v>97.1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44820</v>
      </c>
      <c r="B153" s="29" t="s">
        <v>1206</v>
      </c>
      <c r="C153" s="28" t="s">
        <v>1207</v>
      </c>
      <c r="D153" s="28" t="s">
        <v>1254</v>
      </c>
      <c r="E153" s="28" t="s">
        <v>541</v>
      </c>
      <c r="F153" s="85">
        <v>88000</v>
      </c>
      <c r="G153" s="29">
        <v>13.95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44820</v>
      </c>
      <c r="B154" s="29" t="s">
        <v>1094</v>
      </c>
      <c r="C154" s="28" t="s">
        <v>1095</v>
      </c>
      <c r="D154" s="28" t="s">
        <v>1102</v>
      </c>
      <c r="E154" s="28" t="s">
        <v>541</v>
      </c>
      <c r="F154" s="85">
        <v>631059</v>
      </c>
      <c r="G154" s="29">
        <v>6.73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44820</v>
      </c>
      <c r="B155" s="29" t="s">
        <v>836</v>
      </c>
      <c r="C155" s="28" t="s">
        <v>1255</v>
      </c>
      <c r="D155" s="28" t="s">
        <v>1256</v>
      </c>
      <c r="E155" s="28" t="s">
        <v>541</v>
      </c>
      <c r="F155" s="85">
        <v>2652173</v>
      </c>
      <c r="G155" s="29">
        <v>326.74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44820</v>
      </c>
      <c r="B156" s="29" t="s">
        <v>299</v>
      </c>
      <c r="C156" s="28" t="s">
        <v>1257</v>
      </c>
      <c r="D156" s="28" t="s">
        <v>1256</v>
      </c>
      <c r="E156" s="28" t="s">
        <v>541</v>
      </c>
      <c r="F156" s="85">
        <v>1580220</v>
      </c>
      <c r="G156" s="29">
        <v>603.61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44820</v>
      </c>
      <c r="B157" s="29" t="s">
        <v>312</v>
      </c>
      <c r="C157" s="28" t="s">
        <v>1209</v>
      </c>
      <c r="D157" s="28" t="s">
        <v>869</v>
      </c>
      <c r="E157" s="28" t="s">
        <v>541</v>
      </c>
      <c r="F157" s="85">
        <v>983079</v>
      </c>
      <c r="G157" s="29">
        <v>930.11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44820</v>
      </c>
      <c r="B158" s="29" t="s">
        <v>325</v>
      </c>
      <c r="C158" s="28" t="s">
        <v>1210</v>
      </c>
      <c r="D158" s="28" t="s">
        <v>1054</v>
      </c>
      <c r="E158" s="28" t="s">
        <v>541</v>
      </c>
      <c r="F158" s="85">
        <v>245894</v>
      </c>
      <c r="G158" s="29">
        <v>1676.37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44820</v>
      </c>
      <c r="B159" s="29" t="s">
        <v>325</v>
      </c>
      <c r="C159" s="28" t="s">
        <v>1210</v>
      </c>
      <c r="D159" s="28" t="s">
        <v>869</v>
      </c>
      <c r="E159" s="28" t="s">
        <v>541</v>
      </c>
      <c r="F159" s="85">
        <v>282231</v>
      </c>
      <c r="G159" s="29">
        <v>1675.29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44820</v>
      </c>
      <c r="B160" s="29" t="s">
        <v>1258</v>
      </c>
      <c r="C160" s="28" t="s">
        <v>1259</v>
      </c>
      <c r="D160" s="28" t="s">
        <v>1260</v>
      </c>
      <c r="E160" s="28" t="s">
        <v>541</v>
      </c>
      <c r="F160" s="85">
        <v>14043</v>
      </c>
      <c r="G160" s="29">
        <v>110.38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44820</v>
      </c>
      <c r="B161" s="29" t="s">
        <v>1211</v>
      </c>
      <c r="C161" s="28" t="s">
        <v>1212</v>
      </c>
      <c r="D161" s="28" t="s">
        <v>1256</v>
      </c>
      <c r="E161" s="28" t="s">
        <v>541</v>
      </c>
      <c r="F161" s="85">
        <v>753298</v>
      </c>
      <c r="G161" s="29">
        <v>887.69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44820</v>
      </c>
      <c r="B162" s="29" t="s">
        <v>340</v>
      </c>
      <c r="C162" s="28" t="s">
        <v>1214</v>
      </c>
      <c r="D162" s="28" t="s">
        <v>1215</v>
      </c>
      <c r="E162" s="28" t="s">
        <v>541</v>
      </c>
      <c r="F162" s="85">
        <v>1621017</v>
      </c>
      <c r="G162" s="29">
        <v>226.62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44820</v>
      </c>
      <c r="B163" s="29" t="s">
        <v>340</v>
      </c>
      <c r="C163" s="28" t="s">
        <v>1214</v>
      </c>
      <c r="D163" s="28" t="s">
        <v>869</v>
      </c>
      <c r="E163" s="28" t="s">
        <v>541</v>
      </c>
      <c r="F163" s="85">
        <v>1679419</v>
      </c>
      <c r="G163" s="29">
        <v>225.09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44820</v>
      </c>
      <c r="B164" s="29" t="s">
        <v>346</v>
      </c>
      <c r="C164" s="28" t="s">
        <v>1216</v>
      </c>
      <c r="D164" s="28" t="s">
        <v>1256</v>
      </c>
      <c r="E164" s="28" t="s">
        <v>541</v>
      </c>
      <c r="F164" s="85">
        <v>2757923</v>
      </c>
      <c r="G164" s="29">
        <v>490.64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44820</v>
      </c>
      <c r="B165" s="29" t="s">
        <v>1133</v>
      </c>
      <c r="C165" s="28" t="s">
        <v>1218</v>
      </c>
      <c r="D165" s="28" t="s">
        <v>1261</v>
      </c>
      <c r="E165" s="28" t="s">
        <v>541</v>
      </c>
      <c r="F165" s="85">
        <v>14592275</v>
      </c>
      <c r="G165" s="29">
        <v>351.06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44820</v>
      </c>
      <c r="B166" s="29" t="s">
        <v>1221</v>
      </c>
      <c r="C166" s="28" t="s">
        <v>1222</v>
      </c>
      <c r="D166" s="28" t="s">
        <v>1256</v>
      </c>
      <c r="E166" s="28" t="s">
        <v>541</v>
      </c>
      <c r="F166" s="85">
        <v>667116</v>
      </c>
      <c r="G166" s="29">
        <v>667.67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44820</v>
      </c>
      <c r="B167" s="29" t="s">
        <v>1096</v>
      </c>
      <c r="C167" s="28" t="s">
        <v>1097</v>
      </c>
      <c r="D167" s="28" t="s">
        <v>1262</v>
      </c>
      <c r="E167" s="28" t="s">
        <v>541</v>
      </c>
      <c r="F167" s="85">
        <v>1150900</v>
      </c>
      <c r="G167" s="29">
        <v>3.4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44820</v>
      </c>
      <c r="B168" s="29" t="s">
        <v>1096</v>
      </c>
      <c r="C168" s="28" t="s">
        <v>1097</v>
      </c>
      <c r="D168" s="28" t="s">
        <v>1093</v>
      </c>
      <c r="E168" s="28" t="s">
        <v>541</v>
      </c>
      <c r="F168" s="85">
        <v>1400000</v>
      </c>
      <c r="G168" s="29">
        <v>3.4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44820</v>
      </c>
      <c r="B169" s="29" t="s">
        <v>1096</v>
      </c>
      <c r="C169" s="28" t="s">
        <v>1097</v>
      </c>
      <c r="D169" s="28" t="s">
        <v>1024</v>
      </c>
      <c r="E169" s="28" t="s">
        <v>541</v>
      </c>
      <c r="F169" s="85">
        <v>3392232</v>
      </c>
      <c r="G169" s="29">
        <v>3.54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44820</v>
      </c>
      <c r="B170" s="29" t="s">
        <v>391</v>
      </c>
      <c r="C170" s="28" t="s">
        <v>1223</v>
      </c>
      <c r="D170" s="28" t="s">
        <v>1224</v>
      </c>
      <c r="E170" s="28" t="s">
        <v>541</v>
      </c>
      <c r="F170" s="85">
        <v>2093526</v>
      </c>
      <c r="G170" s="29">
        <v>271.62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44820</v>
      </c>
      <c r="B171" s="29" t="s">
        <v>391</v>
      </c>
      <c r="C171" s="28" t="s">
        <v>1223</v>
      </c>
      <c r="D171" s="28" t="s">
        <v>869</v>
      </c>
      <c r="E171" s="28" t="s">
        <v>541</v>
      </c>
      <c r="F171" s="85">
        <v>1629433</v>
      </c>
      <c r="G171" s="29">
        <v>271.97000000000003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44820</v>
      </c>
      <c r="B172" s="29" t="s">
        <v>1098</v>
      </c>
      <c r="C172" s="28" t="s">
        <v>1099</v>
      </c>
      <c r="D172" s="28" t="s">
        <v>1056</v>
      </c>
      <c r="E172" s="28" t="s">
        <v>541</v>
      </c>
      <c r="F172" s="85">
        <v>2124394</v>
      </c>
      <c r="G172" s="29">
        <v>9.56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44820</v>
      </c>
      <c r="B173" s="29" t="s">
        <v>1225</v>
      </c>
      <c r="C173" s="28" t="s">
        <v>1226</v>
      </c>
      <c r="D173" s="28" t="s">
        <v>1263</v>
      </c>
      <c r="E173" s="28" t="s">
        <v>541</v>
      </c>
      <c r="F173" s="85">
        <v>95200</v>
      </c>
      <c r="G173" s="29">
        <v>149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44820</v>
      </c>
      <c r="B174" s="29" t="s">
        <v>1228</v>
      </c>
      <c r="C174" s="28" t="s">
        <v>1229</v>
      </c>
      <c r="D174" s="28" t="s">
        <v>869</v>
      </c>
      <c r="E174" s="28" t="s">
        <v>541</v>
      </c>
      <c r="F174" s="85">
        <v>1395759</v>
      </c>
      <c r="G174" s="29">
        <v>188.18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44820</v>
      </c>
      <c r="B175" s="29" t="s">
        <v>1230</v>
      </c>
      <c r="C175" s="28" t="s">
        <v>1231</v>
      </c>
      <c r="D175" s="28" t="s">
        <v>1264</v>
      </c>
      <c r="E175" s="28" t="s">
        <v>541</v>
      </c>
      <c r="F175" s="85">
        <v>132000</v>
      </c>
      <c r="G175" s="29">
        <v>270.10000000000002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44820</v>
      </c>
      <c r="B176" s="29" t="s">
        <v>1233</v>
      </c>
      <c r="C176" s="28" t="s">
        <v>1234</v>
      </c>
      <c r="D176" s="28" t="s">
        <v>1265</v>
      </c>
      <c r="E176" s="28" t="s">
        <v>541</v>
      </c>
      <c r="F176" s="85">
        <v>30000</v>
      </c>
      <c r="G176" s="29">
        <v>79.8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44820</v>
      </c>
      <c r="B177" s="29" t="s">
        <v>1266</v>
      </c>
      <c r="C177" s="28" t="s">
        <v>1267</v>
      </c>
      <c r="D177" s="28" t="s">
        <v>1256</v>
      </c>
      <c r="E177" s="28" t="s">
        <v>541</v>
      </c>
      <c r="F177" s="85">
        <v>5228379</v>
      </c>
      <c r="G177" s="29">
        <v>81.739999999999995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44820</v>
      </c>
      <c r="B178" s="29" t="s">
        <v>1235</v>
      </c>
      <c r="C178" s="28" t="s">
        <v>1236</v>
      </c>
      <c r="D178" s="28" t="s">
        <v>1268</v>
      </c>
      <c r="E178" s="28" t="s">
        <v>541</v>
      </c>
      <c r="F178" s="85">
        <v>450000</v>
      </c>
      <c r="G178" s="29">
        <v>366.93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44820</v>
      </c>
      <c r="B179" s="29" t="s">
        <v>1269</v>
      </c>
      <c r="C179" s="28" t="s">
        <v>1270</v>
      </c>
      <c r="D179" s="28" t="s">
        <v>1271</v>
      </c>
      <c r="E179" s="28" t="s">
        <v>541</v>
      </c>
      <c r="F179" s="85">
        <v>168051</v>
      </c>
      <c r="G179" s="29">
        <v>31.84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44820</v>
      </c>
      <c r="B180" s="29" t="s">
        <v>1238</v>
      </c>
      <c r="C180" s="28" t="s">
        <v>1239</v>
      </c>
      <c r="D180" s="28" t="s">
        <v>1243</v>
      </c>
      <c r="E180" s="28" t="s">
        <v>541</v>
      </c>
      <c r="F180" s="85">
        <v>337435</v>
      </c>
      <c r="G180" s="29">
        <v>28.35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44820</v>
      </c>
      <c r="B181" s="29" t="s">
        <v>1238</v>
      </c>
      <c r="C181" s="28" t="s">
        <v>1239</v>
      </c>
      <c r="D181" s="28" t="s">
        <v>1074</v>
      </c>
      <c r="E181" s="28" t="s">
        <v>541</v>
      </c>
      <c r="F181" s="85">
        <v>1039703</v>
      </c>
      <c r="G181" s="29">
        <v>28.48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44820</v>
      </c>
      <c r="B182" s="29" t="s">
        <v>1238</v>
      </c>
      <c r="C182" s="28" t="s">
        <v>1239</v>
      </c>
      <c r="D182" s="28" t="s">
        <v>866</v>
      </c>
      <c r="E182" s="28" t="s">
        <v>541</v>
      </c>
      <c r="F182" s="85">
        <v>750010</v>
      </c>
      <c r="G182" s="29">
        <v>28.52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44820</v>
      </c>
      <c r="B183" s="29" t="s">
        <v>1238</v>
      </c>
      <c r="C183" s="28" t="s">
        <v>1239</v>
      </c>
      <c r="D183" s="28" t="s">
        <v>959</v>
      </c>
      <c r="E183" s="28" t="s">
        <v>541</v>
      </c>
      <c r="F183" s="85">
        <v>850010</v>
      </c>
      <c r="G183" s="29">
        <v>28.47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44820</v>
      </c>
      <c r="B184" s="29" t="s">
        <v>1238</v>
      </c>
      <c r="C184" s="28" t="s">
        <v>1239</v>
      </c>
      <c r="D184" s="28" t="s">
        <v>1244</v>
      </c>
      <c r="E184" s="28" t="s">
        <v>541</v>
      </c>
      <c r="F184" s="85">
        <v>750000</v>
      </c>
      <c r="G184" s="29">
        <v>28.26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44820</v>
      </c>
      <c r="B185" s="29" t="s">
        <v>1238</v>
      </c>
      <c r="C185" s="28" t="s">
        <v>1239</v>
      </c>
      <c r="D185" s="28" t="s">
        <v>1240</v>
      </c>
      <c r="E185" s="28" t="s">
        <v>541</v>
      </c>
      <c r="F185" s="85">
        <v>505000</v>
      </c>
      <c r="G185" s="29">
        <v>28.51</v>
      </c>
      <c r="H185" s="29" t="s">
        <v>816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44820</v>
      </c>
      <c r="B186" s="29" t="s">
        <v>1272</v>
      </c>
      <c r="C186" s="28" t="s">
        <v>1273</v>
      </c>
      <c r="D186" s="28" t="s">
        <v>1256</v>
      </c>
      <c r="E186" s="28" t="s">
        <v>541</v>
      </c>
      <c r="F186" s="85">
        <v>16794202</v>
      </c>
      <c r="G186" s="29">
        <v>86.54</v>
      </c>
      <c r="H186" s="29" t="s">
        <v>816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44820</v>
      </c>
      <c r="B187" s="29" t="s">
        <v>903</v>
      </c>
      <c r="C187" s="28" t="s">
        <v>904</v>
      </c>
      <c r="D187" s="28" t="s">
        <v>1054</v>
      </c>
      <c r="E187" s="28" t="s">
        <v>541</v>
      </c>
      <c r="F187" s="85">
        <v>98243</v>
      </c>
      <c r="G187" s="29">
        <v>1167.1300000000001</v>
      </c>
      <c r="H187" s="29" t="s">
        <v>816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44820</v>
      </c>
      <c r="B188" s="29" t="s">
        <v>903</v>
      </c>
      <c r="C188" s="28" t="s">
        <v>904</v>
      </c>
      <c r="D188" s="28" t="s">
        <v>1055</v>
      </c>
      <c r="E188" s="28" t="s">
        <v>541</v>
      </c>
      <c r="F188" s="85">
        <v>76452</v>
      </c>
      <c r="G188" s="29">
        <v>1170.8699999999999</v>
      </c>
      <c r="H188" s="29" t="s">
        <v>816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44820</v>
      </c>
      <c r="B189" s="29" t="s">
        <v>903</v>
      </c>
      <c r="C189" s="28" t="s">
        <v>904</v>
      </c>
      <c r="D189" s="28" t="s">
        <v>869</v>
      </c>
      <c r="E189" s="28" t="s">
        <v>541</v>
      </c>
      <c r="F189" s="85">
        <v>152416</v>
      </c>
      <c r="G189" s="29">
        <v>1172.3599999999999</v>
      </c>
      <c r="H189" s="29" t="s">
        <v>816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44820</v>
      </c>
      <c r="B190" s="29" t="s">
        <v>1090</v>
      </c>
      <c r="C190" s="28" t="s">
        <v>1274</v>
      </c>
      <c r="D190" s="28" t="s">
        <v>1091</v>
      </c>
      <c r="E190" s="28" t="s">
        <v>541</v>
      </c>
      <c r="F190" s="85">
        <v>2074074</v>
      </c>
      <c r="G190" s="29">
        <v>0.55000000000000004</v>
      </c>
      <c r="H190" s="29" t="s">
        <v>816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44820</v>
      </c>
      <c r="B191" s="29" t="s">
        <v>1245</v>
      </c>
      <c r="C191" s="28" t="s">
        <v>1246</v>
      </c>
      <c r="D191" s="28" t="s">
        <v>959</v>
      </c>
      <c r="E191" s="28" t="s">
        <v>541</v>
      </c>
      <c r="F191" s="85">
        <v>98861</v>
      </c>
      <c r="G191" s="29">
        <v>281.54000000000002</v>
      </c>
      <c r="H191" s="29" t="s">
        <v>816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44820</v>
      </c>
      <c r="B192" s="29" t="s">
        <v>1100</v>
      </c>
      <c r="C192" s="28" t="s">
        <v>1101</v>
      </c>
      <c r="D192" s="28" t="s">
        <v>1056</v>
      </c>
      <c r="E192" s="28" t="s">
        <v>541</v>
      </c>
      <c r="F192" s="85">
        <v>162600</v>
      </c>
      <c r="G192" s="29">
        <v>97.41</v>
      </c>
      <c r="H192" s="29" t="s">
        <v>816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05"/>
  <sheetViews>
    <sheetView zoomScale="85" zoomScaleNormal="85" workbookViewId="0">
      <selection activeCell="K27" sqref="K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44823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38">
        <v>1</v>
      </c>
      <c r="B10" s="339">
        <v>44785</v>
      </c>
      <c r="C10" s="340"/>
      <c r="D10" s="341" t="s">
        <v>69</v>
      </c>
      <c r="E10" s="342" t="s">
        <v>557</v>
      </c>
      <c r="F10" s="338">
        <v>1905</v>
      </c>
      <c r="G10" s="338">
        <v>1750</v>
      </c>
      <c r="H10" s="338">
        <v>1982.5</v>
      </c>
      <c r="I10" s="343" t="s">
        <v>867</v>
      </c>
      <c r="J10" s="344" t="s">
        <v>868</v>
      </c>
      <c r="K10" s="344">
        <f t="shared" ref="K10:K11" si="0">H10-F10</f>
        <v>77.5</v>
      </c>
      <c r="L10" s="345">
        <f t="shared" ref="L10:L11" si="1">(F10*-0.7)/100</f>
        <v>-13.335000000000001</v>
      </c>
      <c r="M10" s="346">
        <f t="shared" ref="M10:M11" si="2">(K10+L10)/F10</f>
        <v>3.3682414698162723E-2</v>
      </c>
      <c r="N10" s="347" t="s">
        <v>555</v>
      </c>
      <c r="O10" s="348">
        <v>44789</v>
      </c>
      <c r="P10" s="347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94"/>
      <c r="D11" s="395" t="s">
        <v>259</v>
      </c>
      <c r="E11" s="396" t="s">
        <v>557</v>
      </c>
      <c r="F11" s="298">
        <v>246.5</v>
      </c>
      <c r="G11" s="298">
        <v>229</v>
      </c>
      <c r="H11" s="298">
        <v>261</v>
      </c>
      <c r="I11" s="397" t="s">
        <v>870</v>
      </c>
      <c r="J11" s="301" t="s">
        <v>1003</v>
      </c>
      <c r="K11" s="421">
        <f t="shared" si="0"/>
        <v>14.5</v>
      </c>
      <c r="L11" s="422">
        <f t="shared" si="1"/>
        <v>-1.7254999999999998</v>
      </c>
      <c r="M11" s="423">
        <f t="shared" si="2"/>
        <v>5.1823529411764706E-2</v>
      </c>
      <c r="N11" s="424" t="s">
        <v>555</v>
      </c>
      <c r="O11" s="425">
        <v>44817</v>
      </c>
      <c r="P11" s="424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89">
        <v>44795</v>
      </c>
      <c r="C12" s="390"/>
      <c r="D12" s="391" t="s">
        <v>519</v>
      </c>
      <c r="E12" s="392" t="s">
        <v>557</v>
      </c>
      <c r="F12" s="320">
        <v>327.5</v>
      </c>
      <c r="G12" s="320">
        <v>298</v>
      </c>
      <c r="H12" s="320">
        <v>353</v>
      </c>
      <c r="I12" s="393" t="s">
        <v>871</v>
      </c>
      <c r="J12" s="301" t="s">
        <v>1049</v>
      </c>
      <c r="K12" s="301">
        <f t="shared" ref="K12" si="3">H12-F12</f>
        <v>25.5</v>
      </c>
      <c r="L12" s="381">
        <f t="shared" ref="L12" si="4">(F12*-0.7)/100</f>
        <v>-2.2924999999999995</v>
      </c>
      <c r="M12" s="382">
        <f t="shared" ref="M12" si="5">(K12+L12)/F12</f>
        <v>7.0862595419847324E-2</v>
      </c>
      <c r="N12" s="301" t="s">
        <v>555</v>
      </c>
      <c r="O12" s="383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872</v>
      </c>
      <c r="E13" s="318" t="s">
        <v>557</v>
      </c>
      <c r="F13" s="334" t="s">
        <v>873</v>
      </c>
      <c r="G13" s="334">
        <v>2480</v>
      </c>
      <c r="H13" s="334"/>
      <c r="I13" s="319" t="s">
        <v>874</v>
      </c>
      <c r="J13" s="357" t="s">
        <v>558</v>
      </c>
      <c r="K13" s="357"/>
      <c r="L13" s="310"/>
      <c r="M13" s="311"/>
      <c r="N13" s="357"/>
      <c r="O13" s="312"/>
      <c r="P13" s="357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94"/>
      <c r="D14" s="395" t="s">
        <v>129</v>
      </c>
      <c r="E14" s="396" t="s">
        <v>557</v>
      </c>
      <c r="F14" s="298">
        <v>405</v>
      </c>
      <c r="G14" s="298">
        <v>375</v>
      </c>
      <c r="H14" s="298">
        <v>428.5</v>
      </c>
      <c r="I14" s="397" t="s">
        <v>876</v>
      </c>
      <c r="J14" s="301" t="s">
        <v>920</v>
      </c>
      <c r="K14" s="301">
        <f t="shared" ref="K14:K15" si="6">H14-F14</f>
        <v>23.5</v>
      </c>
      <c r="L14" s="381">
        <f t="shared" ref="L14:L15" si="7">(F14*-0.7)/100</f>
        <v>-2.835</v>
      </c>
      <c r="M14" s="382">
        <f t="shared" ref="M14:M15" si="8">(K14+L14)/F14</f>
        <v>5.102469135802469E-2</v>
      </c>
      <c r="N14" s="301" t="s">
        <v>555</v>
      </c>
      <c r="O14" s="383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89">
        <v>44799</v>
      </c>
      <c r="C15" s="390"/>
      <c r="D15" s="391" t="s">
        <v>340</v>
      </c>
      <c r="E15" s="392" t="s">
        <v>557</v>
      </c>
      <c r="F15" s="320">
        <v>212</v>
      </c>
      <c r="G15" s="320">
        <v>199</v>
      </c>
      <c r="H15" s="320">
        <v>227</v>
      </c>
      <c r="I15" s="393" t="s">
        <v>905</v>
      </c>
      <c r="J15" s="301" t="s">
        <v>1105</v>
      </c>
      <c r="K15" s="301">
        <f t="shared" si="6"/>
        <v>15</v>
      </c>
      <c r="L15" s="381">
        <f t="shared" si="7"/>
        <v>-1.4839999999999998</v>
      </c>
      <c r="M15" s="382">
        <f t="shared" si="8"/>
        <v>6.3754716981132081E-2</v>
      </c>
      <c r="N15" s="301" t="s">
        <v>555</v>
      </c>
      <c r="O15" s="383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89">
        <v>44802</v>
      </c>
      <c r="C16" s="390"/>
      <c r="D16" s="391" t="s">
        <v>356</v>
      </c>
      <c r="E16" s="392" t="s">
        <v>557</v>
      </c>
      <c r="F16" s="320">
        <v>1650</v>
      </c>
      <c r="G16" s="320">
        <v>1540</v>
      </c>
      <c r="H16" s="320">
        <v>1775</v>
      </c>
      <c r="I16" s="393" t="s">
        <v>883</v>
      </c>
      <c r="J16" s="301" t="s">
        <v>923</v>
      </c>
      <c r="K16" s="301">
        <f t="shared" ref="K16" si="9">H16-F16</f>
        <v>125</v>
      </c>
      <c r="L16" s="381">
        <f t="shared" ref="L16" si="10">(F16*-0.7)/100</f>
        <v>-11.55</v>
      </c>
      <c r="M16" s="382">
        <f t="shared" ref="M16" si="11">(K16+L16)/F16</f>
        <v>6.8757575757575753E-2</v>
      </c>
      <c r="N16" s="301" t="s">
        <v>555</v>
      </c>
      <c r="O16" s="383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98">
        <v>8</v>
      </c>
      <c r="B17" s="399">
        <v>44802</v>
      </c>
      <c r="C17" s="400"/>
      <c r="D17" s="401" t="s">
        <v>394</v>
      </c>
      <c r="E17" s="402" t="s">
        <v>557</v>
      </c>
      <c r="F17" s="398">
        <v>157</v>
      </c>
      <c r="G17" s="398">
        <v>149.5</v>
      </c>
      <c r="H17" s="398">
        <v>158.5</v>
      </c>
      <c r="I17" s="403" t="s">
        <v>884</v>
      </c>
      <c r="J17" s="404" t="s">
        <v>924</v>
      </c>
      <c r="K17" s="404">
        <f t="shared" ref="K17" si="12">H17-F17</f>
        <v>1.5</v>
      </c>
      <c r="L17" s="405">
        <f t="shared" ref="L17" si="13">(F17*-0.7)/100</f>
        <v>-1.099</v>
      </c>
      <c r="M17" s="406">
        <f t="shared" ref="M17" si="14">(K17+L17)/F17</f>
        <v>2.5541401273885354E-3</v>
      </c>
      <c r="N17" s="404" t="s">
        <v>676</v>
      </c>
      <c r="O17" s="407">
        <v>44809</v>
      </c>
      <c r="P17" s="404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90"/>
      <c r="D18" s="391" t="s">
        <v>50</v>
      </c>
      <c r="E18" s="392" t="s">
        <v>557</v>
      </c>
      <c r="F18" s="320">
        <v>514</v>
      </c>
      <c r="G18" s="320">
        <v>480</v>
      </c>
      <c r="H18" s="320">
        <v>545</v>
      </c>
      <c r="I18" s="393" t="s">
        <v>929</v>
      </c>
      <c r="J18" s="301" t="s">
        <v>987</v>
      </c>
      <c r="K18" s="301">
        <f t="shared" ref="K18" si="15">H18-F18</f>
        <v>31</v>
      </c>
      <c r="L18" s="381">
        <f>(F18*-0.07)/100</f>
        <v>-0.35980000000000006</v>
      </c>
      <c r="M18" s="382">
        <f t="shared" ref="M18" si="16">(K18+L18)/F18</f>
        <v>5.9611284046692609E-2</v>
      </c>
      <c r="N18" s="301" t="s">
        <v>555</v>
      </c>
      <c r="O18" s="383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942</v>
      </c>
      <c r="G19" s="334">
        <v>1535</v>
      </c>
      <c r="H19" s="334"/>
      <c r="I19" s="319" t="s">
        <v>943</v>
      </c>
      <c r="J19" s="357" t="s">
        <v>558</v>
      </c>
      <c r="K19" s="357"/>
      <c r="L19" s="310"/>
      <c r="M19" s="311"/>
      <c r="N19" s="357"/>
      <c r="O19" s="312"/>
      <c r="P19" s="357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90"/>
      <c r="D20" s="391" t="s">
        <v>146</v>
      </c>
      <c r="E20" s="392" t="s">
        <v>557</v>
      </c>
      <c r="F20" s="320">
        <v>4415</v>
      </c>
      <c r="G20" s="320">
        <v>4140</v>
      </c>
      <c r="H20" s="320">
        <v>4677.5</v>
      </c>
      <c r="I20" s="393" t="s">
        <v>957</v>
      </c>
      <c r="J20" s="301" t="s">
        <v>971</v>
      </c>
      <c r="K20" s="301">
        <f t="shared" ref="K20" si="17">H20-F20</f>
        <v>262.5</v>
      </c>
      <c r="L20" s="381">
        <f t="shared" ref="L20" si="18">(F20*-0.7)/100</f>
        <v>-30.905000000000001</v>
      </c>
      <c r="M20" s="382">
        <f t="shared" ref="M20" si="19">(K20+L20)/F20</f>
        <v>5.2456398640996604E-2</v>
      </c>
      <c r="N20" s="301" t="s">
        <v>555</v>
      </c>
      <c r="O20" s="383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69">
        <v>44812</v>
      </c>
      <c r="C21" s="316"/>
      <c r="D21" s="317" t="s">
        <v>347</v>
      </c>
      <c r="E21" s="318" t="s">
        <v>557</v>
      </c>
      <c r="F21" s="334" t="s">
        <v>968</v>
      </c>
      <c r="G21" s="334">
        <v>65</v>
      </c>
      <c r="H21" s="334"/>
      <c r="I21" s="319" t="s">
        <v>969</v>
      </c>
      <c r="J21" s="357" t="s">
        <v>558</v>
      </c>
      <c r="K21" s="357"/>
      <c r="L21" s="310"/>
      <c r="M21" s="311"/>
      <c r="N21" s="357"/>
      <c r="O21" s="312"/>
      <c r="P21" s="357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19">
        <v>13</v>
      </c>
      <c r="B22" s="420">
        <v>44816</v>
      </c>
      <c r="C22" s="364"/>
      <c r="D22" s="365" t="s">
        <v>356</v>
      </c>
      <c r="E22" s="366" t="s">
        <v>557</v>
      </c>
      <c r="F22" s="363">
        <v>1915</v>
      </c>
      <c r="G22" s="363">
        <v>1800</v>
      </c>
      <c r="H22" s="363">
        <v>1995</v>
      </c>
      <c r="I22" s="367" t="s">
        <v>975</v>
      </c>
      <c r="J22" s="359" t="s">
        <v>1017</v>
      </c>
      <c r="K22" s="359">
        <f t="shared" ref="K22" si="20">H22-F22</f>
        <v>80</v>
      </c>
      <c r="L22" s="360">
        <f t="shared" ref="L22" si="21">(F22*-0.7)/100</f>
        <v>-13.404999999999999</v>
      </c>
      <c r="M22" s="361">
        <f t="shared" ref="M22" si="22">(K22+L22)/F22</f>
        <v>3.4775456919060053E-2</v>
      </c>
      <c r="N22" s="359" t="s">
        <v>555</v>
      </c>
      <c r="O22" s="362">
        <v>44817</v>
      </c>
      <c r="P22" s="359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304">
        <v>14</v>
      </c>
      <c r="B23" s="413">
        <v>44816</v>
      </c>
      <c r="C23" s="316"/>
      <c r="D23" s="317" t="s">
        <v>839</v>
      </c>
      <c r="E23" s="318" t="s">
        <v>557</v>
      </c>
      <c r="F23" s="334" t="s">
        <v>976</v>
      </c>
      <c r="G23" s="334">
        <v>1325</v>
      </c>
      <c r="H23" s="334"/>
      <c r="I23" s="319" t="s">
        <v>977</v>
      </c>
      <c r="J23" s="357" t="s">
        <v>558</v>
      </c>
      <c r="K23" s="357"/>
      <c r="L23" s="310"/>
      <c r="M23" s="311"/>
      <c r="N23" s="357"/>
      <c r="O23" s="312"/>
      <c r="P23" s="357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419">
        <v>15</v>
      </c>
      <c r="B24" s="420">
        <v>44816</v>
      </c>
      <c r="C24" s="364"/>
      <c r="D24" s="365" t="s">
        <v>377</v>
      </c>
      <c r="E24" s="366" t="s">
        <v>557</v>
      </c>
      <c r="F24" s="363">
        <v>191.5</v>
      </c>
      <c r="G24" s="363">
        <v>183</v>
      </c>
      <c r="H24" s="363">
        <v>201</v>
      </c>
      <c r="I24" s="367" t="s">
        <v>978</v>
      </c>
      <c r="J24" s="359" t="s">
        <v>1057</v>
      </c>
      <c r="K24" s="359">
        <f t="shared" ref="K24" si="23">H24-F24</f>
        <v>9.5</v>
      </c>
      <c r="L24" s="360">
        <f t="shared" ref="L24" si="24">(F24*-0.7)/100</f>
        <v>-1.3404999999999998</v>
      </c>
      <c r="M24" s="361">
        <f t="shared" ref="M24" si="25">(K24+L24)/F24</f>
        <v>4.2608355091383811E-2</v>
      </c>
      <c r="N24" s="359" t="s">
        <v>555</v>
      </c>
      <c r="O24" s="362">
        <v>44819</v>
      </c>
      <c r="P24" s="359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419">
        <v>16</v>
      </c>
      <c r="B25" s="420">
        <v>44819</v>
      </c>
      <c r="C25" s="364"/>
      <c r="D25" s="365" t="s">
        <v>519</v>
      </c>
      <c r="E25" s="366" t="s">
        <v>557</v>
      </c>
      <c r="F25" s="363">
        <v>342.5</v>
      </c>
      <c r="G25" s="363">
        <v>318</v>
      </c>
      <c r="H25" s="363">
        <v>355</v>
      </c>
      <c r="I25" s="367" t="s">
        <v>1069</v>
      </c>
      <c r="J25" s="359" t="s">
        <v>1070</v>
      </c>
      <c r="K25" s="359">
        <f t="shared" ref="K25" si="26">H25-F25</f>
        <v>12.5</v>
      </c>
      <c r="L25" s="360">
        <f>(F25*-0.07)/100</f>
        <v>-0.23975000000000002</v>
      </c>
      <c r="M25" s="361">
        <f t="shared" ref="M25" si="27">(K25+L25)/F25</f>
        <v>3.5796350364963501E-2</v>
      </c>
      <c r="N25" s="359" t="s">
        <v>555</v>
      </c>
      <c r="O25" s="362">
        <v>44819</v>
      </c>
      <c r="P25" s="359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>
        <v>17</v>
      </c>
      <c r="B26" s="418">
        <v>44820</v>
      </c>
      <c r="C26" s="316"/>
      <c r="D26" s="317" t="s">
        <v>50</v>
      </c>
      <c r="E26" s="318" t="s">
        <v>557</v>
      </c>
      <c r="F26" s="334" t="s">
        <v>1120</v>
      </c>
      <c r="G26" s="334">
        <v>495</v>
      </c>
      <c r="H26" s="334"/>
      <c r="I26" s="319" t="s">
        <v>1121</v>
      </c>
      <c r="J26" s="357" t="s">
        <v>558</v>
      </c>
      <c r="K26" s="357"/>
      <c r="L26" s="310"/>
      <c r="M26" s="311"/>
      <c r="N26" s="357"/>
      <c r="O26" s="312"/>
      <c r="P26" s="35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304">
        <v>18</v>
      </c>
      <c r="B27" s="450">
        <v>44820</v>
      </c>
      <c r="C27" s="316"/>
      <c r="D27" s="317" t="s">
        <v>43</v>
      </c>
      <c r="E27" s="318" t="s">
        <v>557</v>
      </c>
      <c r="F27" s="334" t="s">
        <v>1122</v>
      </c>
      <c r="G27" s="334">
        <v>2440</v>
      </c>
      <c r="H27" s="334"/>
      <c r="I27" s="319" t="s">
        <v>1123</v>
      </c>
      <c r="J27" s="357" t="s">
        <v>558</v>
      </c>
      <c r="K27" s="357"/>
      <c r="L27" s="310"/>
      <c r="M27" s="311"/>
      <c r="N27" s="357"/>
      <c r="O27" s="312"/>
      <c r="P27" s="35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/>
      <c r="B28" s="450"/>
      <c r="C28" s="316"/>
      <c r="D28" s="317"/>
      <c r="E28" s="318"/>
      <c r="F28" s="334"/>
      <c r="G28" s="334"/>
      <c r="H28" s="334"/>
      <c r="I28" s="319"/>
      <c r="J28" s="357"/>
      <c r="K28" s="357"/>
      <c r="L28" s="310"/>
      <c r="M28" s="311"/>
      <c r="N28" s="357"/>
      <c r="O28" s="312"/>
      <c r="P28" s="35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ht="13.9" customHeight="1">
      <c r="A29" s="308"/>
      <c r="B29" s="305"/>
      <c r="C29" s="316"/>
      <c r="D29" s="317"/>
      <c r="E29" s="318"/>
      <c r="F29" s="308"/>
      <c r="G29" s="308"/>
      <c r="H29" s="308"/>
      <c r="I29" s="319"/>
      <c r="J29" s="309"/>
      <c r="K29" s="309"/>
      <c r="L29" s="310"/>
      <c r="M29" s="311"/>
      <c r="N29" s="309"/>
      <c r="O29" s="312"/>
      <c r="P29" s="310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559</v>
      </c>
      <c r="B32" s="110"/>
      <c r="C32" s="111"/>
      <c r="D32" s="112"/>
      <c r="E32" s="113"/>
      <c r="F32" s="113"/>
      <c r="G32" s="113"/>
      <c r="H32" s="113"/>
      <c r="I32" s="113"/>
      <c r="J32" s="114"/>
      <c r="K32" s="113"/>
      <c r="L32" s="115"/>
      <c r="M32" s="54"/>
      <c r="N32" s="114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6" t="s">
        <v>560</v>
      </c>
      <c r="B33" s="109"/>
      <c r="C33" s="109"/>
      <c r="D33" s="109"/>
      <c r="E33" s="41"/>
      <c r="F33" s="117" t="s">
        <v>561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562</v>
      </c>
      <c r="B34" s="109"/>
      <c r="C34" s="109"/>
      <c r="D34" s="109" t="s">
        <v>815</v>
      </c>
      <c r="E34" s="6"/>
      <c r="F34" s="117" t="s">
        <v>563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2"/>
      <c r="K35" s="119"/>
      <c r="L35" s="119"/>
      <c r="M35" s="6"/>
      <c r="N35" s="123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4" t="s">
        <v>564</v>
      </c>
      <c r="C36" s="124"/>
      <c r="D36" s="124"/>
      <c r="E36" s="124"/>
      <c r="F36" s="125"/>
      <c r="G36" s="6"/>
      <c r="H36" s="6"/>
      <c r="I36" s="126"/>
      <c r="J36" s="127"/>
      <c r="K36" s="128"/>
      <c r="L36" s="127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93" t="s">
        <v>16</v>
      </c>
      <c r="B37" s="94" t="s">
        <v>532</v>
      </c>
      <c r="C37" s="96"/>
      <c r="D37" s="95" t="s">
        <v>543</v>
      </c>
      <c r="E37" s="94" t="s">
        <v>544</v>
      </c>
      <c r="F37" s="94" t="s">
        <v>545</v>
      </c>
      <c r="G37" s="94" t="s">
        <v>565</v>
      </c>
      <c r="H37" s="94" t="s">
        <v>547</v>
      </c>
      <c r="I37" s="94" t="s">
        <v>548</v>
      </c>
      <c r="J37" s="94" t="s">
        <v>549</v>
      </c>
      <c r="K37" s="94" t="s">
        <v>566</v>
      </c>
      <c r="L37" s="130" t="s">
        <v>551</v>
      </c>
      <c r="M37" s="96" t="s">
        <v>552</v>
      </c>
      <c r="N37" s="93" t="s">
        <v>553</v>
      </c>
      <c r="O37" s="258" t="s">
        <v>554</v>
      </c>
      <c r="P37" s="41"/>
      <c r="Q37" s="1"/>
      <c r="R37" s="255"/>
      <c r="S37" s="255"/>
      <c r="T37" s="255"/>
      <c r="U37" s="249"/>
      <c r="V37" s="249"/>
      <c r="W37" s="249"/>
      <c r="X37" s="249"/>
      <c r="Y37" s="249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322" customFormat="1" ht="15" customHeight="1">
      <c r="A38" s="378">
        <v>1</v>
      </c>
      <c r="B38" s="297">
        <v>44796</v>
      </c>
      <c r="C38" s="379"/>
      <c r="D38" s="380" t="s">
        <v>131</v>
      </c>
      <c r="E38" s="298" t="s">
        <v>557</v>
      </c>
      <c r="F38" s="298">
        <v>2005</v>
      </c>
      <c r="G38" s="298">
        <v>1940</v>
      </c>
      <c r="H38" s="298">
        <v>2060</v>
      </c>
      <c r="I38" s="298" t="s">
        <v>875</v>
      </c>
      <c r="J38" s="301" t="s">
        <v>693</v>
      </c>
      <c r="K38" s="301">
        <f t="shared" ref="K38" si="28">H38-F38</f>
        <v>55</v>
      </c>
      <c r="L38" s="381">
        <f t="shared" ref="L38" si="29">(F38*-0.7)/100</f>
        <v>-14.035</v>
      </c>
      <c r="M38" s="382">
        <f t="shared" ref="M38" si="30">(K38+L38)/F38</f>
        <v>2.0431421446384043E-2</v>
      </c>
      <c r="N38" s="301" t="s">
        <v>555</v>
      </c>
      <c r="O38" s="383">
        <v>44806</v>
      </c>
      <c r="P38" s="41"/>
      <c r="Q38" s="256"/>
      <c r="R38" s="257" t="s">
        <v>556</v>
      </c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313"/>
      <c r="AJ38" s="314"/>
      <c r="AK38" s="321"/>
      <c r="AL38" s="321"/>
    </row>
    <row r="39" spans="1:38" s="322" customFormat="1" ht="13.5" customHeight="1">
      <c r="A39" s="378">
        <v>2</v>
      </c>
      <c r="B39" s="384">
        <v>44799</v>
      </c>
      <c r="C39" s="379"/>
      <c r="D39" s="380" t="s">
        <v>154</v>
      </c>
      <c r="E39" s="298" t="s">
        <v>557</v>
      </c>
      <c r="F39" s="298">
        <v>810</v>
      </c>
      <c r="G39" s="298">
        <v>787</v>
      </c>
      <c r="H39" s="298">
        <v>829</v>
      </c>
      <c r="I39" s="298" t="s">
        <v>882</v>
      </c>
      <c r="J39" s="301" t="s">
        <v>906</v>
      </c>
      <c r="K39" s="301">
        <f t="shared" ref="K39" si="31">H39-F39</f>
        <v>19</v>
      </c>
      <c r="L39" s="381">
        <f t="shared" ref="L39" si="32">(F39*-0.7)/100</f>
        <v>-5.67</v>
      </c>
      <c r="M39" s="382">
        <f t="shared" ref="M39" si="33">(K39+L39)/F39</f>
        <v>1.6456790123456789E-2</v>
      </c>
      <c r="N39" s="301" t="s">
        <v>555</v>
      </c>
      <c r="O39" s="383">
        <v>44806</v>
      </c>
      <c r="P39" s="41"/>
      <c r="Q39" s="256"/>
      <c r="R39" s="257" t="s">
        <v>556</v>
      </c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313"/>
      <c r="AJ39" s="314"/>
      <c r="AK39" s="321"/>
      <c r="AL39" s="321"/>
    </row>
    <row r="40" spans="1:38" s="322" customFormat="1" ht="13.5" customHeight="1">
      <c r="A40" s="378">
        <v>3</v>
      </c>
      <c r="B40" s="384">
        <v>44803</v>
      </c>
      <c r="C40" s="379"/>
      <c r="D40" s="380" t="s">
        <v>87</v>
      </c>
      <c r="E40" s="298" t="s">
        <v>557</v>
      </c>
      <c r="F40" s="298">
        <v>3555</v>
      </c>
      <c r="G40" s="298">
        <v>3430</v>
      </c>
      <c r="H40" s="298">
        <v>3655</v>
      </c>
      <c r="I40" s="298" t="s">
        <v>887</v>
      </c>
      <c r="J40" s="301" t="s">
        <v>817</v>
      </c>
      <c r="K40" s="301">
        <f t="shared" ref="K40" si="34">H40-F40</f>
        <v>100</v>
      </c>
      <c r="L40" s="381">
        <f t="shared" ref="L40" si="35">(F40*-0.7)/100</f>
        <v>-24.885000000000002</v>
      </c>
      <c r="M40" s="382">
        <f t="shared" ref="M40" si="36">(K40+L40)/F40</f>
        <v>2.1129395218002812E-2</v>
      </c>
      <c r="N40" s="301" t="s">
        <v>555</v>
      </c>
      <c r="O40" s="383">
        <v>44816</v>
      </c>
      <c r="P40" s="41"/>
      <c r="Q40" s="256"/>
      <c r="R40" s="257" t="s">
        <v>556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313"/>
      <c r="AJ40" s="314"/>
      <c r="AK40" s="321"/>
      <c r="AL40" s="321"/>
    </row>
    <row r="41" spans="1:38" s="322" customFormat="1" ht="13.5" customHeight="1">
      <c r="A41" s="451">
        <v>4</v>
      </c>
      <c r="B41" s="329">
        <v>44805</v>
      </c>
      <c r="C41" s="452"/>
      <c r="D41" s="453" t="s">
        <v>825</v>
      </c>
      <c r="E41" s="386" t="s">
        <v>557</v>
      </c>
      <c r="F41" s="386">
        <v>378</v>
      </c>
      <c r="G41" s="386">
        <v>367</v>
      </c>
      <c r="H41" s="386">
        <v>367</v>
      </c>
      <c r="I41" s="386" t="s">
        <v>896</v>
      </c>
      <c r="J41" s="325" t="s">
        <v>1108</v>
      </c>
      <c r="K41" s="325">
        <f t="shared" ref="K41" si="37">H41-F41</f>
        <v>-11</v>
      </c>
      <c r="L41" s="454">
        <f t="shared" ref="L41" si="38">(F41*-0.7)/100</f>
        <v>-2.6459999999999995</v>
      </c>
      <c r="M41" s="455">
        <f t="shared" ref="M41" si="39">(K41+L41)/F41</f>
        <v>-3.6100529100529098E-2</v>
      </c>
      <c r="N41" s="325" t="s">
        <v>567</v>
      </c>
      <c r="O41" s="456">
        <v>44820</v>
      </c>
      <c r="P41" s="41"/>
      <c r="Q41" s="256"/>
      <c r="R41" s="257" t="s">
        <v>827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38" s="322" customFormat="1" ht="13.5" customHeight="1">
      <c r="A42" s="409">
        <v>5</v>
      </c>
      <c r="B42" s="410">
        <v>44809</v>
      </c>
      <c r="C42" s="411"/>
      <c r="D42" s="412" t="s">
        <v>464</v>
      </c>
      <c r="E42" s="320" t="s">
        <v>557</v>
      </c>
      <c r="F42" s="320">
        <v>150</v>
      </c>
      <c r="G42" s="320">
        <v>145</v>
      </c>
      <c r="H42" s="320">
        <v>154.5</v>
      </c>
      <c r="I42" s="320" t="s">
        <v>934</v>
      </c>
      <c r="J42" s="301" t="s">
        <v>946</v>
      </c>
      <c r="K42" s="301">
        <f t="shared" ref="K42" si="40">H42-F42</f>
        <v>4.5</v>
      </c>
      <c r="L42" s="381">
        <f t="shared" ref="L42" si="41">(F42*-0.7)/100</f>
        <v>-1.05</v>
      </c>
      <c r="M42" s="382">
        <f t="shared" ref="M42" si="42">(K42+L42)/F42</f>
        <v>2.3E-2</v>
      </c>
      <c r="N42" s="301" t="s">
        <v>555</v>
      </c>
      <c r="O42" s="383">
        <v>44810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38" s="322" customFormat="1" ht="13.5" customHeight="1">
      <c r="A43" s="409">
        <v>6</v>
      </c>
      <c r="B43" s="410">
        <v>44810</v>
      </c>
      <c r="C43" s="411"/>
      <c r="D43" s="412" t="s">
        <v>66</v>
      </c>
      <c r="E43" s="320" t="s">
        <v>557</v>
      </c>
      <c r="F43" s="320">
        <v>1970</v>
      </c>
      <c r="G43" s="320">
        <v>1915</v>
      </c>
      <c r="H43" s="320">
        <v>2003</v>
      </c>
      <c r="I43" s="320" t="s">
        <v>939</v>
      </c>
      <c r="J43" s="301" t="s">
        <v>940</v>
      </c>
      <c r="K43" s="301">
        <f t="shared" ref="K43:K45" si="43">H43-F43</f>
        <v>33</v>
      </c>
      <c r="L43" s="381">
        <f>(F43*-0.07)/100</f>
        <v>-1.379</v>
      </c>
      <c r="M43" s="382">
        <f t="shared" ref="M43:M45" si="44">(K43+L43)/F43</f>
        <v>1.6051269035532993E-2</v>
      </c>
      <c r="N43" s="301" t="s">
        <v>555</v>
      </c>
      <c r="O43" s="383">
        <v>44810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38" s="322" customFormat="1" ht="13.5" customHeight="1">
      <c r="A44" s="409">
        <v>7</v>
      </c>
      <c r="B44" s="410">
        <v>44810</v>
      </c>
      <c r="C44" s="411"/>
      <c r="D44" s="412" t="s">
        <v>198</v>
      </c>
      <c r="E44" s="320" t="s">
        <v>557</v>
      </c>
      <c r="F44" s="320">
        <v>243</v>
      </c>
      <c r="G44" s="320">
        <v>237</v>
      </c>
      <c r="H44" s="320">
        <v>251</v>
      </c>
      <c r="I44" s="320" t="s">
        <v>941</v>
      </c>
      <c r="J44" s="301" t="s">
        <v>956</v>
      </c>
      <c r="K44" s="301">
        <f t="shared" si="43"/>
        <v>8</v>
      </c>
      <c r="L44" s="381">
        <f t="shared" ref="L44:L45" si="45">(F44*-0.7)/100</f>
        <v>-1.7009999999999998</v>
      </c>
      <c r="M44" s="382">
        <f t="shared" si="44"/>
        <v>2.5921810699588477E-2</v>
      </c>
      <c r="N44" s="301" t="s">
        <v>555</v>
      </c>
      <c r="O44" s="383">
        <v>44810</v>
      </c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38" s="322" customFormat="1" ht="13.5" customHeight="1">
      <c r="A45" s="451">
        <v>8</v>
      </c>
      <c r="B45" s="329">
        <v>44811</v>
      </c>
      <c r="C45" s="452"/>
      <c r="D45" s="453" t="s">
        <v>66</v>
      </c>
      <c r="E45" s="386" t="s">
        <v>557</v>
      </c>
      <c r="F45" s="386">
        <v>1995</v>
      </c>
      <c r="G45" s="386">
        <v>1930</v>
      </c>
      <c r="H45" s="386">
        <v>1930</v>
      </c>
      <c r="I45" s="386" t="s">
        <v>947</v>
      </c>
      <c r="J45" s="325" t="s">
        <v>1109</v>
      </c>
      <c r="K45" s="325">
        <f t="shared" si="43"/>
        <v>-65</v>
      </c>
      <c r="L45" s="454">
        <f t="shared" si="45"/>
        <v>-13.965</v>
      </c>
      <c r="M45" s="455">
        <f t="shared" si="44"/>
        <v>-3.9581453634085217E-2</v>
      </c>
      <c r="N45" s="325" t="s">
        <v>567</v>
      </c>
      <c r="O45" s="456">
        <v>44820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38" s="322" customFormat="1" ht="13.5" customHeight="1">
      <c r="A46" s="304">
        <v>9</v>
      </c>
      <c r="B46" s="219">
        <v>44813</v>
      </c>
      <c r="C46" s="306"/>
      <c r="D46" s="307" t="s">
        <v>198</v>
      </c>
      <c r="E46" s="334" t="s">
        <v>557</v>
      </c>
      <c r="F46" s="334">
        <v>242</v>
      </c>
      <c r="G46" s="334">
        <v>235</v>
      </c>
      <c r="H46" s="334"/>
      <c r="I46" s="334" t="s">
        <v>941</v>
      </c>
      <c r="J46" s="252" t="s">
        <v>558</v>
      </c>
      <c r="K46" s="252"/>
      <c r="L46" s="253"/>
      <c r="M46" s="254"/>
      <c r="N46" s="252"/>
      <c r="O46" s="275"/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38" s="322" customFormat="1" ht="13.5" customHeight="1">
      <c r="A47" s="409">
        <v>10</v>
      </c>
      <c r="B47" s="389">
        <v>44817</v>
      </c>
      <c r="C47" s="411"/>
      <c r="D47" s="412" t="s">
        <v>465</v>
      </c>
      <c r="E47" s="320" t="s">
        <v>557</v>
      </c>
      <c r="F47" s="320">
        <v>1025</v>
      </c>
      <c r="G47" s="320">
        <v>994</v>
      </c>
      <c r="H47" s="320">
        <v>1050</v>
      </c>
      <c r="I47" s="320" t="s">
        <v>1000</v>
      </c>
      <c r="J47" s="301" t="s">
        <v>576</v>
      </c>
      <c r="K47" s="301">
        <f t="shared" ref="K47" si="46">H47-F47</f>
        <v>25</v>
      </c>
      <c r="L47" s="381">
        <f>(F47*-0.07)/100</f>
        <v>-0.71750000000000003</v>
      </c>
      <c r="M47" s="382">
        <f t="shared" ref="M47" si="47">(K47+L47)/F47</f>
        <v>2.3690243902439023E-2</v>
      </c>
      <c r="N47" s="301" t="s">
        <v>555</v>
      </c>
      <c r="O47" s="383">
        <v>44817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38" s="322" customFormat="1" ht="13.5" customHeight="1">
      <c r="A48" s="409">
        <v>11</v>
      </c>
      <c r="B48" s="389">
        <v>44817</v>
      </c>
      <c r="C48" s="411"/>
      <c r="D48" s="412" t="s">
        <v>1001</v>
      </c>
      <c r="E48" s="320" t="s">
        <v>557</v>
      </c>
      <c r="F48" s="320">
        <v>267.5</v>
      </c>
      <c r="G48" s="320">
        <v>259</v>
      </c>
      <c r="H48" s="320">
        <v>274</v>
      </c>
      <c r="I48" s="320" t="s">
        <v>1002</v>
      </c>
      <c r="J48" s="301" t="s">
        <v>1107</v>
      </c>
      <c r="K48" s="301">
        <f t="shared" ref="K48:K49" si="48">H48-F48</f>
        <v>6.5</v>
      </c>
      <c r="L48" s="381">
        <f>(F48*-0.07)/100</f>
        <v>-0.18725000000000003</v>
      </c>
      <c r="M48" s="382">
        <f t="shared" ref="M48:M49" si="49">(K48+L48)/F48</f>
        <v>2.3599065420560748E-2</v>
      </c>
      <c r="N48" s="301" t="s">
        <v>555</v>
      </c>
      <c r="O48" s="383">
        <v>44817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451">
        <v>12</v>
      </c>
      <c r="B49" s="329">
        <v>44817</v>
      </c>
      <c r="C49" s="452"/>
      <c r="D49" s="453" t="s">
        <v>182</v>
      </c>
      <c r="E49" s="386" t="s">
        <v>557</v>
      </c>
      <c r="F49" s="386">
        <v>799</v>
      </c>
      <c r="G49" s="386">
        <v>774</v>
      </c>
      <c r="H49" s="386">
        <v>774</v>
      </c>
      <c r="I49" s="386" t="s">
        <v>1009</v>
      </c>
      <c r="J49" s="325" t="s">
        <v>1110</v>
      </c>
      <c r="K49" s="325">
        <f t="shared" si="48"/>
        <v>-25</v>
      </c>
      <c r="L49" s="454">
        <f t="shared" ref="L49" si="50">(F49*-0.7)/100</f>
        <v>-5.593</v>
      </c>
      <c r="M49" s="455">
        <f t="shared" si="49"/>
        <v>-3.8289111389236546E-2</v>
      </c>
      <c r="N49" s="325" t="s">
        <v>567</v>
      </c>
      <c r="O49" s="456">
        <v>44820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409">
        <v>13</v>
      </c>
      <c r="B50" s="389">
        <v>44819</v>
      </c>
      <c r="C50" s="411"/>
      <c r="D50" s="412" t="s">
        <v>464</v>
      </c>
      <c r="E50" s="320" t="s">
        <v>557</v>
      </c>
      <c r="F50" s="320">
        <v>156</v>
      </c>
      <c r="G50" s="320">
        <v>152</v>
      </c>
      <c r="H50" s="320">
        <v>161</v>
      </c>
      <c r="I50" s="320" t="s">
        <v>884</v>
      </c>
      <c r="J50" s="301" t="s">
        <v>1106</v>
      </c>
      <c r="K50" s="301">
        <f t="shared" ref="K50" si="51">H50-F50</f>
        <v>5</v>
      </c>
      <c r="L50" s="381">
        <f t="shared" ref="L50" si="52">(F50*-0.7)/100</f>
        <v>-1.0919999999999999</v>
      </c>
      <c r="M50" s="382">
        <f t="shared" ref="M50" si="53">(K50+L50)/F50</f>
        <v>2.5051282051282053E-2</v>
      </c>
      <c r="N50" s="301" t="s">
        <v>555</v>
      </c>
      <c r="O50" s="383">
        <v>44810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15" customFormat="1" ht="15" customHeight="1">
      <c r="A51" s="304"/>
      <c r="B51" s="305"/>
      <c r="C51" s="306"/>
      <c r="D51" s="307"/>
      <c r="E51" s="308"/>
      <c r="F51" s="308"/>
      <c r="G51" s="308"/>
      <c r="H51" s="308"/>
      <c r="I51" s="308"/>
      <c r="J51" s="252"/>
      <c r="K51" s="252"/>
      <c r="L51" s="253"/>
      <c r="M51" s="254"/>
      <c r="N51" s="252"/>
      <c r="O51" s="275"/>
      <c r="P51" s="41"/>
      <c r="Q51" s="256"/>
      <c r="R51" s="25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14"/>
      <c r="AL51" s="314"/>
    </row>
    <row r="52" spans="1:38" ht="15" customHeight="1">
      <c r="A52" s="259"/>
      <c r="B52" s="260"/>
      <c r="C52" s="261"/>
      <c r="D52" s="262"/>
      <c r="E52" s="263"/>
      <c r="F52" s="263"/>
      <c r="G52" s="263"/>
      <c r="H52" s="263"/>
      <c r="I52" s="263"/>
      <c r="J52" s="264"/>
      <c r="K52" s="264"/>
      <c r="L52" s="265"/>
      <c r="M52" s="266"/>
      <c r="N52" s="264"/>
      <c r="O52" s="267"/>
      <c r="P52" s="240"/>
      <c r="Q52" s="256"/>
      <c r="R52" s="25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1"/>
      <c r="AI52" s="1"/>
      <c r="AJ52" s="1"/>
      <c r="AK52" s="1"/>
      <c r="AL52" s="1"/>
    </row>
    <row r="53" spans="1:38" ht="44.25" customHeight="1">
      <c r="A53" s="109" t="s">
        <v>559</v>
      </c>
      <c r="B53" s="131"/>
      <c r="C53" s="131"/>
      <c r="D53" s="1"/>
      <c r="E53" s="6"/>
      <c r="F53" s="6"/>
      <c r="G53" s="6"/>
      <c r="H53" s="6" t="s">
        <v>571</v>
      </c>
      <c r="I53" s="6"/>
      <c r="J53" s="6"/>
      <c r="K53" s="105"/>
      <c r="L53" s="133"/>
      <c r="M53" s="105"/>
      <c r="N53" s="106"/>
      <c r="O53" s="105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251"/>
      <c r="AD53" s="251"/>
      <c r="AE53" s="251"/>
      <c r="AF53" s="251"/>
      <c r="AG53" s="251"/>
      <c r="AH53" s="251"/>
    </row>
    <row r="54" spans="1:38" ht="12.75" customHeight="1">
      <c r="A54" s="116" t="s">
        <v>560</v>
      </c>
      <c r="B54" s="109"/>
      <c r="C54" s="109"/>
      <c r="D54" s="109"/>
      <c r="E54" s="41"/>
      <c r="F54" s="117" t="s">
        <v>561</v>
      </c>
      <c r="G54" s="54"/>
      <c r="H54" s="41"/>
      <c r="I54" s="54"/>
      <c r="J54" s="6"/>
      <c r="K54" s="134"/>
      <c r="L54" s="135"/>
      <c r="M54" s="6"/>
      <c r="N54" s="99"/>
      <c r="O54" s="136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6"/>
      <c r="B55" s="109"/>
      <c r="C55" s="109"/>
      <c r="D55" s="109"/>
      <c r="E55" s="6"/>
      <c r="F55" s="117" t="s">
        <v>563</v>
      </c>
      <c r="G55" s="54"/>
      <c r="H55" s="41"/>
      <c r="I55" s="54"/>
      <c r="J55" s="6"/>
      <c r="K55" s="134"/>
      <c r="L55" s="135"/>
      <c r="M55" s="6"/>
      <c r="N55" s="99"/>
      <c r="O55" s="136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09"/>
      <c r="B56" s="109"/>
      <c r="C56" s="109"/>
      <c r="D56" s="109"/>
      <c r="E56" s="6"/>
      <c r="F56" s="6"/>
      <c r="G56" s="6"/>
      <c r="H56" s="6"/>
      <c r="I56" s="6"/>
      <c r="J56" s="122"/>
      <c r="K56" s="119"/>
      <c r="L56" s="120"/>
      <c r="M56" s="6"/>
      <c r="N56" s="123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37" t="s">
        <v>572</v>
      </c>
      <c r="B57" s="137"/>
      <c r="C57" s="137"/>
      <c r="D57" s="137"/>
      <c r="E57" s="6"/>
      <c r="F57" s="6"/>
      <c r="G57" s="6"/>
      <c r="H57" s="6"/>
      <c r="I57" s="6"/>
      <c r="J57" s="6"/>
      <c r="K57" s="6"/>
      <c r="L57" s="6"/>
      <c r="M57" s="6"/>
      <c r="N57" s="6"/>
      <c r="O57" s="2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4" t="s">
        <v>16</v>
      </c>
      <c r="B58" s="94" t="s">
        <v>532</v>
      </c>
      <c r="C58" s="94"/>
      <c r="D58" s="95" t="s">
        <v>543</v>
      </c>
      <c r="E58" s="94" t="s">
        <v>544</v>
      </c>
      <c r="F58" s="94" t="s">
        <v>545</v>
      </c>
      <c r="G58" s="94" t="s">
        <v>565</v>
      </c>
      <c r="H58" s="94" t="s">
        <v>547</v>
      </c>
      <c r="I58" s="94" t="s">
        <v>548</v>
      </c>
      <c r="J58" s="93" t="s">
        <v>549</v>
      </c>
      <c r="K58" s="138" t="s">
        <v>573</v>
      </c>
      <c r="L58" s="96" t="s">
        <v>551</v>
      </c>
      <c r="M58" s="138" t="s">
        <v>574</v>
      </c>
      <c r="N58" s="94" t="s">
        <v>575</v>
      </c>
      <c r="O58" s="93" t="s">
        <v>553</v>
      </c>
      <c r="P58" s="95" t="s">
        <v>554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s="218" customFormat="1" ht="12.75" customHeight="1">
      <c r="A59" s="298">
        <v>1</v>
      </c>
      <c r="B59" s="297">
        <v>44802</v>
      </c>
      <c r="C59" s="299"/>
      <c r="D59" s="299" t="s">
        <v>885</v>
      </c>
      <c r="E59" s="298" t="s">
        <v>557</v>
      </c>
      <c r="F59" s="298">
        <v>724</v>
      </c>
      <c r="G59" s="298">
        <v>710</v>
      </c>
      <c r="H59" s="300">
        <v>735.5</v>
      </c>
      <c r="I59" s="300" t="s">
        <v>879</v>
      </c>
      <c r="J59" s="301" t="s">
        <v>880</v>
      </c>
      <c r="K59" s="300">
        <f t="shared" ref="K59" si="54">H59-F59</f>
        <v>11.5</v>
      </c>
      <c r="L59" s="302">
        <f t="shared" ref="L59" si="55">(H59*N59)*0.07%</f>
        <v>489.10750000000007</v>
      </c>
      <c r="M59" s="303">
        <f t="shared" ref="M59" si="56">(K59*N59)-L59</f>
        <v>10435.8925</v>
      </c>
      <c r="N59" s="300">
        <v>950</v>
      </c>
      <c r="O59" s="301" t="s">
        <v>555</v>
      </c>
      <c r="P59" s="297">
        <v>44805</v>
      </c>
      <c r="Q59" s="220"/>
      <c r="R59" s="223" t="s">
        <v>556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63"/>
      <c r="AG59" s="260"/>
      <c r="AH59" s="220"/>
      <c r="AI59" s="220"/>
      <c r="AJ59" s="263"/>
      <c r="AK59" s="263"/>
      <c r="AL59" s="263"/>
    </row>
    <row r="60" spans="1:38" s="218" customFormat="1" ht="12.75" customHeight="1">
      <c r="A60" s="320">
        <v>2</v>
      </c>
      <c r="B60" s="297">
        <v>44805</v>
      </c>
      <c r="C60" s="299"/>
      <c r="D60" s="299" t="s">
        <v>886</v>
      </c>
      <c r="E60" s="298" t="s">
        <v>557</v>
      </c>
      <c r="F60" s="298">
        <v>873.5</v>
      </c>
      <c r="G60" s="320">
        <v>864</v>
      </c>
      <c r="H60" s="300">
        <v>884</v>
      </c>
      <c r="I60" s="300" t="s">
        <v>891</v>
      </c>
      <c r="J60" s="301" t="s">
        <v>897</v>
      </c>
      <c r="K60" s="300">
        <f t="shared" ref="K60" si="57">H60-F60</f>
        <v>10.5</v>
      </c>
      <c r="L60" s="302">
        <f t="shared" ref="L60" si="58">(H60*N60)*0.07%</f>
        <v>850.85000000000014</v>
      </c>
      <c r="M60" s="303">
        <f t="shared" ref="M60" si="59">(K60*N60)-L60</f>
        <v>13586.65</v>
      </c>
      <c r="N60" s="300">
        <v>1375</v>
      </c>
      <c r="O60" s="301" t="s">
        <v>555</v>
      </c>
      <c r="P60" s="297">
        <v>44805</v>
      </c>
      <c r="Q60" s="220"/>
      <c r="R60" s="223" t="s">
        <v>556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63"/>
      <c r="AG60" s="260"/>
      <c r="AH60" s="220"/>
      <c r="AI60" s="220"/>
      <c r="AJ60" s="263"/>
      <c r="AK60" s="263"/>
      <c r="AL60" s="263"/>
    </row>
    <row r="61" spans="1:38" s="218" customFormat="1" ht="12.75" customHeight="1">
      <c r="A61" s="386">
        <v>3</v>
      </c>
      <c r="B61" s="329">
        <v>44805</v>
      </c>
      <c r="C61" s="387"/>
      <c r="D61" s="387" t="s">
        <v>892</v>
      </c>
      <c r="E61" s="388" t="s">
        <v>557</v>
      </c>
      <c r="F61" s="388">
        <v>696.5</v>
      </c>
      <c r="G61" s="386">
        <v>685</v>
      </c>
      <c r="H61" s="326">
        <v>685</v>
      </c>
      <c r="I61" s="326" t="s">
        <v>893</v>
      </c>
      <c r="J61" s="325" t="s">
        <v>917</v>
      </c>
      <c r="K61" s="326">
        <f t="shared" ref="K61" si="60">H61-F61</f>
        <v>-11.5</v>
      </c>
      <c r="L61" s="327">
        <f t="shared" ref="L61" si="61">(H61*N61)*0.07%</f>
        <v>479.50000000000006</v>
      </c>
      <c r="M61" s="328">
        <f t="shared" ref="M61" si="62">(K61*N61)-L61</f>
        <v>-11979.5</v>
      </c>
      <c r="N61" s="326">
        <v>1000</v>
      </c>
      <c r="O61" s="325" t="s">
        <v>567</v>
      </c>
      <c r="P61" s="329">
        <v>44806</v>
      </c>
      <c r="Q61" s="220"/>
      <c r="R61" s="223" t="s">
        <v>827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63"/>
      <c r="AG61" s="260"/>
      <c r="AH61" s="220"/>
      <c r="AI61" s="220"/>
      <c r="AJ61" s="263"/>
      <c r="AK61" s="263"/>
      <c r="AL61" s="263"/>
    </row>
    <row r="62" spans="1:38" s="218" customFormat="1" ht="12.75" customHeight="1">
      <c r="A62" s="320">
        <v>4</v>
      </c>
      <c r="B62" s="297">
        <v>44805</v>
      </c>
      <c r="C62" s="299"/>
      <c r="D62" s="299" t="s">
        <v>877</v>
      </c>
      <c r="E62" s="298" t="s">
        <v>557</v>
      </c>
      <c r="F62" s="298">
        <v>240</v>
      </c>
      <c r="G62" s="320">
        <v>234.5</v>
      </c>
      <c r="H62" s="300">
        <v>246</v>
      </c>
      <c r="I62" s="300" t="s">
        <v>878</v>
      </c>
      <c r="J62" s="301" t="s">
        <v>901</v>
      </c>
      <c r="K62" s="300">
        <f t="shared" ref="K62:K63" si="63">H62-F62</f>
        <v>6</v>
      </c>
      <c r="L62" s="302">
        <f t="shared" ref="L62:L63" si="64">(H62*N62)*0.07%</f>
        <v>430.50000000000006</v>
      </c>
      <c r="M62" s="303">
        <f t="shared" ref="M62:M63" si="65">(K62*N62)-L62</f>
        <v>14569.5</v>
      </c>
      <c r="N62" s="300">
        <v>2500</v>
      </c>
      <c r="O62" s="301" t="s">
        <v>555</v>
      </c>
      <c r="P62" s="297">
        <v>44805</v>
      </c>
      <c r="Q62" s="220"/>
      <c r="R62" s="223" t="s">
        <v>827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63"/>
      <c r="AG62" s="260"/>
      <c r="AH62" s="220"/>
      <c r="AI62" s="220"/>
      <c r="AJ62" s="263"/>
      <c r="AK62" s="263"/>
      <c r="AL62" s="263"/>
    </row>
    <row r="63" spans="1:38" s="218" customFormat="1" ht="12.75" customHeight="1">
      <c r="A63" s="386">
        <v>5</v>
      </c>
      <c r="B63" s="329">
        <v>44805</v>
      </c>
      <c r="C63" s="387"/>
      <c r="D63" s="387" t="s">
        <v>894</v>
      </c>
      <c r="E63" s="388" t="s">
        <v>557</v>
      </c>
      <c r="F63" s="388">
        <v>2070</v>
      </c>
      <c r="G63" s="386">
        <v>2000</v>
      </c>
      <c r="H63" s="326">
        <v>2000</v>
      </c>
      <c r="I63" s="326" t="s">
        <v>895</v>
      </c>
      <c r="J63" s="325" t="s">
        <v>938</v>
      </c>
      <c r="K63" s="326">
        <f t="shared" si="63"/>
        <v>-70</v>
      </c>
      <c r="L63" s="327">
        <f t="shared" si="64"/>
        <v>280.00000000000006</v>
      </c>
      <c r="M63" s="328">
        <f t="shared" si="65"/>
        <v>-14280</v>
      </c>
      <c r="N63" s="326">
        <v>200</v>
      </c>
      <c r="O63" s="325" t="s">
        <v>567</v>
      </c>
      <c r="P63" s="329">
        <v>44810</v>
      </c>
      <c r="Q63" s="220"/>
      <c r="R63" s="223" t="s">
        <v>827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63"/>
      <c r="AG63" s="260"/>
      <c r="AH63" s="220"/>
      <c r="AI63" s="220"/>
      <c r="AJ63" s="263"/>
      <c r="AK63" s="263"/>
      <c r="AL63" s="263"/>
    </row>
    <row r="64" spans="1:38" s="218" customFormat="1" ht="12.75" customHeight="1">
      <c r="A64" s="386">
        <v>6</v>
      </c>
      <c r="B64" s="329">
        <v>44806</v>
      </c>
      <c r="C64" s="387"/>
      <c r="D64" s="387" t="s">
        <v>918</v>
      </c>
      <c r="E64" s="388" t="s">
        <v>911</v>
      </c>
      <c r="F64" s="388">
        <v>534</v>
      </c>
      <c r="G64" s="386">
        <v>545</v>
      </c>
      <c r="H64" s="326">
        <v>543</v>
      </c>
      <c r="I64" s="326" t="s">
        <v>919</v>
      </c>
      <c r="J64" s="325" t="s">
        <v>937</v>
      </c>
      <c r="K64" s="326">
        <f>F64-H64</f>
        <v>-9</v>
      </c>
      <c r="L64" s="327">
        <f t="shared" ref="L64" si="66">(H64*N64)*0.07%</f>
        <v>570.15000000000009</v>
      </c>
      <c r="M64" s="328">
        <f t="shared" ref="M64" si="67">(K64*N64)-L64</f>
        <v>-14070.15</v>
      </c>
      <c r="N64" s="326">
        <v>1500</v>
      </c>
      <c r="O64" s="325" t="s">
        <v>567</v>
      </c>
      <c r="P64" s="329">
        <v>44810</v>
      </c>
      <c r="Q64" s="220"/>
      <c r="R64" s="223" t="s">
        <v>556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63"/>
      <c r="AG64" s="260"/>
      <c r="AH64" s="220"/>
      <c r="AI64" s="220"/>
      <c r="AJ64" s="263"/>
      <c r="AK64" s="263"/>
      <c r="AL64" s="263"/>
    </row>
    <row r="65" spans="1:38" s="218" customFormat="1" ht="12.75" customHeight="1">
      <c r="A65" s="320">
        <v>7</v>
      </c>
      <c r="B65" s="297">
        <v>44806</v>
      </c>
      <c r="C65" s="299"/>
      <c r="D65" s="299" t="s">
        <v>921</v>
      </c>
      <c r="E65" s="298" t="s">
        <v>557</v>
      </c>
      <c r="F65" s="298">
        <v>371.5</v>
      </c>
      <c r="G65" s="320">
        <v>365</v>
      </c>
      <c r="H65" s="300">
        <v>376</v>
      </c>
      <c r="I65" s="300" t="s">
        <v>922</v>
      </c>
      <c r="J65" s="301" t="s">
        <v>930</v>
      </c>
      <c r="K65" s="300">
        <f t="shared" ref="K65" si="68">H65-F65</f>
        <v>4.5</v>
      </c>
      <c r="L65" s="302">
        <f t="shared" ref="L65" si="69">(H65*N65)*0.07%</f>
        <v>473.76000000000005</v>
      </c>
      <c r="M65" s="303">
        <f t="shared" ref="M65" si="70">(K65*N65)-L65</f>
        <v>7626.24</v>
      </c>
      <c r="N65" s="300">
        <v>1800</v>
      </c>
      <c r="O65" s="301" t="s">
        <v>555</v>
      </c>
      <c r="P65" s="297">
        <v>44809</v>
      </c>
      <c r="Q65" s="220"/>
      <c r="R65" s="223" t="s">
        <v>556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386">
        <v>8</v>
      </c>
      <c r="B66" s="329">
        <v>44806</v>
      </c>
      <c r="C66" s="387"/>
      <c r="D66" s="387" t="s">
        <v>877</v>
      </c>
      <c r="E66" s="388" t="s">
        <v>557</v>
      </c>
      <c r="F66" s="388">
        <v>239.5</v>
      </c>
      <c r="G66" s="386">
        <v>234.5</v>
      </c>
      <c r="H66" s="326">
        <v>234.5</v>
      </c>
      <c r="I66" s="326" t="s">
        <v>878</v>
      </c>
      <c r="J66" s="325" t="s">
        <v>932</v>
      </c>
      <c r="K66" s="326">
        <f t="shared" ref="K66" si="71">H66-F66</f>
        <v>-5</v>
      </c>
      <c r="L66" s="327">
        <f t="shared" ref="L66" si="72">(H66*N66)*0.07%</f>
        <v>410.37500000000006</v>
      </c>
      <c r="M66" s="328">
        <f t="shared" ref="M66" si="73">(K66*N66)-L66</f>
        <v>-12910.375</v>
      </c>
      <c r="N66" s="326">
        <v>2500</v>
      </c>
      <c r="O66" s="325" t="s">
        <v>567</v>
      </c>
      <c r="P66" s="329">
        <v>44809</v>
      </c>
      <c r="Q66" s="220"/>
      <c r="R66" s="223" t="s">
        <v>827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s="218" customFormat="1" ht="12.75" customHeight="1">
      <c r="A67" s="320">
        <v>9</v>
      </c>
      <c r="B67" s="297">
        <v>44809</v>
      </c>
      <c r="C67" s="299"/>
      <c r="D67" s="299" t="s">
        <v>931</v>
      </c>
      <c r="E67" s="298" t="s">
        <v>911</v>
      </c>
      <c r="F67" s="298">
        <v>117</v>
      </c>
      <c r="G67" s="320">
        <v>119</v>
      </c>
      <c r="H67" s="300">
        <v>115.5</v>
      </c>
      <c r="I67" s="300">
        <v>112</v>
      </c>
      <c r="J67" s="301" t="s">
        <v>933</v>
      </c>
      <c r="K67" s="300">
        <f>F67-H67</f>
        <v>1.5</v>
      </c>
      <c r="L67" s="302">
        <f t="shared" ref="L67:L69" si="74">(H67*N67)*0.07%</f>
        <v>501.2700000000001</v>
      </c>
      <c r="M67" s="303">
        <f t="shared" ref="M67:M69" si="75">(K67*N67)-L67</f>
        <v>8798.73</v>
      </c>
      <c r="N67" s="300">
        <v>6200</v>
      </c>
      <c r="O67" s="301" t="s">
        <v>555</v>
      </c>
      <c r="P67" s="297">
        <v>44809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10</v>
      </c>
      <c r="B68" s="297">
        <v>44810</v>
      </c>
      <c r="C68" s="299"/>
      <c r="D68" s="299" t="s">
        <v>921</v>
      </c>
      <c r="E68" s="298" t="s">
        <v>557</v>
      </c>
      <c r="F68" s="298">
        <v>370.5</v>
      </c>
      <c r="G68" s="320">
        <v>364</v>
      </c>
      <c r="H68" s="300">
        <v>375.5</v>
      </c>
      <c r="I68" s="300" t="s">
        <v>922</v>
      </c>
      <c r="J68" s="301" t="s">
        <v>958</v>
      </c>
      <c r="K68" s="300">
        <f t="shared" ref="K68:K69" si="76">H68-F68</f>
        <v>5</v>
      </c>
      <c r="L68" s="302">
        <f t="shared" si="74"/>
        <v>473.13000000000005</v>
      </c>
      <c r="M68" s="303">
        <f t="shared" si="75"/>
        <v>8526.8700000000008</v>
      </c>
      <c r="N68" s="300">
        <v>1800</v>
      </c>
      <c r="O68" s="301" t="s">
        <v>555</v>
      </c>
      <c r="P68" s="297">
        <v>44811</v>
      </c>
      <c r="Q68" s="220"/>
      <c r="R68" s="223" t="s">
        <v>556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20">
        <v>11</v>
      </c>
      <c r="B69" s="297">
        <v>44810</v>
      </c>
      <c r="C69" s="299"/>
      <c r="D69" s="299" t="s">
        <v>944</v>
      </c>
      <c r="E69" s="298" t="s">
        <v>557</v>
      </c>
      <c r="F69" s="298">
        <v>825</v>
      </c>
      <c r="G69" s="320">
        <v>810</v>
      </c>
      <c r="H69" s="300">
        <v>836</v>
      </c>
      <c r="I69" s="300" t="s">
        <v>945</v>
      </c>
      <c r="J69" s="301" t="s">
        <v>997</v>
      </c>
      <c r="K69" s="300">
        <f t="shared" si="76"/>
        <v>11</v>
      </c>
      <c r="L69" s="302">
        <f t="shared" si="74"/>
        <v>585.20000000000005</v>
      </c>
      <c r="M69" s="303">
        <f t="shared" si="75"/>
        <v>10414.799999999999</v>
      </c>
      <c r="N69" s="300">
        <v>1000</v>
      </c>
      <c r="O69" s="301" t="s">
        <v>555</v>
      </c>
      <c r="P69" s="297">
        <v>44817</v>
      </c>
      <c r="Q69" s="220"/>
      <c r="R69" s="223" t="s">
        <v>556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12</v>
      </c>
      <c r="B70" s="297">
        <v>44811</v>
      </c>
      <c r="C70" s="299"/>
      <c r="D70" s="299" t="s">
        <v>948</v>
      </c>
      <c r="E70" s="298" t="s">
        <v>557</v>
      </c>
      <c r="F70" s="298">
        <v>2585</v>
      </c>
      <c r="G70" s="320">
        <v>2540</v>
      </c>
      <c r="H70" s="300">
        <v>2619</v>
      </c>
      <c r="I70" s="300" t="s">
        <v>949</v>
      </c>
      <c r="J70" s="301" t="s">
        <v>972</v>
      </c>
      <c r="K70" s="300">
        <f t="shared" ref="K70" si="77">H70-F70</f>
        <v>34</v>
      </c>
      <c r="L70" s="302">
        <f t="shared" ref="L70" si="78">(H70*N70)*0.07%</f>
        <v>549.99000000000012</v>
      </c>
      <c r="M70" s="303">
        <f t="shared" ref="M70" si="79">(K70*N70)-L70</f>
        <v>9650.01</v>
      </c>
      <c r="N70" s="300">
        <v>300</v>
      </c>
      <c r="O70" s="301" t="s">
        <v>555</v>
      </c>
      <c r="P70" s="297">
        <v>44813</v>
      </c>
      <c r="Q70" s="220"/>
      <c r="R70" s="223" t="s">
        <v>827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20">
        <v>13</v>
      </c>
      <c r="B71" s="297">
        <v>44811</v>
      </c>
      <c r="C71" s="299"/>
      <c r="D71" s="299" t="s">
        <v>950</v>
      </c>
      <c r="E71" s="298" t="s">
        <v>557</v>
      </c>
      <c r="F71" s="298">
        <v>750</v>
      </c>
      <c r="G71" s="320">
        <v>736</v>
      </c>
      <c r="H71" s="300">
        <v>759</v>
      </c>
      <c r="I71" s="300" t="s">
        <v>951</v>
      </c>
      <c r="J71" s="301" t="s">
        <v>962</v>
      </c>
      <c r="K71" s="300">
        <f t="shared" ref="K71:K73" si="80">H71-F71</f>
        <v>9</v>
      </c>
      <c r="L71" s="302">
        <f t="shared" ref="L71:L74" si="81">(H71*N71)*0.07%</f>
        <v>504.73500000000007</v>
      </c>
      <c r="M71" s="303">
        <f t="shared" ref="M71:M74" si="82">(K71*N71)-L71</f>
        <v>8045.2650000000003</v>
      </c>
      <c r="N71" s="300">
        <v>950</v>
      </c>
      <c r="O71" s="301" t="s">
        <v>555</v>
      </c>
      <c r="P71" s="297">
        <v>44811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20">
        <v>14</v>
      </c>
      <c r="B72" s="297">
        <v>44811</v>
      </c>
      <c r="C72" s="299"/>
      <c r="D72" s="299" t="s">
        <v>952</v>
      </c>
      <c r="E72" s="298" t="s">
        <v>557</v>
      </c>
      <c r="F72" s="298">
        <v>1059</v>
      </c>
      <c r="G72" s="320">
        <v>1040</v>
      </c>
      <c r="H72" s="300">
        <v>1076</v>
      </c>
      <c r="I72" s="300" t="s">
        <v>953</v>
      </c>
      <c r="J72" s="301" t="s">
        <v>961</v>
      </c>
      <c r="K72" s="300">
        <f t="shared" si="80"/>
        <v>17</v>
      </c>
      <c r="L72" s="302">
        <f t="shared" si="81"/>
        <v>489.5800000000001</v>
      </c>
      <c r="M72" s="303">
        <f t="shared" si="82"/>
        <v>10560.42</v>
      </c>
      <c r="N72" s="300">
        <v>650</v>
      </c>
      <c r="O72" s="301" t="s">
        <v>555</v>
      </c>
      <c r="P72" s="297">
        <v>44811</v>
      </c>
      <c r="Q72" s="220"/>
      <c r="R72" s="223" t="s">
        <v>827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15</v>
      </c>
      <c r="B73" s="297">
        <v>44811</v>
      </c>
      <c r="C73" s="299"/>
      <c r="D73" s="299" t="s">
        <v>954</v>
      </c>
      <c r="E73" s="298" t="s">
        <v>557</v>
      </c>
      <c r="F73" s="298">
        <v>933</v>
      </c>
      <c r="G73" s="320">
        <v>915</v>
      </c>
      <c r="H73" s="300">
        <v>943</v>
      </c>
      <c r="I73" s="300" t="s">
        <v>955</v>
      </c>
      <c r="J73" s="301" t="s">
        <v>960</v>
      </c>
      <c r="K73" s="300">
        <f t="shared" si="80"/>
        <v>10</v>
      </c>
      <c r="L73" s="302">
        <f t="shared" si="81"/>
        <v>462.07000000000005</v>
      </c>
      <c r="M73" s="303">
        <f t="shared" si="82"/>
        <v>6537.93</v>
      </c>
      <c r="N73" s="300">
        <v>700</v>
      </c>
      <c r="O73" s="301" t="s">
        <v>555</v>
      </c>
      <c r="P73" s="297">
        <v>44811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86">
        <v>16</v>
      </c>
      <c r="B74" s="376">
        <v>44812</v>
      </c>
      <c r="C74" s="387"/>
      <c r="D74" s="387" t="s">
        <v>918</v>
      </c>
      <c r="E74" s="388" t="s">
        <v>911</v>
      </c>
      <c r="F74" s="388">
        <v>540</v>
      </c>
      <c r="G74" s="386">
        <v>548</v>
      </c>
      <c r="H74" s="326">
        <v>546</v>
      </c>
      <c r="I74" s="326" t="s">
        <v>964</v>
      </c>
      <c r="J74" s="325" t="s">
        <v>970</v>
      </c>
      <c r="K74" s="326">
        <f>F74-H74</f>
        <v>-6</v>
      </c>
      <c r="L74" s="327">
        <f t="shared" si="81"/>
        <v>573.30000000000007</v>
      </c>
      <c r="M74" s="328">
        <f t="shared" si="82"/>
        <v>-9573.2999999999993</v>
      </c>
      <c r="N74" s="326">
        <v>1500</v>
      </c>
      <c r="O74" s="325" t="s">
        <v>567</v>
      </c>
      <c r="P74" s="329">
        <v>44812</v>
      </c>
      <c r="Q74" s="220"/>
      <c r="R74" s="223" t="s">
        <v>556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20">
        <v>17</v>
      </c>
      <c r="B75" s="385">
        <v>44812</v>
      </c>
      <c r="C75" s="299"/>
      <c r="D75" s="299" t="s">
        <v>954</v>
      </c>
      <c r="E75" s="298" t="s">
        <v>557</v>
      </c>
      <c r="F75" s="298">
        <v>935</v>
      </c>
      <c r="G75" s="320">
        <v>918</v>
      </c>
      <c r="H75" s="300">
        <v>946.5</v>
      </c>
      <c r="I75" s="300" t="s">
        <v>965</v>
      </c>
      <c r="J75" s="301" t="s">
        <v>880</v>
      </c>
      <c r="K75" s="300">
        <f t="shared" ref="K75" si="83">H75-F75</f>
        <v>11.5</v>
      </c>
      <c r="L75" s="302">
        <f t="shared" ref="L75" si="84">(H75*N75)*0.07%</f>
        <v>463.78500000000008</v>
      </c>
      <c r="M75" s="303">
        <f t="shared" ref="M75" si="85">(K75*N75)-L75</f>
        <v>7586.2150000000001</v>
      </c>
      <c r="N75" s="300">
        <v>700</v>
      </c>
      <c r="O75" s="301" t="s">
        <v>555</v>
      </c>
      <c r="P75" s="297">
        <v>44813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20">
        <v>18</v>
      </c>
      <c r="B76" s="297">
        <v>44813</v>
      </c>
      <c r="C76" s="299"/>
      <c r="D76" s="299" t="s">
        <v>918</v>
      </c>
      <c r="E76" s="298" t="s">
        <v>557</v>
      </c>
      <c r="F76" s="298">
        <v>552</v>
      </c>
      <c r="G76" s="320">
        <v>544</v>
      </c>
      <c r="H76" s="300">
        <v>557.5</v>
      </c>
      <c r="I76" s="300" t="s">
        <v>973</v>
      </c>
      <c r="J76" s="301" t="s">
        <v>982</v>
      </c>
      <c r="K76" s="300">
        <f t="shared" ref="K76" si="86">H76-F76</f>
        <v>5.5</v>
      </c>
      <c r="L76" s="302">
        <f t="shared" ref="L76" si="87">(H76*N76)*0.07%</f>
        <v>585.37500000000011</v>
      </c>
      <c r="M76" s="303">
        <f t="shared" ref="M76" si="88">(K76*N76)-L76</f>
        <v>7664.625</v>
      </c>
      <c r="N76" s="300">
        <v>1500</v>
      </c>
      <c r="O76" s="301" t="s">
        <v>555</v>
      </c>
      <c r="P76" s="297">
        <v>44816</v>
      </c>
      <c r="Q76" s="220"/>
      <c r="R76" s="223" t="s">
        <v>556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86">
        <v>19</v>
      </c>
      <c r="B77" s="329">
        <v>44816</v>
      </c>
      <c r="C77" s="387"/>
      <c r="D77" s="387" t="s">
        <v>979</v>
      </c>
      <c r="E77" s="388" t="s">
        <v>911</v>
      </c>
      <c r="F77" s="388">
        <v>2415</v>
      </c>
      <c r="G77" s="386">
        <v>2460</v>
      </c>
      <c r="H77" s="326">
        <v>2460</v>
      </c>
      <c r="I77" s="326" t="s">
        <v>980</v>
      </c>
      <c r="J77" s="325" t="s">
        <v>981</v>
      </c>
      <c r="K77" s="326">
        <f>F77-H77</f>
        <v>-45</v>
      </c>
      <c r="L77" s="327">
        <f t="shared" ref="L77:L78" si="89">(H77*N77)*0.07%</f>
        <v>430.50000000000006</v>
      </c>
      <c r="M77" s="328">
        <f t="shared" ref="M77:M78" si="90">(K77*N77)-L77</f>
        <v>-11680.5</v>
      </c>
      <c r="N77" s="326">
        <v>250</v>
      </c>
      <c r="O77" s="325" t="s">
        <v>567</v>
      </c>
      <c r="P77" s="329">
        <v>44816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86">
        <v>20</v>
      </c>
      <c r="B78" s="329">
        <v>44816</v>
      </c>
      <c r="C78" s="387"/>
      <c r="D78" s="387" t="s">
        <v>948</v>
      </c>
      <c r="E78" s="388" t="s">
        <v>557</v>
      </c>
      <c r="F78" s="388">
        <v>2595</v>
      </c>
      <c r="G78" s="386">
        <v>2550</v>
      </c>
      <c r="H78" s="326">
        <v>2550</v>
      </c>
      <c r="I78" s="326" t="s">
        <v>983</v>
      </c>
      <c r="J78" s="325" t="s">
        <v>981</v>
      </c>
      <c r="K78" s="326">
        <f t="shared" ref="K78" si="91">H78-F78</f>
        <v>-45</v>
      </c>
      <c r="L78" s="327">
        <f t="shared" si="89"/>
        <v>535.50000000000011</v>
      </c>
      <c r="M78" s="328">
        <f t="shared" si="90"/>
        <v>-14035.5</v>
      </c>
      <c r="N78" s="326">
        <v>300</v>
      </c>
      <c r="O78" s="325" t="s">
        <v>567</v>
      </c>
      <c r="P78" s="329">
        <v>44820</v>
      </c>
      <c r="Q78" s="220"/>
      <c r="R78" s="223" t="s">
        <v>827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20">
        <v>21</v>
      </c>
      <c r="B79" s="297">
        <v>44816</v>
      </c>
      <c r="C79" s="299"/>
      <c r="D79" s="299" t="s">
        <v>984</v>
      </c>
      <c r="E79" s="298" t="s">
        <v>557</v>
      </c>
      <c r="F79" s="298">
        <v>1502</v>
      </c>
      <c r="G79" s="320">
        <v>1480</v>
      </c>
      <c r="H79" s="300">
        <v>1517.5</v>
      </c>
      <c r="I79" s="300" t="s">
        <v>985</v>
      </c>
      <c r="J79" s="301" t="s">
        <v>999</v>
      </c>
      <c r="K79" s="300">
        <f t="shared" ref="K79" si="92">H79-F79</f>
        <v>15.5</v>
      </c>
      <c r="L79" s="302">
        <f t="shared" ref="L79" si="93">(H79*N79)*0.07%</f>
        <v>584.23750000000007</v>
      </c>
      <c r="M79" s="303">
        <f t="shared" ref="M79" si="94">(K79*N79)-L79</f>
        <v>7940.7624999999998</v>
      </c>
      <c r="N79" s="300">
        <v>550</v>
      </c>
      <c r="O79" s="301" t="s">
        <v>555</v>
      </c>
      <c r="P79" s="297">
        <v>44817</v>
      </c>
      <c r="Q79" s="220"/>
      <c r="R79" s="223" t="s">
        <v>827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20">
        <v>22</v>
      </c>
      <c r="B80" s="297">
        <v>44816</v>
      </c>
      <c r="C80" s="299"/>
      <c r="D80" s="299" t="s">
        <v>986</v>
      </c>
      <c r="E80" s="298" t="s">
        <v>557</v>
      </c>
      <c r="F80" s="298">
        <v>1718</v>
      </c>
      <c r="G80" s="320">
        <v>16890</v>
      </c>
      <c r="H80" s="300">
        <v>1760</v>
      </c>
      <c r="I80" s="300" t="s">
        <v>1010</v>
      </c>
      <c r="J80" s="301" t="s">
        <v>998</v>
      </c>
      <c r="K80" s="300">
        <f t="shared" ref="K80:K82" si="95">H80-F80</f>
        <v>42</v>
      </c>
      <c r="L80" s="302">
        <f t="shared" ref="L80:L82" si="96">(H80*N80)*0.07%</f>
        <v>616.00000000000011</v>
      </c>
      <c r="M80" s="303">
        <f t="shared" ref="M80:M82" si="97">(K80*N80)-L80</f>
        <v>20384</v>
      </c>
      <c r="N80" s="300">
        <v>500</v>
      </c>
      <c r="O80" s="301" t="s">
        <v>555</v>
      </c>
      <c r="P80" s="297">
        <v>44817</v>
      </c>
      <c r="Q80" s="220"/>
      <c r="R80" s="223" t="s">
        <v>556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86">
        <v>23</v>
      </c>
      <c r="B81" s="426">
        <v>44817</v>
      </c>
      <c r="C81" s="387"/>
      <c r="D81" s="387" t="s">
        <v>1004</v>
      </c>
      <c r="E81" s="388" t="s">
        <v>557</v>
      </c>
      <c r="F81" s="388">
        <v>3370</v>
      </c>
      <c r="G81" s="386">
        <v>3300</v>
      </c>
      <c r="H81" s="326">
        <v>3300</v>
      </c>
      <c r="I81" s="326" t="s">
        <v>1005</v>
      </c>
      <c r="J81" s="325" t="s">
        <v>938</v>
      </c>
      <c r="K81" s="326">
        <f t="shared" si="95"/>
        <v>-70</v>
      </c>
      <c r="L81" s="327">
        <f t="shared" si="96"/>
        <v>462.00000000000006</v>
      </c>
      <c r="M81" s="328">
        <f t="shared" si="97"/>
        <v>-14462</v>
      </c>
      <c r="N81" s="326">
        <v>200</v>
      </c>
      <c r="O81" s="325" t="s">
        <v>567</v>
      </c>
      <c r="P81" s="329">
        <v>44818</v>
      </c>
      <c r="Q81" s="220"/>
      <c r="R81" s="223" t="s">
        <v>556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86">
        <v>24</v>
      </c>
      <c r="B82" s="426">
        <v>44817</v>
      </c>
      <c r="C82" s="387"/>
      <c r="D82" s="387" t="s">
        <v>1006</v>
      </c>
      <c r="E82" s="388" t="s">
        <v>557</v>
      </c>
      <c r="F82" s="388">
        <v>548</v>
      </c>
      <c r="G82" s="386">
        <v>535</v>
      </c>
      <c r="H82" s="326">
        <v>535</v>
      </c>
      <c r="I82" s="326" t="s">
        <v>1007</v>
      </c>
      <c r="J82" s="325" t="s">
        <v>1111</v>
      </c>
      <c r="K82" s="326">
        <f t="shared" si="95"/>
        <v>-13</v>
      </c>
      <c r="L82" s="327">
        <f t="shared" si="96"/>
        <v>374.50000000000006</v>
      </c>
      <c r="M82" s="328">
        <f t="shared" si="97"/>
        <v>-13374.5</v>
      </c>
      <c r="N82" s="326">
        <v>1000</v>
      </c>
      <c r="O82" s="325" t="s">
        <v>567</v>
      </c>
      <c r="P82" s="329">
        <v>44820</v>
      </c>
      <c r="Q82" s="220"/>
      <c r="R82" s="223" t="s">
        <v>827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86">
        <v>25</v>
      </c>
      <c r="B83" s="426">
        <v>44817</v>
      </c>
      <c r="C83" s="387"/>
      <c r="D83" s="387" t="s">
        <v>954</v>
      </c>
      <c r="E83" s="388" t="s">
        <v>557</v>
      </c>
      <c r="F83" s="388">
        <v>959</v>
      </c>
      <c r="G83" s="386">
        <v>940</v>
      </c>
      <c r="H83" s="326">
        <v>940</v>
      </c>
      <c r="I83" s="326" t="s">
        <v>1008</v>
      </c>
      <c r="J83" s="325" t="s">
        <v>1025</v>
      </c>
      <c r="K83" s="326">
        <f t="shared" ref="K83:K85" si="98">H83-F83</f>
        <v>-19</v>
      </c>
      <c r="L83" s="327">
        <f t="shared" ref="L83:L85" si="99">(H83*N83)*0.07%</f>
        <v>460.60000000000008</v>
      </c>
      <c r="M83" s="328">
        <f t="shared" ref="M83:M85" si="100">(K83*N83)-L83</f>
        <v>-13760.6</v>
      </c>
      <c r="N83" s="326">
        <v>700</v>
      </c>
      <c r="O83" s="325" t="s">
        <v>567</v>
      </c>
      <c r="P83" s="329">
        <v>44818</v>
      </c>
      <c r="Q83" s="220"/>
      <c r="R83" s="223" t="s">
        <v>827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20">
        <v>26</v>
      </c>
      <c r="B84" s="297">
        <v>44818</v>
      </c>
      <c r="C84" s="299"/>
      <c r="D84" s="299" t="s">
        <v>1041</v>
      </c>
      <c r="E84" s="298" t="s">
        <v>557</v>
      </c>
      <c r="F84" s="298">
        <v>243.5</v>
      </c>
      <c r="G84" s="320">
        <v>238</v>
      </c>
      <c r="H84" s="300">
        <v>249</v>
      </c>
      <c r="I84" s="300" t="s">
        <v>941</v>
      </c>
      <c r="J84" s="301" t="s">
        <v>998</v>
      </c>
      <c r="K84" s="300">
        <f t="shared" si="98"/>
        <v>5.5</v>
      </c>
      <c r="L84" s="302">
        <f t="shared" si="99"/>
        <v>505.47000000000008</v>
      </c>
      <c r="M84" s="303">
        <f t="shared" si="100"/>
        <v>15444.53</v>
      </c>
      <c r="N84" s="300">
        <v>2900</v>
      </c>
      <c r="O84" s="301" t="s">
        <v>555</v>
      </c>
      <c r="P84" s="297">
        <v>44818</v>
      </c>
      <c r="Q84" s="220"/>
      <c r="R84" s="223" t="s">
        <v>827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86">
        <v>27</v>
      </c>
      <c r="B85" s="329">
        <v>44818</v>
      </c>
      <c r="C85" s="387"/>
      <c r="D85" s="387" t="s">
        <v>1048</v>
      </c>
      <c r="E85" s="388" t="s">
        <v>557</v>
      </c>
      <c r="F85" s="388">
        <v>1635</v>
      </c>
      <c r="G85" s="386">
        <v>1597</v>
      </c>
      <c r="H85" s="326">
        <v>1597</v>
      </c>
      <c r="I85" s="326" t="s">
        <v>1042</v>
      </c>
      <c r="J85" s="325" t="s">
        <v>1112</v>
      </c>
      <c r="K85" s="326">
        <f t="shared" si="98"/>
        <v>-38</v>
      </c>
      <c r="L85" s="327">
        <f t="shared" si="99"/>
        <v>391.26500000000004</v>
      </c>
      <c r="M85" s="328">
        <f t="shared" si="100"/>
        <v>-13691.264999999999</v>
      </c>
      <c r="N85" s="326">
        <v>350</v>
      </c>
      <c r="O85" s="325" t="s">
        <v>567</v>
      </c>
      <c r="P85" s="329">
        <v>44820</v>
      </c>
      <c r="Q85" s="220"/>
      <c r="R85" s="223" t="s">
        <v>556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446">
        <v>28</v>
      </c>
      <c r="B86" s="447">
        <v>44818</v>
      </c>
      <c r="C86" s="448"/>
      <c r="D86" s="448" t="s">
        <v>1043</v>
      </c>
      <c r="E86" s="449" t="s">
        <v>557</v>
      </c>
      <c r="F86" s="449">
        <v>110.25</v>
      </c>
      <c r="G86" s="446">
        <v>107.5</v>
      </c>
      <c r="H86" s="449">
        <v>107.5</v>
      </c>
      <c r="I86" s="449" t="s">
        <v>1046</v>
      </c>
      <c r="J86" s="325" t="s">
        <v>1067</v>
      </c>
      <c r="K86" s="326">
        <f t="shared" ref="K86:K87" si="101">H86-F86</f>
        <v>-2.75</v>
      </c>
      <c r="L86" s="327">
        <f t="shared" ref="L86:L87" si="102">(H86*N86)*0.07%</f>
        <v>319.81250000000006</v>
      </c>
      <c r="M86" s="328">
        <f t="shared" ref="M86:M87" si="103">(K86*N86)-L86</f>
        <v>-12007.3125</v>
      </c>
      <c r="N86" s="326">
        <v>4250</v>
      </c>
      <c r="O86" s="325" t="s">
        <v>567</v>
      </c>
      <c r="P86" s="329">
        <v>44819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20">
        <v>29</v>
      </c>
      <c r="B87" s="297">
        <v>44818</v>
      </c>
      <c r="C87" s="299"/>
      <c r="D87" s="299" t="s">
        <v>1044</v>
      </c>
      <c r="E87" s="298" t="s">
        <v>557</v>
      </c>
      <c r="F87" s="298">
        <v>511</v>
      </c>
      <c r="G87" s="320">
        <v>499</v>
      </c>
      <c r="H87" s="300">
        <v>519</v>
      </c>
      <c r="I87" s="300" t="s">
        <v>1045</v>
      </c>
      <c r="J87" s="301" t="s">
        <v>1068</v>
      </c>
      <c r="K87" s="300">
        <f t="shared" si="101"/>
        <v>8</v>
      </c>
      <c r="L87" s="302">
        <f t="shared" si="102"/>
        <v>435.96000000000004</v>
      </c>
      <c r="M87" s="303">
        <f t="shared" si="103"/>
        <v>9164.0400000000009</v>
      </c>
      <c r="N87" s="298">
        <v>1200</v>
      </c>
      <c r="O87" s="301" t="s">
        <v>555</v>
      </c>
      <c r="P87" s="297">
        <v>44819</v>
      </c>
      <c r="Q87" s="220"/>
      <c r="R87" s="223" t="s">
        <v>827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20">
        <v>30</v>
      </c>
      <c r="B88" s="297">
        <v>44818</v>
      </c>
      <c r="C88" s="299"/>
      <c r="D88" s="299" t="s">
        <v>1047</v>
      </c>
      <c r="E88" s="298" t="s">
        <v>557</v>
      </c>
      <c r="F88" s="298">
        <v>112.5</v>
      </c>
      <c r="G88" s="320">
        <v>111.1</v>
      </c>
      <c r="H88" s="300">
        <v>113.75</v>
      </c>
      <c r="I88" s="300">
        <v>115</v>
      </c>
      <c r="J88" s="301" t="s">
        <v>1026</v>
      </c>
      <c r="K88" s="300">
        <f t="shared" ref="K88" si="104">H88-F88</f>
        <v>1.25</v>
      </c>
      <c r="L88" s="302">
        <f t="shared" ref="L88" si="105">(H88*N88)*0.07%</f>
        <v>907.72500000000014</v>
      </c>
      <c r="M88" s="303">
        <f t="shared" ref="M88" si="106">(K88*N88)-L88</f>
        <v>13342.275</v>
      </c>
      <c r="N88" s="300">
        <v>11400</v>
      </c>
      <c r="O88" s="301" t="s">
        <v>555</v>
      </c>
      <c r="P88" s="297">
        <v>44819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34">
        <v>31</v>
      </c>
      <c r="B89" s="219">
        <v>44820</v>
      </c>
      <c r="C89" s="276"/>
      <c r="D89" s="276" t="s">
        <v>1113</v>
      </c>
      <c r="E89" s="221" t="s">
        <v>557</v>
      </c>
      <c r="F89" s="221" t="s">
        <v>1114</v>
      </c>
      <c r="G89" s="334">
        <v>4230</v>
      </c>
      <c r="H89" s="222"/>
      <c r="I89" s="222" t="s">
        <v>1115</v>
      </c>
      <c r="J89" s="357" t="s">
        <v>558</v>
      </c>
      <c r="K89" s="276"/>
      <c r="L89" s="221"/>
      <c r="M89" s="221"/>
      <c r="N89" s="221"/>
      <c r="O89" s="222"/>
      <c r="P89" s="222"/>
      <c r="Q89" s="220"/>
      <c r="R89" s="223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86">
        <v>32</v>
      </c>
      <c r="B90" s="329">
        <v>44820</v>
      </c>
      <c r="C90" s="387"/>
      <c r="D90" s="387" t="s">
        <v>1116</v>
      </c>
      <c r="E90" s="388" t="s">
        <v>557</v>
      </c>
      <c r="F90" s="388">
        <v>2015</v>
      </c>
      <c r="G90" s="386">
        <v>1965</v>
      </c>
      <c r="H90" s="326">
        <v>1965</v>
      </c>
      <c r="I90" s="326" t="s">
        <v>1117</v>
      </c>
      <c r="J90" s="325" t="s">
        <v>1118</v>
      </c>
      <c r="K90" s="326">
        <f t="shared" ref="K90" si="107">H90-F90</f>
        <v>-50</v>
      </c>
      <c r="L90" s="327">
        <f t="shared" ref="L90" si="108">(H90*N90)*0.07%</f>
        <v>412.65000000000003</v>
      </c>
      <c r="M90" s="328">
        <f t="shared" ref="M90" si="109">(K90*N90)-L90</f>
        <v>-15412.65</v>
      </c>
      <c r="N90" s="326">
        <v>300</v>
      </c>
      <c r="O90" s="325" t="s">
        <v>567</v>
      </c>
      <c r="P90" s="329">
        <v>44820</v>
      </c>
      <c r="Q90" s="220"/>
      <c r="R90" s="223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34"/>
      <c r="B91" s="219"/>
      <c r="C91" s="276"/>
      <c r="D91" s="276"/>
      <c r="E91" s="221"/>
      <c r="F91" s="221"/>
      <c r="G91" s="334"/>
      <c r="H91" s="222"/>
      <c r="I91" s="222"/>
      <c r="J91" s="357"/>
      <c r="K91" s="276"/>
      <c r="L91" s="221"/>
      <c r="M91" s="221"/>
      <c r="N91" s="221"/>
      <c r="O91" s="222"/>
      <c r="P91" s="222"/>
      <c r="Q91" s="220"/>
      <c r="R91" s="223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34"/>
      <c r="B92" s="219"/>
      <c r="C92" s="276"/>
      <c r="D92" s="276"/>
      <c r="E92" s="221"/>
      <c r="F92" s="221"/>
      <c r="G92" s="334"/>
      <c r="H92" s="222"/>
      <c r="I92" s="222"/>
      <c r="J92" s="357"/>
      <c r="K92" s="276"/>
      <c r="L92" s="221"/>
      <c r="M92" s="221"/>
      <c r="N92" s="221"/>
      <c r="O92" s="222"/>
      <c r="P92" s="222"/>
      <c r="Q92" s="220"/>
      <c r="R92" s="223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34"/>
      <c r="B93" s="219"/>
      <c r="C93" s="276"/>
      <c r="D93" s="276"/>
      <c r="E93" s="221"/>
      <c r="F93" s="221"/>
      <c r="G93" s="334"/>
      <c r="H93" s="222"/>
      <c r="I93" s="222"/>
      <c r="J93" s="357"/>
      <c r="K93" s="276"/>
      <c r="L93" s="221"/>
      <c r="M93" s="221"/>
      <c r="N93" s="221"/>
      <c r="O93" s="222"/>
      <c r="P93" s="222"/>
      <c r="Q93" s="220"/>
      <c r="R93" s="223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221"/>
      <c r="B94" s="219"/>
      <c r="C94" s="276"/>
      <c r="D94" s="276"/>
      <c r="E94" s="221"/>
      <c r="F94" s="221"/>
      <c r="G94" s="221"/>
      <c r="H94" s="222"/>
      <c r="I94" s="222"/>
      <c r="J94" s="252"/>
      <c r="K94" s="276"/>
      <c r="L94" s="221"/>
      <c r="M94" s="221"/>
      <c r="N94" s="221"/>
      <c r="O94" s="222"/>
      <c r="P94" s="222"/>
      <c r="Q94" s="220"/>
      <c r="R94" s="223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ht="13.5" customHeight="1">
      <c r="A95" s="263"/>
      <c r="B95" s="260"/>
      <c r="C95" s="220"/>
      <c r="D95" s="220"/>
      <c r="E95" s="263"/>
      <c r="F95" s="263"/>
      <c r="G95" s="263"/>
      <c r="H95" s="264"/>
      <c r="I95" s="264"/>
      <c r="J95" s="291"/>
      <c r="K95" s="264"/>
      <c r="L95" s="265"/>
      <c r="M95" s="292"/>
      <c r="N95" s="264"/>
      <c r="O95" s="293"/>
      <c r="P95" s="267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7"/>
      <c r="B96" s="98"/>
      <c r="C96" s="131"/>
      <c r="D96" s="139"/>
      <c r="E96" s="140"/>
      <c r="F96" s="97"/>
      <c r="G96" s="97"/>
      <c r="H96" s="97"/>
      <c r="I96" s="132"/>
      <c r="J96" s="132"/>
      <c r="K96" s="132"/>
      <c r="L96" s="132"/>
      <c r="M96" s="132"/>
      <c r="N96" s="132"/>
      <c r="O96" s="132"/>
      <c r="P96" s="132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41"/>
      <c r="B97" s="98"/>
      <c r="C97" s="99"/>
      <c r="D97" s="142"/>
      <c r="E97" s="102"/>
      <c r="F97" s="102"/>
      <c r="G97" s="102"/>
      <c r="H97" s="102"/>
      <c r="I97" s="102"/>
      <c r="J97" s="6"/>
      <c r="K97" s="102"/>
      <c r="L97" s="102"/>
      <c r="M97" s="6"/>
      <c r="N97" s="1"/>
      <c r="O97" s="99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38.25" customHeight="1">
      <c r="A98" s="143" t="s">
        <v>577</v>
      </c>
      <c r="B98" s="143"/>
      <c r="C98" s="143"/>
      <c r="D98" s="143"/>
      <c r="E98" s="144"/>
      <c r="F98" s="102"/>
      <c r="G98" s="102"/>
      <c r="H98" s="102"/>
      <c r="I98" s="102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14.25" customHeight="1">
      <c r="A99" s="94" t="s">
        <v>16</v>
      </c>
      <c r="B99" s="94" t="s">
        <v>532</v>
      </c>
      <c r="C99" s="94"/>
      <c r="D99" s="95" t="s">
        <v>543</v>
      </c>
      <c r="E99" s="94" t="s">
        <v>544</v>
      </c>
      <c r="F99" s="94" t="s">
        <v>545</v>
      </c>
      <c r="G99" s="94" t="s">
        <v>565</v>
      </c>
      <c r="H99" s="94" t="s">
        <v>547</v>
      </c>
      <c r="I99" s="94" t="s">
        <v>548</v>
      </c>
      <c r="J99" s="93" t="s">
        <v>549</v>
      </c>
      <c r="K99" s="93" t="s">
        <v>578</v>
      </c>
      <c r="L99" s="96" t="s">
        <v>551</v>
      </c>
      <c r="M99" s="138" t="s">
        <v>574</v>
      </c>
      <c r="N99" s="94" t="s">
        <v>575</v>
      </c>
      <c r="O99" s="94" t="s">
        <v>553</v>
      </c>
      <c r="P99" s="95" t="s">
        <v>554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337" customFormat="1" ht="12" customHeight="1">
      <c r="A100" s="353">
        <v>1</v>
      </c>
      <c r="B100" s="376">
        <v>44803</v>
      </c>
      <c r="C100" s="354"/>
      <c r="D100" s="355" t="s">
        <v>888</v>
      </c>
      <c r="E100" s="353" t="s">
        <v>557</v>
      </c>
      <c r="F100" s="353">
        <v>390</v>
      </c>
      <c r="G100" s="353">
        <v>280</v>
      </c>
      <c r="H100" s="356">
        <v>280</v>
      </c>
      <c r="I100" s="377" t="s">
        <v>889</v>
      </c>
      <c r="J100" s="325" t="s">
        <v>898</v>
      </c>
      <c r="K100" s="326">
        <f t="shared" ref="K100:K101" si="110">H100-F100</f>
        <v>-110</v>
      </c>
      <c r="L100" s="327">
        <v>100</v>
      </c>
      <c r="M100" s="328">
        <f t="shared" ref="M100:M101" si="111">(K100*N100)-L100</f>
        <v>-2850</v>
      </c>
      <c r="N100" s="326">
        <v>25</v>
      </c>
      <c r="O100" s="325" t="s">
        <v>567</v>
      </c>
      <c r="P100" s="329">
        <v>44805</v>
      </c>
      <c r="Q100" s="1"/>
      <c r="R100" s="6" t="s">
        <v>556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  <c r="AL100" s="336"/>
    </row>
    <row r="101" spans="1:38" s="337" customFormat="1" ht="12" customHeight="1">
      <c r="A101" s="349">
        <v>2</v>
      </c>
      <c r="B101" s="297">
        <v>44805</v>
      </c>
      <c r="C101" s="350"/>
      <c r="D101" s="351" t="s">
        <v>899</v>
      </c>
      <c r="E101" s="349" t="s">
        <v>557</v>
      </c>
      <c r="F101" s="349">
        <v>120</v>
      </c>
      <c r="G101" s="349">
        <v>30</v>
      </c>
      <c r="H101" s="352">
        <v>175</v>
      </c>
      <c r="I101" s="358" t="s">
        <v>900</v>
      </c>
      <c r="J101" s="301" t="s">
        <v>693</v>
      </c>
      <c r="K101" s="300">
        <f t="shared" si="110"/>
        <v>55</v>
      </c>
      <c r="L101" s="302">
        <v>100</v>
      </c>
      <c r="M101" s="303">
        <f t="shared" si="111"/>
        <v>1275</v>
      </c>
      <c r="N101" s="300">
        <v>25</v>
      </c>
      <c r="O101" s="301" t="s">
        <v>555</v>
      </c>
      <c r="P101" s="297">
        <v>44805</v>
      </c>
      <c r="Q101" s="1"/>
      <c r="R101" s="6" t="s">
        <v>827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336"/>
    </row>
    <row r="102" spans="1:38" s="337" customFormat="1" ht="12" customHeight="1">
      <c r="A102" s="353">
        <v>3</v>
      </c>
      <c r="B102" s="329">
        <v>44805</v>
      </c>
      <c r="C102" s="354"/>
      <c r="D102" s="355" t="s">
        <v>899</v>
      </c>
      <c r="E102" s="353" t="s">
        <v>557</v>
      </c>
      <c r="F102" s="353">
        <v>95</v>
      </c>
      <c r="G102" s="353">
        <v>0</v>
      </c>
      <c r="H102" s="356">
        <v>0</v>
      </c>
      <c r="I102" s="377" t="s">
        <v>881</v>
      </c>
      <c r="J102" s="325" t="s">
        <v>681</v>
      </c>
      <c r="K102" s="326">
        <f t="shared" ref="K102:K103" si="112">H102-F102</f>
        <v>-95</v>
      </c>
      <c r="L102" s="327">
        <v>100</v>
      </c>
      <c r="M102" s="328">
        <f t="shared" ref="M102:M104" si="113">(K102*N102)-L102</f>
        <v>-2475</v>
      </c>
      <c r="N102" s="326">
        <v>25</v>
      </c>
      <c r="O102" s="325" t="s">
        <v>567</v>
      </c>
      <c r="P102" s="329">
        <v>44805</v>
      </c>
      <c r="Q102" s="1"/>
      <c r="R102" s="6" t="s">
        <v>827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36"/>
    </row>
    <row r="103" spans="1:38" s="337" customFormat="1" ht="12" customHeight="1">
      <c r="A103" s="349">
        <v>4</v>
      </c>
      <c r="B103" s="385">
        <v>44806</v>
      </c>
      <c r="C103" s="350"/>
      <c r="D103" s="351" t="s">
        <v>907</v>
      </c>
      <c r="E103" s="349" t="s">
        <v>557</v>
      </c>
      <c r="F103" s="349">
        <v>82</v>
      </c>
      <c r="G103" s="349">
        <v>45</v>
      </c>
      <c r="H103" s="352">
        <v>122.5</v>
      </c>
      <c r="I103" s="358" t="s">
        <v>908</v>
      </c>
      <c r="J103" s="301" t="s">
        <v>909</v>
      </c>
      <c r="K103" s="300">
        <f t="shared" si="112"/>
        <v>40.5</v>
      </c>
      <c r="L103" s="302">
        <v>100</v>
      </c>
      <c r="M103" s="303">
        <f t="shared" si="113"/>
        <v>1925</v>
      </c>
      <c r="N103" s="300">
        <v>50</v>
      </c>
      <c r="O103" s="301" t="s">
        <v>555</v>
      </c>
      <c r="P103" s="297">
        <v>44806</v>
      </c>
      <c r="Q103" s="1"/>
      <c r="R103" s="6" t="s">
        <v>556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336"/>
    </row>
    <row r="104" spans="1:38" s="337" customFormat="1" ht="12" customHeight="1">
      <c r="A104" s="353">
        <v>5</v>
      </c>
      <c r="B104" s="376">
        <v>44806</v>
      </c>
      <c r="C104" s="354"/>
      <c r="D104" s="355" t="s">
        <v>910</v>
      </c>
      <c r="E104" s="353" t="s">
        <v>911</v>
      </c>
      <c r="F104" s="353">
        <v>170</v>
      </c>
      <c r="G104" s="353">
        <v>350</v>
      </c>
      <c r="H104" s="356">
        <v>340</v>
      </c>
      <c r="I104" s="377">
        <v>0.1</v>
      </c>
      <c r="J104" s="325" t="s">
        <v>936</v>
      </c>
      <c r="K104" s="326">
        <f>F104-H104</f>
        <v>-170</v>
      </c>
      <c r="L104" s="327">
        <v>100</v>
      </c>
      <c r="M104" s="328">
        <f t="shared" si="113"/>
        <v>-4350</v>
      </c>
      <c r="N104" s="326">
        <v>25</v>
      </c>
      <c r="O104" s="325" t="s">
        <v>567</v>
      </c>
      <c r="P104" s="329">
        <v>44810</v>
      </c>
      <c r="Q104" s="1"/>
      <c r="R104" s="6" t="s">
        <v>556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36"/>
    </row>
    <row r="105" spans="1:38" s="337" customFormat="1" ht="12" customHeight="1">
      <c r="A105" s="353">
        <v>6</v>
      </c>
      <c r="B105" s="376">
        <v>44806</v>
      </c>
      <c r="C105" s="354"/>
      <c r="D105" s="355" t="s">
        <v>907</v>
      </c>
      <c r="E105" s="353" t="s">
        <v>557</v>
      </c>
      <c r="F105" s="353">
        <v>97.5</v>
      </c>
      <c r="G105" s="353">
        <v>65</v>
      </c>
      <c r="H105" s="356">
        <v>65</v>
      </c>
      <c r="I105" s="377" t="s">
        <v>912</v>
      </c>
      <c r="J105" s="325" t="s">
        <v>925</v>
      </c>
      <c r="K105" s="326">
        <f t="shared" ref="K105:K106" si="114">H105-F105</f>
        <v>-32.5</v>
      </c>
      <c r="L105" s="327">
        <v>100</v>
      </c>
      <c r="M105" s="328">
        <f t="shared" ref="M105:M107" si="115">(K105*N105)-L105</f>
        <v>-1725</v>
      </c>
      <c r="N105" s="326">
        <v>50</v>
      </c>
      <c r="O105" s="325" t="s">
        <v>567</v>
      </c>
      <c r="P105" s="329">
        <v>44809</v>
      </c>
      <c r="Q105" s="1"/>
      <c r="R105" s="6" t="s">
        <v>556</v>
      </c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36"/>
    </row>
    <row r="106" spans="1:38" s="337" customFormat="1" ht="12" customHeight="1">
      <c r="A106" s="353">
        <v>7</v>
      </c>
      <c r="B106" s="376">
        <v>44806</v>
      </c>
      <c r="C106" s="354"/>
      <c r="D106" s="355" t="s">
        <v>915</v>
      </c>
      <c r="E106" s="353" t="s">
        <v>557</v>
      </c>
      <c r="F106" s="353">
        <v>375</v>
      </c>
      <c r="G106" s="353">
        <v>270</v>
      </c>
      <c r="H106" s="356">
        <v>270</v>
      </c>
      <c r="I106" s="377" t="s">
        <v>913</v>
      </c>
      <c r="J106" s="325" t="s">
        <v>926</v>
      </c>
      <c r="K106" s="326">
        <f t="shared" si="114"/>
        <v>-105</v>
      </c>
      <c r="L106" s="327">
        <v>100</v>
      </c>
      <c r="M106" s="328">
        <f t="shared" si="115"/>
        <v>-2725</v>
      </c>
      <c r="N106" s="326">
        <v>25</v>
      </c>
      <c r="O106" s="325" t="s">
        <v>567</v>
      </c>
      <c r="P106" s="329">
        <v>44809</v>
      </c>
      <c r="Q106" s="1"/>
      <c r="R106" s="6" t="s">
        <v>827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36"/>
    </row>
    <row r="107" spans="1:38" s="337" customFormat="1" ht="12" customHeight="1">
      <c r="A107" s="353">
        <v>8</v>
      </c>
      <c r="B107" s="376">
        <v>44806</v>
      </c>
      <c r="C107" s="354"/>
      <c r="D107" s="355" t="s">
        <v>914</v>
      </c>
      <c r="E107" s="353" t="s">
        <v>911</v>
      </c>
      <c r="F107" s="353">
        <v>26</v>
      </c>
      <c r="G107" s="353">
        <v>35</v>
      </c>
      <c r="H107" s="356">
        <v>35</v>
      </c>
      <c r="I107" s="408" t="s">
        <v>916</v>
      </c>
      <c r="J107" s="325" t="s">
        <v>927</v>
      </c>
      <c r="K107" s="326">
        <f>F107-H107</f>
        <v>-9</v>
      </c>
      <c r="L107" s="327">
        <v>100</v>
      </c>
      <c r="M107" s="328">
        <f t="shared" si="115"/>
        <v>-4600</v>
      </c>
      <c r="N107" s="326">
        <v>500</v>
      </c>
      <c r="O107" s="325" t="s">
        <v>567</v>
      </c>
      <c r="P107" s="329">
        <v>44809</v>
      </c>
      <c r="Q107" s="1"/>
      <c r="R107" s="6" t="s">
        <v>556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36"/>
    </row>
    <row r="108" spans="1:38" s="337" customFormat="1" ht="12" customHeight="1">
      <c r="A108" s="353">
        <v>9</v>
      </c>
      <c r="B108" s="376">
        <v>44809</v>
      </c>
      <c r="C108" s="354"/>
      <c r="D108" s="355" t="s">
        <v>928</v>
      </c>
      <c r="E108" s="353" t="s">
        <v>557</v>
      </c>
      <c r="F108" s="353">
        <v>77.5</v>
      </c>
      <c r="G108" s="353">
        <v>45</v>
      </c>
      <c r="H108" s="356">
        <v>45</v>
      </c>
      <c r="I108" s="377" t="s">
        <v>908</v>
      </c>
      <c r="J108" s="325" t="s">
        <v>925</v>
      </c>
      <c r="K108" s="326">
        <f t="shared" ref="K108:K110" si="116">H108-F108</f>
        <v>-32.5</v>
      </c>
      <c r="L108" s="327">
        <v>100</v>
      </c>
      <c r="M108" s="328">
        <f t="shared" ref="M108:M110" si="117">(K108*N108)-L108</f>
        <v>-1725</v>
      </c>
      <c r="N108" s="326">
        <v>50</v>
      </c>
      <c r="O108" s="325" t="s">
        <v>567</v>
      </c>
      <c r="P108" s="329">
        <v>44810</v>
      </c>
      <c r="Q108" s="1"/>
      <c r="R108" s="6" t="s">
        <v>556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36"/>
    </row>
    <row r="109" spans="1:38" s="337" customFormat="1" ht="12" customHeight="1">
      <c r="A109" s="353">
        <v>10</v>
      </c>
      <c r="B109" s="376">
        <v>44812</v>
      </c>
      <c r="C109" s="354"/>
      <c r="D109" s="355" t="s">
        <v>963</v>
      </c>
      <c r="E109" s="353" t="s">
        <v>557</v>
      </c>
      <c r="F109" s="353">
        <v>140</v>
      </c>
      <c r="G109" s="353">
        <v>30</v>
      </c>
      <c r="H109" s="356">
        <v>30</v>
      </c>
      <c r="I109" s="377" t="s">
        <v>900</v>
      </c>
      <c r="J109" s="325" t="s">
        <v>898</v>
      </c>
      <c r="K109" s="326">
        <f t="shared" si="116"/>
        <v>-110</v>
      </c>
      <c r="L109" s="327">
        <v>100</v>
      </c>
      <c r="M109" s="328">
        <f t="shared" si="117"/>
        <v>-2850</v>
      </c>
      <c r="N109" s="326">
        <v>25</v>
      </c>
      <c r="O109" s="325" t="s">
        <v>567</v>
      </c>
      <c r="P109" s="329">
        <v>44812</v>
      </c>
      <c r="Q109" s="1"/>
      <c r="R109" s="6" t="s">
        <v>827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336"/>
    </row>
    <row r="110" spans="1:38" s="337" customFormat="1" ht="12" customHeight="1">
      <c r="A110" s="349">
        <v>11</v>
      </c>
      <c r="B110" s="385">
        <v>44812</v>
      </c>
      <c r="C110" s="350"/>
      <c r="D110" s="351" t="s">
        <v>966</v>
      </c>
      <c r="E110" s="349" t="s">
        <v>557</v>
      </c>
      <c r="F110" s="349">
        <v>50</v>
      </c>
      <c r="G110" s="349">
        <v>35</v>
      </c>
      <c r="H110" s="352">
        <v>59</v>
      </c>
      <c r="I110" s="358" t="s">
        <v>967</v>
      </c>
      <c r="J110" s="301" t="s">
        <v>762</v>
      </c>
      <c r="K110" s="300">
        <f t="shared" si="116"/>
        <v>9</v>
      </c>
      <c r="L110" s="302">
        <v>100</v>
      </c>
      <c r="M110" s="303">
        <f t="shared" si="117"/>
        <v>2600</v>
      </c>
      <c r="N110" s="300">
        <v>300</v>
      </c>
      <c r="O110" s="301" t="s">
        <v>555</v>
      </c>
      <c r="P110" s="297">
        <v>44813</v>
      </c>
      <c r="Q110" s="1"/>
      <c r="R110" s="6" t="s">
        <v>556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36"/>
    </row>
    <row r="111" spans="1:38" s="337" customFormat="1" ht="12" customHeight="1">
      <c r="A111" s="349">
        <v>12</v>
      </c>
      <c r="B111" s="385">
        <v>44816</v>
      </c>
      <c r="C111" s="350"/>
      <c r="D111" s="351" t="s">
        <v>988</v>
      </c>
      <c r="E111" s="349" t="s">
        <v>557</v>
      </c>
      <c r="F111" s="349">
        <v>5</v>
      </c>
      <c r="G111" s="349">
        <v>1.75</v>
      </c>
      <c r="H111" s="352">
        <v>6.25</v>
      </c>
      <c r="I111" s="430" t="s">
        <v>989</v>
      </c>
      <c r="J111" s="301" t="s">
        <v>1026</v>
      </c>
      <c r="K111" s="300">
        <f t="shared" ref="K111" si="118">H111-F111</f>
        <v>1.25</v>
      </c>
      <c r="L111" s="302">
        <v>100</v>
      </c>
      <c r="M111" s="303">
        <f t="shared" ref="M111" si="119">(K111*N111)-L111</f>
        <v>1775</v>
      </c>
      <c r="N111" s="300">
        <v>1500</v>
      </c>
      <c r="O111" s="301" t="s">
        <v>555</v>
      </c>
      <c r="P111" s="297">
        <v>44813</v>
      </c>
      <c r="Q111" s="1"/>
      <c r="R111" s="6" t="s">
        <v>556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36"/>
    </row>
    <row r="112" spans="1:38" s="337" customFormat="1" ht="12" customHeight="1">
      <c r="A112" s="474">
        <v>13</v>
      </c>
      <c r="B112" s="472">
        <v>44816</v>
      </c>
      <c r="C112" s="370"/>
      <c r="D112" s="371" t="s">
        <v>990</v>
      </c>
      <c r="E112" s="368" t="s">
        <v>557</v>
      </c>
      <c r="F112" s="414" t="s">
        <v>992</v>
      </c>
      <c r="G112" s="368"/>
      <c r="H112" s="372"/>
      <c r="I112" s="373"/>
      <c r="J112" s="470" t="s">
        <v>558</v>
      </c>
      <c r="K112" s="372"/>
      <c r="L112" s="374"/>
      <c r="M112" s="375"/>
      <c r="N112" s="372"/>
      <c r="O112" s="372"/>
      <c r="P112" s="369"/>
      <c r="Q112" s="1"/>
      <c r="R112" s="6" t="s">
        <v>827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36"/>
    </row>
    <row r="113" spans="1:38" s="337" customFormat="1" ht="12" customHeight="1">
      <c r="A113" s="475"/>
      <c r="B113" s="473"/>
      <c r="C113" s="370"/>
      <c r="D113" s="371" t="s">
        <v>991</v>
      </c>
      <c r="E113" s="368" t="s">
        <v>911</v>
      </c>
      <c r="F113" s="368" t="s">
        <v>993</v>
      </c>
      <c r="G113" s="368"/>
      <c r="H113" s="372"/>
      <c r="I113" s="373"/>
      <c r="J113" s="471"/>
      <c r="K113" s="372"/>
      <c r="L113" s="374"/>
      <c r="M113" s="375"/>
      <c r="N113" s="372"/>
      <c r="O113" s="372"/>
      <c r="P113" s="369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36"/>
    </row>
    <row r="114" spans="1:38" s="337" customFormat="1" ht="12" customHeight="1">
      <c r="A114" s="427">
        <v>14</v>
      </c>
      <c r="B114" s="426">
        <v>44817</v>
      </c>
      <c r="C114" s="354"/>
      <c r="D114" s="355" t="s">
        <v>1011</v>
      </c>
      <c r="E114" s="353" t="s">
        <v>911</v>
      </c>
      <c r="F114" s="353">
        <v>54</v>
      </c>
      <c r="G114" s="353">
        <v>90</v>
      </c>
      <c r="H114" s="356">
        <v>90</v>
      </c>
      <c r="I114" s="377">
        <v>0.1</v>
      </c>
      <c r="J114" s="325" t="s">
        <v>927</v>
      </c>
      <c r="K114" s="326">
        <f>F114-H114</f>
        <v>-36</v>
      </c>
      <c r="L114" s="327">
        <v>100</v>
      </c>
      <c r="M114" s="328">
        <f t="shared" ref="M114:M118" si="120">(K114*N114)-L114</f>
        <v>-18100</v>
      </c>
      <c r="N114" s="326">
        <v>500</v>
      </c>
      <c r="O114" s="325" t="s">
        <v>567</v>
      </c>
      <c r="P114" s="329">
        <v>44818</v>
      </c>
      <c r="Q114" s="1"/>
      <c r="R114" s="6" t="s">
        <v>556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36"/>
    </row>
    <row r="115" spans="1:38" s="337" customFormat="1" ht="12" customHeight="1">
      <c r="A115" s="427">
        <v>15</v>
      </c>
      <c r="B115" s="426">
        <v>44817</v>
      </c>
      <c r="C115" s="354"/>
      <c r="D115" s="355" t="s">
        <v>966</v>
      </c>
      <c r="E115" s="353" t="s">
        <v>557</v>
      </c>
      <c r="F115" s="353">
        <v>51</v>
      </c>
      <c r="G115" s="353">
        <v>37</v>
      </c>
      <c r="H115" s="356">
        <v>37</v>
      </c>
      <c r="I115" s="377" t="s">
        <v>1012</v>
      </c>
      <c r="J115" s="325" t="s">
        <v>1027</v>
      </c>
      <c r="K115" s="326">
        <f t="shared" ref="K115:K118" si="121">H115-F115</f>
        <v>-14</v>
      </c>
      <c r="L115" s="327">
        <v>100</v>
      </c>
      <c r="M115" s="328">
        <f t="shared" si="120"/>
        <v>-4300</v>
      </c>
      <c r="N115" s="326">
        <v>300</v>
      </c>
      <c r="O115" s="325" t="s">
        <v>567</v>
      </c>
      <c r="P115" s="329">
        <v>44818</v>
      </c>
      <c r="Q115" s="1"/>
      <c r="R115" s="6" t="s">
        <v>556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36"/>
    </row>
    <row r="116" spans="1:38" s="337" customFormat="1" ht="12" customHeight="1">
      <c r="A116" s="428">
        <v>16</v>
      </c>
      <c r="B116" s="429">
        <v>44817</v>
      </c>
      <c r="C116" s="350"/>
      <c r="D116" s="351" t="s">
        <v>1013</v>
      </c>
      <c r="E116" s="349" t="s">
        <v>557</v>
      </c>
      <c r="F116" s="349">
        <v>11.5</v>
      </c>
      <c r="G116" s="349">
        <v>7</v>
      </c>
      <c r="H116" s="352">
        <v>14.75</v>
      </c>
      <c r="I116" s="358" t="s">
        <v>1014</v>
      </c>
      <c r="J116" s="301" t="s">
        <v>1029</v>
      </c>
      <c r="K116" s="300">
        <f t="shared" si="121"/>
        <v>3.25</v>
      </c>
      <c r="L116" s="302">
        <v>100</v>
      </c>
      <c r="M116" s="303">
        <f t="shared" si="120"/>
        <v>3800</v>
      </c>
      <c r="N116" s="300">
        <v>1200</v>
      </c>
      <c r="O116" s="301" t="s">
        <v>555</v>
      </c>
      <c r="P116" s="297">
        <v>44818</v>
      </c>
      <c r="Q116" s="1"/>
      <c r="R116" s="6" t="s">
        <v>827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428">
        <v>17</v>
      </c>
      <c r="B117" s="429">
        <v>44817</v>
      </c>
      <c r="C117" s="350"/>
      <c r="D117" s="351" t="s">
        <v>1015</v>
      </c>
      <c r="E117" s="349" t="s">
        <v>557</v>
      </c>
      <c r="F117" s="349">
        <v>12.5</v>
      </c>
      <c r="G117" s="349">
        <v>7.5</v>
      </c>
      <c r="H117" s="352">
        <v>14.5</v>
      </c>
      <c r="I117" s="358" t="s">
        <v>1016</v>
      </c>
      <c r="J117" s="301" t="s">
        <v>1028</v>
      </c>
      <c r="K117" s="300">
        <f t="shared" si="121"/>
        <v>2</v>
      </c>
      <c r="L117" s="302">
        <v>100</v>
      </c>
      <c r="M117" s="303">
        <f t="shared" si="120"/>
        <v>1700</v>
      </c>
      <c r="N117" s="300">
        <v>900</v>
      </c>
      <c r="O117" s="301" t="s">
        <v>555</v>
      </c>
      <c r="P117" s="297">
        <v>44818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2" customHeight="1">
      <c r="A118" s="428">
        <v>18</v>
      </c>
      <c r="B118" s="429">
        <v>44818</v>
      </c>
      <c r="C118" s="350"/>
      <c r="D118" s="351" t="s">
        <v>1015</v>
      </c>
      <c r="E118" s="349" t="s">
        <v>557</v>
      </c>
      <c r="F118" s="349">
        <v>11.5</v>
      </c>
      <c r="G118" s="349">
        <v>6.5</v>
      </c>
      <c r="H118" s="352">
        <v>14</v>
      </c>
      <c r="I118" s="358" t="s">
        <v>1016</v>
      </c>
      <c r="J118" s="301" t="s">
        <v>1065</v>
      </c>
      <c r="K118" s="300">
        <f t="shared" si="121"/>
        <v>2.5</v>
      </c>
      <c r="L118" s="302">
        <v>100</v>
      </c>
      <c r="M118" s="303">
        <f t="shared" si="120"/>
        <v>2150</v>
      </c>
      <c r="N118" s="300">
        <v>900</v>
      </c>
      <c r="O118" s="301" t="s">
        <v>555</v>
      </c>
      <c r="P118" s="297">
        <v>44819</v>
      </c>
      <c r="Q118" s="1"/>
      <c r="R118" s="6" t="s">
        <v>556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s="337" customFormat="1" ht="12" customHeight="1">
      <c r="A119" s="428">
        <v>19</v>
      </c>
      <c r="B119" s="429">
        <v>44818</v>
      </c>
      <c r="C119" s="350"/>
      <c r="D119" s="351" t="s">
        <v>1030</v>
      </c>
      <c r="E119" s="349" t="s">
        <v>557</v>
      </c>
      <c r="F119" s="349">
        <v>17.5</v>
      </c>
      <c r="G119" s="349">
        <v>9.5</v>
      </c>
      <c r="H119" s="352">
        <v>21</v>
      </c>
      <c r="I119" s="358" t="s">
        <v>1031</v>
      </c>
      <c r="J119" s="301" t="s">
        <v>1032</v>
      </c>
      <c r="K119" s="300">
        <f t="shared" ref="K119:K120" si="122">H119-F119</f>
        <v>3.5</v>
      </c>
      <c r="L119" s="302">
        <v>100</v>
      </c>
      <c r="M119" s="303">
        <f t="shared" ref="M119:M120" si="123">(K119*N119)-L119</f>
        <v>2350</v>
      </c>
      <c r="N119" s="300">
        <v>700</v>
      </c>
      <c r="O119" s="301" t="s">
        <v>555</v>
      </c>
      <c r="P119" s="297">
        <v>44818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36"/>
    </row>
    <row r="120" spans="1:38" s="337" customFormat="1" ht="12" customHeight="1">
      <c r="A120" s="427">
        <v>20</v>
      </c>
      <c r="B120" s="426">
        <v>44818</v>
      </c>
      <c r="C120" s="354"/>
      <c r="D120" s="355" t="s">
        <v>1033</v>
      </c>
      <c r="E120" s="353" t="s">
        <v>557</v>
      </c>
      <c r="F120" s="353">
        <v>26</v>
      </c>
      <c r="G120" s="353">
        <v>9.5</v>
      </c>
      <c r="H120" s="356">
        <v>9.5</v>
      </c>
      <c r="I120" s="377" t="s">
        <v>1034</v>
      </c>
      <c r="J120" s="325" t="s">
        <v>1119</v>
      </c>
      <c r="K120" s="326">
        <f t="shared" si="122"/>
        <v>-16.5</v>
      </c>
      <c r="L120" s="327">
        <v>100</v>
      </c>
      <c r="M120" s="328">
        <f t="shared" si="123"/>
        <v>-512.5</v>
      </c>
      <c r="N120" s="326">
        <v>25</v>
      </c>
      <c r="O120" s="325" t="s">
        <v>567</v>
      </c>
      <c r="P120" s="329">
        <v>44820</v>
      </c>
      <c r="Q120" s="1"/>
      <c r="R120" s="6" t="s">
        <v>827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36"/>
    </row>
    <row r="121" spans="1:38" s="337" customFormat="1" ht="12" customHeight="1">
      <c r="A121" s="431">
        <v>21</v>
      </c>
      <c r="B121" s="432">
        <v>44818</v>
      </c>
      <c r="C121" s="433"/>
      <c r="D121" s="434" t="s">
        <v>1035</v>
      </c>
      <c r="E121" s="435" t="s">
        <v>557</v>
      </c>
      <c r="F121" s="435">
        <v>72</v>
      </c>
      <c r="G121" s="435">
        <v>30</v>
      </c>
      <c r="H121" s="436">
        <v>72</v>
      </c>
      <c r="I121" s="437" t="s">
        <v>1036</v>
      </c>
      <c r="J121" s="438" t="s">
        <v>1040</v>
      </c>
      <c r="K121" s="439">
        <f t="shared" ref="K121" si="124">H121-F121</f>
        <v>0</v>
      </c>
      <c r="L121" s="440">
        <v>100</v>
      </c>
      <c r="M121" s="441">
        <f t="shared" ref="M121" si="125">(K121*N121)-L121</f>
        <v>-100</v>
      </c>
      <c r="N121" s="439">
        <v>50</v>
      </c>
      <c r="O121" s="404" t="s">
        <v>676</v>
      </c>
      <c r="P121" s="442">
        <v>44818</v>
      </c>
      <c r="Q121" s="1"/>
      <c r="R121" s="6" t="s">
        <v>827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2" customHeight="1">
      <c r="A122" s="428">
        <v>22</v>
      </c>
      <c r="B122" s="429">
        <v>44818</v>
      </c>
      <c r="C122" s="350"/>
      <c r="D122" s="351" t="s">
        <v>1037</v>
      </c>
      <c r="E122" s="349" t="s">
        <v>557</v>
      </c>
      <c r="F122" s="349">
        <v>225</v>
      </c>
      <c r="G122" s="349">
        <v>110</v>
      </c>
      <c r="H122" s="352">
        <v>285</v>
      </c>
      <c r="I122" s="358" t="s">
        <v>1038</v>
      </c>
      <c r="J122" s="301" t="s">
        <v>763</v>
      </c>
      <c r="K122" s="300">
        <f t="shared" ref="K122:K123" si="126">H122-F122</f>
        <v>60</v>
      </c>
      <c r="L122" s="302">
        <v>100</v>
      </c>
      <c r="M122" s="303">
        <f t="shared" ref="M122:M123" si="127">(K122*N122)-L122</f>
        <v>1400</v>
      </c>
      <c r="N122" s="300">
        <v>25</v>
      </c>
      <c r="O122" s="301" t="s">
        <v>555</v>
      </c>
      <c r="P122" s="297">
        <v>44818</v>
      </c>
      <c r="Q122" s="1"/>
      <c r="R122" s="6" t="s">
        <v>556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2" customHeight="1">
      <c r="A123" s="427">
        <v>23</v>
      </c>
      <c r="B123" s="426">
        <v>44818</v>
      </c>
      <c r="C123" s="354"/>
      <c r="D123" s="355" t="s">
        <v>1037</v>
      </c>
      <c r="E123" s="353" t="s">
        <v>557</v>
      </c>
      <c r="F123" s="353">
        <v>225</v>
      </c>
      <c r="G123" s="353">
        <v>110</v>
      </c>
      <c r="H123" s="356">
        <v>165</v>
      </c>
      <c r="I123" s="377" t="s">
        <v>1038</v>
      </c>
      <c r="J123" s="325" t="s">
        <v>1039</v>
      </c>
      <c r="K123" s="326">
        <f t="shared" si="126"/>
        <v>-60</v>
      </c>
      <c r="L123" s="327">
        <v>100</v>
      </c>
      <c r="M123" s="328">
        <f t="shared" si="127"/>
        <v>-1600</v>
      </c>
      <c r="N123" s="326">
        <v>25</v>
      </c>
      <c r="O123" s="325" t="s">
        <v>567</v>
      </c>
      <c r="P123" s="329">
        <v>44818</v>
      </c>
      <c r="Q123" s="1"/>
      <c r="R123" s="6" t="s">
        <v>556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1.25" customHeight="1">
      <c r="A124" s="428">
        <v>24</v>
      </c>
      <c r="B124" s="429">
        <v>44819</v>
      </c>
      <c r="C124" s="350"/>
      <c r="D124" s="351" t="s">
        <v>1058</v>
      </c>
      <c r="E124" s="349" t="s">
        <v>557</v>
      </c>
      <c r="F124" s="349">
        <v>45</v>
      </c>
      <c r="G124" s="349">
        <v>10</v>
      </c>
      <c r="H124" s="352">
        <v>76</v>
      </c>
      <c r="I124" s="358" t="s">
        <v>1059</v>
      </c>
      <c r="J124" s="301" t="s">
        <v>987</v>
      </c>
      <c r="K124" s="300">
        <f t="shared" ref="K124:K125" si="128">H124-F124</f>
        <v>31</v>
      </c>
      <c r="L124" s="302">
        <v>100</v>
      </c>
      <c r="M124" s="303">
        <f t="shared" ref="M124:M125" si="129">(K124*N124)-L124</f>
        <v>1450</v>
      </c>
      <c r="N124" s="300">
        <v>50</v>
      </c>
      <c r="O124" s="301" t="s">
        <v>555</v>
      </c>
      <c r="P124" s="297">
        <v>44819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1.25" customHeight="1">
      <c r="A125" s="428">
        <v>25</v>
      </c>
      <c r="B125" s="429">
        <v>44819</v>
      </c>
      <c r="C125" s="350"/>
      <c r="D125" s="351" t="s">
        <v>1058</v>
      </c>
      <c r="E125" s="349" t="s">
        <v>557</v>
      </c>
      <c r="F125" s="349">
        <v>57</v>
      </c>
      <c r="G125" s="349">
        <v>14</v>
      </c>
      <c r="H125" s="352">
        <v>96</v>
      </c>
      <c r="I125" s="358" t="s">
        <v>1059</v>
      </c>
      <c r="J125" s="301" t="s">
        <v>1066</v>
      </c>
      <c r="K125" s="300">
        <f t="shared" si="128"/>
        <v>39</v>
      </c>
      <c r="L125" s="302">
        <v>100</v>
      </c>
      <c r="M125" s="303">
        <f t="shared" si="129"/>
        <v>1850</v>
      </c>
      <c r="N125" s="300">
        <v>50</v>
      </c>
      <c r="O125" s="301" t="s">
        <v>555</v>
      </c>
      <c r="P125" s="297">
        <v>44819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1.25" customHeight="1">
      <c r="A126" s="428">
        <v>26</v>
      </c>
      <c r="B126" s="429">
        <v>44819</v>
      </c>
      <c r="C126" s="350"/>
      <c r="D126" s="351" t="s">
        <v>1060</v>
      </c>
      <c r="E126" s="349" t="s">
        <v>557</v>
      </c>
      <c r="F126" s="349">
        <v>135</v>
      </c>
      <c r="G126" s="349">
        <v>30</v>
      </c>
      <c r="H126" s="352">
        <v>185</v>
      </c>
      <c r="I126" s="358" t="s">
        <v>1061</v>
      </c>
      <c r="J126" s="301" t="s">
        <v>1062</v>
      </c>
      <c r="K126" s="300">
        <f t="shared" ref="K126" si="130">H126-F126</f>
        <v>50</v>
      </c>
      <c r="L126" s="302">
        <v>100</v>
      </c>
      <c r="M126" s="303">
        <f t="shared" ref="M126" si="131">(K126*N126)-L126</f>
        <v>1150</v>
      </c>
      <c r="N126" s="300">
        <v>25</v>
      </c>
      <c r="O126" s="301" t="s">
        <v>555</v>
      </c>
      <c r="P126" s="297">
        <v>44819</v>
      </c>
      <c r="Q126" s="1"/>
      <c r="R126" s="6" t="s">
        <v>827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1.25" customHeight="1">
      <c r="A127" s="428">
        <v>27</v>
      </c>
      <c r="B127" s="429">
        <v>44819</v>
      </c>
      <c r="C127" s="350"/>
      <c r="D127" s="351" t="s">
        <v>966</v>
      </c>
      <c r="E127" s="349" t="s">
        <v>557</v>
      </c>
      <c r="F127" s="349">
        <v>53.5</v>
      </c>
      <c r="G127" s="349">
        <v>37</v>
      </c>
      <c r="H127" s="352">
        <v>65</v>
      </c>
      <c r="I127" s="358" t="s">
        <v>1063</v>
      </c>
      <c r="J127" s="301" t="s">
        <v>1064</v>
      </c>
      <c r="K127" s="300">
        <f t="shared" ref="K127" si="132">H127-F127</f>
        <v>11.5</v>
      </c>
      <c r="L127" s="302">
        <v>100</v>
      </c>
      <c r="M127" s="303">
        <f t="shared" ref="M127" si="133">(K127*N127)-L127</f>
        <v>3350</v>
      </c>
      <c r="N127" s="300">
        <v>300</v>
      </c>
      <c r="O127" s="301" t="s">
        <v>555</v>
      </c>
      <c r="P127" s="297">
        <v>44819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1.25" customHeight="1">
      <c r="A128" s="445"/>
      <c r="B128" s="444"/>
      <c r="C128" s="370"/>
      <c r="D128" s="371"/>
      <c r="E128" s="368"/>
      <c r="F128" s="368"/>
      <c r="G128" s="368"/>
      <c r="H128" s="372"/>
      <c r="I128" s="373"/>
      <c r="J128" s="443"/>
      <c r="K128" s="372"/>
      <c r="L128" s="374"/>
      <c r="M128" s="375"/>
      <c r="N128" s="372"/>
      <c r="O128" s="372"/>
      <c r="P128" s="369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1.25" customHeight="1">
      <c r="A129" s="445"/>
      <c r="B129" s="444"/>
      <c r="C129" s="370"/>
      <c r="D129" s="371"/>
      <c r="E129" s="368"/>
      <c r="F129" s="368"/>
      <c r="G129" s="368"/>
      <c r="H129" s="372"/>
      <c r="I129" s="373"/>
      <c r="J129" s="443"/>
      <c r="K129" s="372"/>
      <c r="L129" s="374"/>
      <c r="M129" s="375"/>
      <c r="N129" s="372"/>
      <c r="O129" s="372"/>
      <c r="P129" s="369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ht="15" customHeight="1">
      <c r="A130" s="286"/>
      <c r="B130" s="330"/>
      <c r="C130" s="287"/>
      <c r="D130" s="288"/>
      <c r="E130" s="286"/>
      <c r="F130" s="286"/>
      <c r="G130" s="286"/>
      <c r="H130" s="289"/>
      <c r="I130" s="290"/>
      <c r="J130" s="252"/>
      <c r="K130" s="222"/>
      <c r="L130" s="241"/>
      <c r="M130" s="242"/>
      <c r="N130" s="222"/>
      <c r="O130" s="252"/>
      <c r="P130" s="219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1"/>
    </row>
    <row r="131" spans="1:38" ht="12.75" customHeight="1">
      <c r="A131" s="140"/>
      <c r="B131" s="145"/>
      <c r="C131" s="145"/>
      <c r="D131" s="146"/>
      <c r="E131" s="140"/>
      <c r="F131" s="147"/>
      <c r="G131" s="140"/>
      <c r="H131" s="140"/>
      <c r="I131" s="140"/>
      <c r="J131" s="145"/>
      <c r="K131" s="148"/>
      <c r="L131" s="140"/>
      <c r="M131" s="140"/>
      <c r="N131" s="140"/>
      <c r="O131" s="149"/>
      <c r="P131" s="1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</row>
    <row r="132" spans="1:38" ht="38.25" customHeight="1">
      <c r="A132" s="92" t="s">
        <v>579</v>
      </c>
      <c r="B132" s="150"/>
      <c r="C132" s="150"/>
      <c r="D132" s="151"/>
      <c r="E132" s="125"/>
      <c r="F132" s="6"/>
      <c r="G132" s="6"/>
      <c r="H132" s="126"/>
      <c r="I132" s="152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</row>
    <row r="133" spans="1:38" s="218" customFormat="1" ht="14.25" customHeight="1">
      <c r="A133" s="93" t="s">
        <v>16</v>
      </c>
      <c r="B133" s="94" t="s">
        <v>532</v>
      </c>
      <c r="C133" s="94"/>
      <c r="D133" s="95" t="s">
        <v>543</v>
      </c>
      <c r="E133" s="94" t="s">
        <v>544</v>
      </c>
      <c r="F133" s="94" t="s">
        <v>545</v>
      </c>
      <c r="G133" s="94" t="s">
        <v>546</v>
      </c>
      <c r="H133" s="94" t="s">
        <v>547</v>
      </c>
      <c r="I133" s="94" t="s">
        <v>548</v>
      </c>
      <c r="J133" s="93" t="s">
        <v>549</v>
      </c>
      <c r="K133" s="129" t="s">
        <v>566</v>
      </c>
      <c r="L133" s="130" t="s">
        <v>551</v>
      </c>
      <c r="M133" s="96" t="s">
        <v>552</v>
      </c>
      <c r="N133" s="94" t="s">
        <v>553</v>
      </c>
      <c r="O133" s="95" t="s">
        <v>554</v>
      </c>
      <c r="P133" s="94" t="s">
        <v>784</v>
      </c>
      <c r="Q133" s="217"/>
      <c r="R133" s="6"/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7"/>
      <c r="AK133" s="217"/>
      <c r="AL133" s="217"/>
    </row>
    <row r="134" spans="1:38" s="218" customFormat="1" ht="12.75" customHeight="1">
      <c r="A134" s="330"/>
      <c r="B134" s="330"/>
      <c r="C134" s="330"/>
      <c r="D134" s="330"/>
      <c r="E134" s="333"/>
      <c r="F134" s="333"/>
      <c r="G134" s="333"/>
      <c r="H134" s="333"/>
      <c r="I134" s="333"/>
      <c r="J134" s="252"/>
      <c r="K134" s="222"/>
      <c r="L134" s="241"/>
      <c r="M134" s="242"/>
      <c r="N134" s="222"/>
      <c r="O134" s="252"/>
      <c r="P134" s="219"/>
      <c r="Q134" s="217"/>
      <c r="R134" s="1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</row>
    <row r="135" spans="1:38" ht="14.25" customHeight="1">
      <c r="A135" s="333"/>
      <c r="B135" s="331"/>
      <c r="C135" s="332"/>
      <c r="D135" s="332"/>
      <c r="E135" s="333"/>
      <c r="F135" s="333"/>
      <c r="G135" s="333"/>
      <c r="H135" s="333"/>
      <c r="I135" s="333"/>
      <c r="J135" s="252"/>
      <c r="K135" s="222"/>
      <c r="L135" s="241"/>
      <c r="M135" s="242"/>
      <c r="N135" s="222"/>
      <c r="O135" s="252"/>
      <c r="P135" s="219"/>
      <c r="R135" s="217"/>
      <c r="S135" s="41"/>
      <c r="T135" s="1"/>
      <c r="U135" s="1"/>
      <c r="V135" s="1"/>
      <c r="W135" s="1"/>
      <c r="X135" s="1"/>
      <c r="Y135" s="1"/>
      <c r="Z135" s="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</row>
    <row r="136" spans="1:38" ht="12.75" customHeight="1">
      <c r="A136" s="333"/>
      <c r="B136" s="331"/>
      <c r="C136" s="332"/>
      <c r="D136" s="332"/>
      <c r="E136" s="333"/>
      <c r="F136" s="333"/>
      <c r="G136" s="333"/>
      <c r="H136" s="333"/>
      <c r="I136" s="333"/>
      <c r="J136" s="252"/>
      <c r="K136" s="222"/>
      <c r="L136" s="241"/>
      <c r="M136" s="242"/>
      <c r="N136" s="222"/>
      <c r="O136" s="252"/>
      <c r="P136" s="219"/>
      <c r="R136" s="6"/>
      <c r="S136" s="1"/>
      <c r="T136" s="1"/>
      <c r="U136" s="1"/>
      <c r="V136" s="1"/>
      <c r="W136" s="1"/>
      <c r="X136" s="1"/>
      <c r="Y136" s="1"/>
    </row>
    <row r="137" spans="1:38" ht="12.75" customHeight="1">
      <c r="A137" s="109" t="s">
        <v>559</v>
      </c>
      <c r="B137" s="109"/>
      <c r="C137" s="109"/>
      <c r="D137" s="109"/>
      <c r="E137" s="41"/>
      <c r="F137" s="117" t="s">
        <v>561</v>
      </c>
      <c r="G137" s="54"/>
      <c r="H137" s="54"/>
      <c r="I137" s="54"/>
      <c r="J137" s="6"/>
      <c r="K137" s="134"/>
      <c r="L137" s="135"/>
      <c r="M137" s="6"/>
      <c r="N137" s="99"/>
      <c r="O137" s="153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6" t="s">
        <v>560</v>
      </c>
      <c r="B138" s="109"/>
      <c r="C138" s="109"/>
      <c r="D138" s="109"/>
      <c r="E138" s="6"/>
      <c r="F138" s="117" t="s">
        <v>563</v>
      </c>
      <c r="G138" s="6"/>
      <c r="H138" s="6" t="s">
        <v>780</v>
      </c>
      <c r="I138" s="6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16"/>
      <c r="B139" s="109"/>
      <c r="C139" s="109"/>
      <c r="D139" s="109"/>
      <c r="E139" s="6"/>
      <c r="F139" s="117"/>
      <c r="G139" s="6"/>
      <c r="H139" s="6"/>
      <c r="I139" s="6"/>
      <c r="J139" s="1"/>
      <c r="K139" s="6"/>
      <c r="L139" s="6"/>
      <c r="M139" s="6"/>
      <c r="N139" s="1"/>
      <c r="O139" s="1"/>
      <c r="Q139" s="1"/>
      <c r="R139" s="54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16"/>
      <c r="B140" s="109"/>
      <c r="C140" s="109"/>
      <c r="D140" s="109"/>
      <c r="E140" s="6"/>
      <c r="F140" s="117"/>
      <c r="G140" s="54"/>
      <c r="H140" s="41"/>
      <c r="I140" s="54"/>
      <c r="J140" s="6"/>
      <c r="K140" s="134"/>
      <c r="L140" s="135"/>
      <c r="M140" s="6"/>
      <c r="N140" s="99"/>
      <c r="O140" s="136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54"/>
      <c r="B141" s="98"/>
      <c r="C141" s="98"/>
      <c r="D141" s="41"/>
      <c r="E141" s="54"/>
      <c r="F141" s="54"/>
      <c r="G141" s="54"/>
      <c r="H141" s="41"/>
      <c r="I141" s="54"/>
      <c r="J141" s="6"/>
      <c r="K141" s="134"/>
      <c r="L141" s="135"/>
      <c r="M141" s="6"/>
      <c r="N141" s="99"/>
      <c r="O141" s="136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41"/>
      <c r="B142" s="154" t="s">
        <v>580</v>
      </c>
      <c r="C142" s="154"/>
      <c r="D142" s="154"/>
      <c r="E142" s="154"/>
      <c r="F142" s="6"/>
      <c r="G142" s="6"/>
      <c r="H142" s="127"/>
      <c r="I142" s="6"/>
      <c r="J142" s="127"/>
      <c r="K142" s="128"/>
      <c r="L142" s="6"/>
      <c r="M142" s="6"/>
      <c r="N142" s="1"/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93" t="s">
        <v>16</v>
      </c>
      <c r="B143" s="94" t="s">
        <v>532</v>
      </c>
      <c r="C143" s="94"/>
      <c r="D143" s="95" t="s">
        <v>543</v>
      </c>
      <c r="E143" s="94" t="s">
        <v>544</v>
      </c>
      <c r="F143" s="94" t="s">
        <v>545</v>
      </c>
      <c r="G143" s="94" t="s">
        <v>581</v>
      </c>
      <c r="H143" s="94" t="s">
        <v>582</v>
      </c>
      <c r="I143" s="94" t="s">
        <v>548</v>
      </c>
      <c r="J143" s="155" t="s">
        <v>549</v>
      </c>
      <c r="K143" s="94" t="s">
        <v>550</v>
      </c>
      <c r="L143" s="94" t="s">
        <v>583</v>
      </c>
      <c r="M143" s="94" t="s">
        <v>553</v>
      </c>
      <c r="N143" s="95" t="s">
        <v>554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6">
        <v>1</v>
      </c>
      <c r="B144" s="157">
        <v>41579</v>
      </c>
      <c r="C144" s="157"/>
      <c r="D144" s="158" t="s">
        <v>584</v>
      </c>
      <c r="E144" s="159" t="s">
        <v>585</v>
      </c>
      <c r="F144" s="160">
        <v>82</v>
      </c>
      <c r="G144" s="159" t="s">
        <v>586</v>
      </c>
      <c r="H144" s="159">
        <v>100</v>
      </c>
      <c r="I144" s="161">
        <v>100</v>
      </c>
      <c r="J144" s="162" t="s">
        <v>587</v>
      </c>
      <c r="K144" s="163">
        <f t="shared" ref="K144:K196" si="134">H144-F144</f>
        <v>18</v>
      </c>
      <c r="L144" s="164">
        <f t="shared" ref="L144:L196" si="135">K144/F144</f>
        <v>0.21951219512195122</v>
      </c>
      <c r="M144" s="159" t="s">
        <v>555</v>
      </c>
      <c r="N144" s="165">
        <v>42657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2</v>
      </c>
      <c r="B145" s="157">
        <v>41794</v>
      </c>
      <c r="C145" s="157"/>
      <c r="D145" s="158" t="s">
        <v>588</v>
      </c>
      <c r="E145" s="159" t="s">
        <v>557</v>
      </c>
      <c r="F145" s="160">
        <v>257</v>
      </c>
      <c r="G145" s="159" t="s">
        <v>586</v>
      </c>
      <c r="H145" s="159">
        <v>300</v>
      </c>
      <c r="I145" s="161">
        <v>300</v>
      </c>
      <c r="J145" s="162" t="s">
        <v>587</v>
      </c>
      <c r="K145" s="163">
        <f t="shared" si="134"/>
        <v>43</v>
      </c>
      <c r="L145" s="164">
        <f t="shared" si="135"/>
        <v>0.16731517509727625</v>
      </c>
      <c r="M145" s="159" t="s">
        <v>555</v>
      </c>
      <c r="N145" s="165">
        <v>41822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3</v>
      </c>
      <c r="B146" s="157">
        <v>41828</v>
      </c>
      <c r="C146" s="157"/>
      <c r="D146" s="158" t="s">
        <v>589</v>
      </c>
      <c r="E146" s="159" t="s">
        <v>557</v>
      </c>
      <c r="F146" s="160">
        <v>393</v>
      </c>
      <c r="G146" s="159" t="s">
        <v>586</v>
      </c>
      <c r="H146" s="159">
        <v>468</v>
      </c>
      <c r="I146" s="161">
        <v>468</v>
      </c>
      <c r="J146" s="162" t="s">
        <v>587</v>
      </c>
      <c r="K146" s="163">
        <f t="shared" si="134"/>
        <v>75</v>
      </c>
      <c r="L146" s="164">
        <f t="shared" si="135"/>
        <v>0.19083969465648856</v>
      </c>
      <c r="M146" s="159" t="s">
        <v>555</v>
      </c>
      <c r="N146" s="165">
        <v>41863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</v>
      </c>
      <c r="B147" s="157">
        <v>41857</v>
      </c>
      <c r="C147" s="157"/>
      <c r="D147" s="158" t="s">
        <v>590</v>
      </c>
      <c r="E147" s="159" t="s">
        <v>557</v>
      </c>
      <c r="F147" s="160">
        <v>205</v>
      </c>
      <c r="G147" s="159" t="s">
        <v>586</v>
      </c>
      <c r="H147" s="159">
        <v>275</v>
      </c>
      <c r="I147" s="161">
        <v>250</v>
      </c>
      <c r="J147" s="162" t="s">
        <v>587</v>
      </c>
      <c r="K147" s="163">
        <f t="shared" si="134"/>
        <v>70</v>
      </c>
      <c r="L147" s="164">
        <f t="shared" si="135"/>
        <v>0.34146341463414637</v>
      </c>
      <c r="M147" s="159" t="s">
        <v>555</v>
      </c>
      <c r="N147" s="165">
        <v>41962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5</v>
      </c>
      <c r="B148" s="157">
        <v>41886</v>
      </c>
      <c r="C148" s="157"/>
      <c r="D148" s="158" t="s">
        <v>591</v>
      </c>
      <c r="E148" s="159" t="s">
        <v>557</v>
      </c>
      <c r="F148" s="160">
        <v>162</v>
      </c>
      <c r="G148" s="159" t="s">
        <v>586</v>
      </c>
      <c r="H148" s="159">
        <v>190</v>
      </c>
      <c r="I148" s="161">
        <v>190</v>
      </c>
      <c r="J148" s="162" t="s">
        <v>587</v>
      </c>
      <c r="K148" s="163">
        <f t="shared" si="134"/>
        <v>28</v>
      </c>
      <c r="L148" s="164">
        <f t="shared" si="135"/>
        <v>0.1728395061728395</v>
      </c>
      <c r="M148" s="159" t="s">
        <v>555</v>
      </c>
      <c r="N148" s="165">
        <v>42006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6</v>
      </c>
      <c r="B149" s="157">
        <v>41886</v>
      </c>
      <c r="C149" s="157"/>
      <c r="D149" s="158" t="s">
        <v>592</v>
      </c>
      <c r="E149" s="159" t="s">
        <v>557</v>
      </c>
      <c r="F149" s="160">
        <v>75</v>
      </c>
      <c r="G149" s="159" t="s">
        <v>586</v>
      </c>
      <c r="H149" s="159">
        <v>91.5</v>
      </c>
      <c r="I149" s="161" t="s">
        <v>593</v>
      </c>
      <c r="J149" s="162" t="s">
        <v>594</v>
      </c>
      <c r="K149" s="163">
        <f t="shared" si="134"/>
        <v>16.5</v>
      </c>
      <c r="L149" s="164">
        <f t="shared" si="135"/>
        <v>0.22</v>
      </c>
      <c r="M149" s="159" t="s">
        <v>555</v>
      </c>
      <c r="N149" s="165">
        <v>41954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7</v>
      </c>
      <c r="B150" s="157">
        <v>41913</v>
      </c>
      <c r="C150" s="157"/>
      <c r="D150" s="158" t="s">
        <v>595</v>
      </c>
      <c r="E150" s="159" t="s">
        <v>557</v>
      </c>
      <c r="F150" s="160">
        <v>850</v>
      </c>
      <c r="G150" s="159" t="s">
        <v>586</v>
      </c>
      <c r="H150" s="159">
        <v>982.5</v>
      </c>
      <c r="I150" s="161">
        <v>1050</v>
      </c>
      <c r="J150" s="162" t="s">
        <v>596</v>
      </c>
      <c r="K150" s="163">
        <f t="shared" si="134"/>
        <v>132.5</v>
      </c>
      <c r="L150" s="164">
        <f t="shared" si="135"/>
        <v>0.15588235294117647</v>
      </c>
      <c r="M150" s="159" t="s">
        <v>555</v>
      </c>
      <c r="N150" s="165">
        <v>42039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8</v>
      </c>
      <c r="B151" s="157">
        <v>41913</v>
      </c>
      <c r="C151" s="157"/>
      <c r="D151" s="158" t="s">
        <v>597</v>
      </c>
      <c r="E151" s="159" t="s">
        <v>557</v>
      </c>
      <c r="F151" s="160">
        <v>475</v>
      </c>
      <c r="G151" s="159" t="s">
        <v>586</v>
      </c>
      <c r="H151" s="159">
        <v>515</v>
      </c>
      <c r="I151" s="161">
        <v>600</v>
      </c>
      <c r="J151" s="162" t="s">
        <v>598</v>
      </c>
      <c r="K151" s="163">
        <f t="shared" si="134"/>
        <v>40</v>
      </c>
      <c r="L151" s="164">
        <f t="shared" si="135"/>
        <v>8.4210526315789472E-2</v>
      </c>
      <c r="M151" s="159" t="s">
        <v>555</v>
      </c>
      <c r="N151" s="165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9</v>
      </c>
      <c r="B152" s="157">
        <v>41913</v>
      </c>
      <c r="C152" s="157"/>
      <c r="D152" s="158" t="s">
        <v>599</v>
      </c>
      <c r="E152" s="159" t="s">
        <v>557</v>
      </c>
      <c r="F152" s="160">
        <v>86</v>
      </c>
      <c r="G152" s="159" t="s">
        <v>586</v>
      </c>
      <c r="H152" s="159">
        <v>99</v>
      </c>
      <c r="I152" s="161">
        <v>140</v>
      </c>
      <c r="J152" s="162" t="s">
        <v>600</v>
      </c>
      <c r="K152" s="163">
        <f t="shared" si="134"/>
        <v>13</v>
      </c>
      <c r="L152" s="164">
        <f t="shared" si="135"/>
        <v>0.15116279069767441</v>
      </c>
      <c r="M152" s="159" t="s">
        <v>555</v>
      </c>
      <c r="N152" s="165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10</v>
      </c>
      <c r="B153" s="157">
        <v>41926</v>
      </c>
      <c r="C153" s="157"/>
      <c r="D153" s="158" t="s">
        <v>601</v>
      </c>
      <c r="E153" s="159" t="s">
        <v>557</v>
      </c>
      <c r="F153" s="160">
        <v>496.6</v>
      </c>
      <c r="G153" s="159" t="s">
        <v>586</v>
      </c>
      <c r="H153" s="159">
        <v>621</v>
      </c>
      <c r="I153" s="161">
        <v>580</v>
      </c>
      <c r="J153" s="162" t="s">
        <v>587</v>
      </c>
      <c r="K153" s="163">
        <f t="shared" si="134"/>
        <v>124.39999999999998</v>
      </c>
      <c r="L153" s="164">
        <f t="shared" si="135"/>
        <v>0.25050342327829234</v>
      </c>
      <c r="M153" s="159" t="s">
        <v>555</v>
      </c>
      <c r="N153" s="165">
        <v>42605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11</v>
      </c>
      <c r="B154" s="157">
        <v>41926</v>
      </c>
      <c r="C154" s="157"/>
      <c r="D154" s="158" t="s">
        <v>602</v>
      </c>
      <c r="E154" s="159" t="s">
        <v>557</v>
      </c>
      <c r="F154" s="160">
        <v>2481.9</v>
      </c>
      <c r="G154" s="159" t="s">
        <v>586</v>
      </c>
      <c r="H154" s="159">
        <v>2840</v>
      </c>
      <c r="I154" s="161">
        <v>2870</v>
      </c>
      <c r="J154" s="162" t="s">
        <v>603</v>
      </c>
      <c r="K154" s="163">
        <f t="shared" si="134"/>
        <v>358.09999999999991</v>
      </c>
      <c r="L154" s="164">
        <f t="shared" si="135"/>
        <v>0.14428462065353154</v>
      </c>
      <c r="M154" s="159" t="s">
        <v>555</v>
      </c>
      <c r="N154" s="165">
        <v>42017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12</v>
      </c>
      <c r="B155" s="157">
        <v>41928</v>
      </c>
      <c r="C155" s="157"/>
      <c r="D155" s="158" t="s">
        <v>604</v>
      </c>
      <c r="E155" s="159" t="s">
        <v>557</v>
      </c>
      <c r="F155" s="160">
        <v>84.5</v>
      </c>
      <c r="G155" s="159" t="s">
        <v>586</v>
      </c>
      <c r="H155" s="159">
        <v>93</v>
      </c>
      <c r="I155" s="161">
        <v>110</v>
      </c>
      <c r="J155" s="162" t="s">
        <v>605</v>
      </c>
      <c r="K155" s="163">
        <f t="shared" si="134"/>
        <v>8.5</v>
      </c>
      <c r="L155" s="164">
        <f t="shared" si="135"/>
        <v>0.10059171597633136</v>
      </c>
      <c r="M155" s="159" t="s">
        <v>555</v>
      </c>
      <c r="N155" s="165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13</v>
      </c>
      <c r="B156" s="157">
        <v>41928</v>
      </c>
      <c r="C156" s="157"/>
      <c r="D156" s="158" t="s">
        <v>606</v>
      </c>
      <c r="E156" s="159" t="s">
        <v>557</v>
      </c>
      <c r="F156" s="160">
        <v>401</v>
      </c>
      <c r="G156" s="159" t="s">
        <v>586</v>
      </c>
      <c r="H156" s="159">
        <v>428</v>
      </c>
      <c r="I156" s="161">
        <v>450</v>
      </c>
      <c r="J156" s="162" t="s">
        <v>607</v>
      </c>
      <c r="K156" s="163">
        <f t="shared" si="134"/>
        <v>27</v>
      </c>
      <c r="L156" s="164">
        <f t="shared" si="135"/>
        <v>6.7331670822942641E-2</v>
      </c>
      <c r="M156" s="159" t="s">
        <v>555</v>
      </c>
      <c r="N156" s="165">
        <v>42020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14</v>
      </c>
      <c r="B157" s="157">
        <v>41928</v>
      </c>
      <c r="C157" s="157"/>
      <c r="D157" s="158" t="s">
        <v>608</v>
      </c>
      <c r="E157" s="159" t="s">
        <v>557</v>
      </c>
      <c r="F157" s="160">
        <v>101</v>
      </c>
      <c r="G157" s="159" t="s">
        <v>586</v>
      </c>
      <c r="H157" s="159">
        <v>112</v>
      </c>
      <c r="I157" s="161">
        <v>120</v>
      </c>
      <c r="J157" s="162" t="s">
        <v>609</v>
      </c>
      <c r="K157" s="163">
        <f t="shared" si="134"/>
        <v>11</v>
      </c>
      <c r="L157" s="164">
        <f t="shared" si="135"/>
        <v>0.10891089108910891</v>
      </c>
      <c r="M157" s="159" t="s">
        <v>555</v>
      </c>
      <c r="N157" s="165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15</v>
      </c>
      <c r="B158" s="157">
        <v>41954</v>
      </c>
      <c r="C158" s="157"/>
      <c r="D158" s="158" t="s">
        <v>610</v>
      </c>
      <c r="E158" s="159" t="s">
        <v>557</v>
      </c>
      <c r="F158" s="160">
        <v>59</v>
      </c>
      <c r="G158" s="159" t="s">
        <v>586</v>
      </c>
      <c r="H158" s="159">
        <v>76</v>
      </c>
      <c r="I158" s="161">
        <v>76</v>
      </c>
      <c r="J158" s="162" t="s">
        <v>587</v>
      </c>
      <c r="K158" s="163">
        <f t="shared" si="134"/>
        <v>17</v>
      </c>
      <c r="L158" s="164">
        <f t="shared" si="135"/>
        <v>0.28813559322033899</v>
      </c>
      <c r="M158" s="159" t="s">
        <v>555</v>
      </c>
      <c r="N158" s="165">
        <v>43032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16</v>
      </c>
      <c r="B159" s="157">
        <v>41954</v>
      </c>
      <c r="C159" s="157"/>
      <c r="D159" s="158" t="s">
        <v>599</v>
      </c>
      <c r="E159" s="159" t="s">
        <v>557</v>
      </c>
      <c r="F159" s="160">
        <v>99</v>
      </c>
      <c r="G159" s="159" t="s">
        <v>586</v>
      </c>
      <c r="H159" s="159">
        <v>120</v>
      </c>
      <c r="I159" s="161">
        <v>120</v>
      </c>
      <c r="J159" s="162" t="s">
        <v>568</v>
      </c>
      <c r="K159" s="163">
        <f t="shared" si="134"/>
        <v>21</v>
      </c>
      <c r="L159" s="164">
        <f t="shared" si="135"/>
        <v>0.21212121212121213</v>
      </c>
      <c r="M159" s="159" t="s">
        <v>555</v>
      </c>
      <c r="N159" s="165">
        <v>41960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17</v>
      </c>
      <c r="B160" s="157">
        <v>41956</v>
      </c>
      <c r="C160" s="157"/>
      <c r="D160" s="158" t="s">
        <v>611</v>
      </c>
      <c r="E160" s="159" t="s">
        <v>557</v>
      </c>
      <c r="F160" s="160">
        <v>22</v>
      </c>
      <c r="G160" s="159" t="s">
        <v>586</v>
      </c>
      <c r="H160" s="159">
        <v>33.549999999999997</v>
      </c>
      <c r="I160" s="161">
        <v>32</v>
      </c>
      <c r="J160" s="162" t="s">
        <v>612</v>
      </c>
      <c r="K160" s="163">
        <f t="shared" si="134"/>
        <v>11.549999999999997</v>
      </c>
      <c r="L160" s="164">
        <f t="shared" si="135"/>
        <v>0.52499999999999991</v>
      </c>
      <c r="M160" s="159" t="s">
        <v>555</v>
      </c>
      <c r="N160" s="165">
        <v>42188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18</v>
      </c>
      <c r="B161" s="157">
        <v>41976</v>
      </c>
      <c r="C161" s="157"/>
      <c r="D161" s="158" t="s">
        <v>613</v>
      </c>
      <c r="E161" s="159" t="s">
        <v>557</v>
      </c>
      <c r="F161" s="160">
        <v>440</v>
      </c>
      <c r="G161" s="159" t="s">
        <v>586</v>
      </c>
      <c r="H161" s="159">
        <v>520</v>
      </c>
      <c r="I161" s="161">
        <v>520</v>
      </c>
      <c r="J161" s="162" t="s">
        <v>614</v>
      </c>
      <c r="K161" s="163">
        <f t="shared" si="134"/>
        <v>80</v>
      </c>
      <c r="L161" s="164">
        <f t="shared" si="135"/>
        <v>0.18181818181818182</v>
      </c>
      <c r="M161" s="159" t="s">
        <v>555</v>
      </c>
      <c r="N161" s="165">
        <v>42208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19</v>
      </c>
      <c r="B162" s="157">
        <v>41976</v>
      </c>
      <c r="C162" s="157"/>
      <c r="D162" s="158" t="s">
        <v>615</v>
      </c>
      <c r="E162" s="159" t="s">
        <v>557</v>
      </c>
      <c r="F162" s="160">
        <v>360</v>
      </c>
      <c r="G162" s="159" t="s">
        <v>586</v>
      </c>
      <c r="H162" s="159">
        <v>427</v>
      </c>
      <c r="I162" s="161">
        <v>425</v>
      </c>
      <c r="J162" s="162" t="s">
        <v>616</v>
      </c>
      <c r="K162" s="163">
        <f t="shared" si="134"/>
        <v>67</v>
      </c>
      <c r="L162" s="164">
        <f t="shared" si="135"/>
        <v>0.18611111111111112</v>
      </c>
      <c r="M162" s="159" t="s">
        <v>555</v>
      </c>
      <c r="N162" s="165">
        <v>42058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20</v>
      </c>
      <c r="B163" s="157">
        <v>42012</v>
      </c>
      <c r="C163" s="157"/>
      <c r="D163" s="158" t="s">
        <v>617</v>
      </c>
      <c r="E163" s="159" t="s">
        <v>557</v>
      </c>
      <c r="F163" s="160">
        <v>360</v>
      </c>
      <c r="G163" s="159" t="s">
        <v>586</v>
      </c>
      <c r="H163" s="159">
        <v>455</v>
      </c>
      <c r="I163" s="161">
        <v>420</v>
      </c>
      <c r="J163" s="162" t="s">
        <v>618</v>
      </c>
      <c r="K163" s="163">
        <f t="shared" si="134"/>
        <v>95</v>
      </c>
      <c r="L163" s="164">
        <f t="shared" si="135"/>
        <v>0.2638888888888889</v>
      </c>
      <c r="M163" s="159" t="s">
        <v>555</v>
      </c>
      <c r="N163" s="165">
        <v>42024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21</v>
      </c>
      <c r="B164" s="157">
        <v>42012</v>
      </c>
      <c r="C164" s="157"/>
      <c r="D164" s="158" t="s">
        <v>619</v>
      </c>
      <c r="E164" s="159" t="s">
        <v>557</v>
      </c>
      <c r="F164" s="160">
        <v>130</v>
      </c>
      <c r="G164" s="159"/>
      <c r="H164" s="159">
        <v>175.5</v>
      </c>
      <c r="I164" s="161">
        <v>165</v>
      </c>
      <c r="J164" s="162" t="s">
        <v>620</v>
      </c>
      <c r="K164" s="163">
        <f t="shared" si="134"/>
        <v>45.5</v>
      </c>
      <c r="L164" s="164">
        <f t="shared" si="135"/>
        <v>0.35</v>
      </c>
      <c r="M164" s="159" t="s">
        <v>555</v>
      </c>
      <c r="N164" s="165">
        <v>43088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22</v>
      </c>
      <c r="B165" s="157">
        <v>42040</v>
      </c>
      <c r="C165" s="157"/>
      <c r="D165" s="158" t="s">
        <v>371</v>
      </c>
      <c r="E165" s="159" t="s">
        <v>585</v>
      </c>
      <c r="F165" s="160">
        <v>98</v>
      </c>
      <c r="G165" s="159"/>
      <c r="H165" s="159">
        <v>120</v>
      </c>
      <c r="I165" s="161">
        <v>120</v>
      </c>
      <c r="J165" s="162" t="s">
        <v>587</v>
      </c>
      <c r="K165" s="163">
        <f t="shared" si="134"/>
        <v>22</v>
      </c>
      <c r="L165" s="164">
        <f t="shared" si="135"/>
        <v>0.22448979591836735</v>
      </c>
      <c r="M165" s="159" t="s">
        <v>555</v>
      </c>
      <c r="N165" s="165">
        <v>42753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23</v>
      </c>
      <c r="B166" s="157">
        <v>42040</v>
      </c>
      <c r="C166" s="157"/>
      <c r="D166" s="158" t="s">
        <v>621</v>
      </c>
      <c r="E166" s="159" t="s">
        <v>585</v>
      </c>
      <c r="F166" s="160">
        <v>196</v>
      </c>
      <c r="G166" s="159"/>
      <c r="H166" s="159">
        <v>262</v>
      </c>
      <c r="I166" s="161">
        <v>255</v>
      </c>
      <c r="J166" s="162" t="s">
        <v>587</v>
      </c>
      <c r="K166" s="163">
        <f t="shared" si="134"/>
        <v>66</v>
      </c>
      <c r="L166" s="164">
        <f t="shared" si="135"/>
        <v>0.33673469387755101</v>
      </c>
      <c r="M166" s="159" t="s">
        <v>555</v>
      </c>
      <c r="N166" s="165">
        <v>42599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24</v>
      </c>
      <c r="B167" s="167">
        <v>42067</v>
      </c>
      <c r="C167" s="167"/>
      <c r="D167" s="168" t="s">
        <v>370</v>
      </c>
      <c r="E167" s="169" t="s">
        <v>585</v>
      </c>
      <c r="F167" s="170">
        <v>235</v>
      </c>
      <c r="G167" s="170"/>
      <c r="H167" s="171">
        <v>77</v>
      </c>
      <c r="I167" s="171" t="s">
        <v>622</v>
      </c>
      <c r="J167" s="172" t="s">
        <v>623</v>
      </c>
      <c r="K167" s="173">
        <f t="shared" si="134"/>
        <v>-158</v>
      </c>
      <c r="L167" s="174">
        <f t="shared" si="135"/>
        <v>-0.67234042553191486</v>
      </c>
      <c r="M167" s="170" t="s">
        <v>567</v>
      </c>
      <c r="N167" s="167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25</v>
      </c>
      <c r="B168" s="157">
        <v>42067</v>
      </c>
      <c r="C168" s="157"/>
      <c r="D168" s="158" t="s">
        <v>624</v>
      </c>
      <c r="E168" s="159" t="s">
        <v>585</v>
      </c>
      <c r="F168" s="160">
        <v>185</v>
      </c>
      <c r="G168" s="159"/>
      <c r="H168" s="159">
        <v>224</v>
      </c>
      <c r="I168" s="161" t="s">
        <v>625</v>
      </c>
      <c r="J168" s="162" t="s">
        <v>587</v>
      </c>
      <c r="K168" s="163">
        <f t="shared" si="134"/>
        <v>39</v>
      </c>
      <c r="L168" s="164">
        <f t="shared" si="135"/>
        <v>0.21081081081081082</v>
      </c>
      <c r="M168" s="159" t="s">
        <v>555</v>
      </c>
      <c r="N168" s="165">
        <v>42647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26</v>
      </c>
      <c r="B169" s="167">
        <v>42090</v>
      </c>
      <c r="C169" s="167"/>
      <c r="D169" s="175" t="s">
        <v>626</v>
      </c>
      <c r="E169" s="170" t="s">
        <v>585</v>
      </c>
      <c r="F169" s="170">
        <v>49.5</v>
      </c>
      <c r="G169" s="171"/>
      <c r="H169" s="171">
        <v>15.85</v>
      </c>
      <c r="I169" s="171">
        <v>67</v>
      </c>
      <c r="J169" s="172" t="s">
        <v>627</v>
      </c>
      <c r="K169" s="171">
        <f t="shared" si="134"/>
        <v>-33.65</v>
      </c>
      <c r="L169" s="176">
        <f t="shared" si="135"/>
        <v>-0.67979797979797973</v>
      </c>
      <c r="M169" s="170" t="s">
        <v>567</v>
      </c>
      <c r="N169" s="177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27</v>
      </c>
      <c r="B170" s="157">
        <v>42093</v>
      </c>
      <c r="C170" s="157"/>
      <c r="D170" s="158" t="s">
        <v>628</v>
      </c>
      <c r="E170" s="159" t="s">
        <v>585</v>
      </c>
      <c r="F170" s="160">
        <v>183.5</v>
      </c>
      <c r="G170" s="159"/>
      <c r="H170" s="159">
        <v>219</v>
      </c>
      <c r="I170" s="161">
        <v>218</v>
      </c>
      <c r="J170" s="162" t="s">
        <v>629</v>
      </c>
      <c r="K170" s="163">
        <f t="shared" si="134"/>
        <v>35.5</v>
      </c>
      <c r="L170" s="164">
        <f t="shared" si="135"/>
        <v>0.19346049046321526</v>
      </c>
      <c r="M170" s="159" t="s">
        <v>555</v>
      </c>
      <c r="N170" s="165">
        <v>42103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28</v>
      </c>
      <c r="B171" s="157">
        <v>42114</v>
      </c>
      <c r="C171" s="157"/>
      <c r="D171" s="158" t="s">
        <v>630</v>
      </c>
      <c r="E171" s="159" t="s">
        <v>585</v>
      </c>
      <c r="F171" s="160">
        <f>(227+237)/2</f>
        <v>232</v>
      </c>
      <c r="G171" s="159"/>
      <c r="H171" s="159">
        <v>298</v>
      </c>
      <c r="I171" s="161">
        <v>298</v>
      </c>
      <c r="J171" s="162" t="s">
        <v>587</v>
      </c>
      <c r="K171" s="163">
        <f t="shared" si="134"/>
        <v>66</v>
      </c>
      <c r="L171" s="164">
        <f t="shared" si="135"/>
        <v>0.28448275862068967</v>
      </c>
      <c r="M171" s="159" t="s">
        <v>555</v>
      </c>
      <c r="N171" s="165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29</v>
      </c>
      <c r="B172" s="157">
        <v>42128</v>
      </c>
      <c r="C172" s="157"/>
      <c r="D172" s="158" t="s">
        <v>631</v>
      </c>
      <c r="E172" s="159" t="s">
        <v>557</v>
      </c>
      <c r="F172" s="160">
        <v>385</v>
      </c>
      <c r="G172" s="159"/>
      <c r="H172" s="159">
        <f>212.5+331</f>
        <v>543.5</v>
      </c>
      <c r="I172" s="161">
        <v>510</v>
      </c>
      <c r="J172" s="162" t="s">
        <v>632</v>
      </c>
      <c r="K172" s="163">
        <f t="shared" si="134"/>
        <v>158.5</v>
      </c>
      <c r="L172" s="164">
        <f t="shared" si="135"/>
        <v>0.41168831168831171</v>
      </c>
      <c r="M172" s="159" t="s">
        <v>555</v>
      </c>
      <c r="N172" s="165">
        <v>42235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30</v>
      </c>
      <c r="B173" s="157">
        <v>42128</v>
      </c>
      <c r="C173" s="157"/>
      <c r="D173" s="158" t="s">
        <v>633</v>
      </c>
      <c r="E173" s="159" t="s">
        <v>557</v>
      </c>
      <c r="F173" s="160">
        <v>115.5</v>
      </c>
      <c r="G173" s="159"/>
      <c r="H173" s="159">
        <v>146</v>
      </c>
      <c r="I173" s="161">
        <v>142</v>
      </c>
      <c r="J173" s="162" t="s">
        <v>634</v>
      </c>
      <c r="K173" s="163">
        <f t="shared" si="134"/>
        <v>30.5</v>
      </c>
      <c r="L173" s="164">
        <f t="shared" si="135"/>
        <v>0.26406926406926406</v>
      </c>
      <c r="M173" s="159" t="s">
        <v>555</v>
      </c>
      <c r="N173" s="165">
        <v>42202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31</v>
      </c>
      <c r="B174" s="157">
        <v>42151</v>
      </c>
      <c r="C174" s="157"/>
      <c r="D174" s="158" t="s">
        <v>635</v>
      </c>
      <c r="E174" s="159" t="s">
        <v>557</v>
      </c>
      <c r="F174" s="160">
        <v>237.5</v>
      </c>
      <c r="G174" s="159"/>
      <c r="H174" s="159">
        <v>279.5</v>
      </c>
      <c r="I174" s="161">
        <v>278</v>
      </c>
      <c r="J174" s="162" t="s">
        <v>587</v>
      </c>
      <c r="K174" s="163">
        <f t="shared" si="134"/>
        <v>42</v>
      </c>
      <c r="L174" s="164">
        <f t="shared" si="135"/>
        <v>0.17684210526315788</v>
      </c>
      <c r="M174" s="159" t="s">
        <v>555</v>
      </c>
      <c r="N174" s="165">
        <v>42222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32</v>
      </c>
      <c r="B175" s="157">
        <v>42174</v>
      </c>
      <c r="C175" s="157"/>
      <c r="D175" s="158" t="s">
        <v>606</v>
      </c>
      <c r="E175" s="159" t="s">
        <v>585</v>
      </c>
      <c r="F175" s="160">
        <v>340</v>
      </c>
      <c r="G175" s="159"/>
      <c r="H175" s="159">
        <v>448</v>
      </c>
      <c r="I175" s="161">
        <v>448</v>
      </c>
      <c r="J175" s="162" t="s">
        <v>587</v>
      </c>
      <c r="K175" s="163">
        <f t="shared" si="134"/>
        <v>108</v>
      </c>
      <c r="L175" s="164">
        <f t="shared" si="135"/>
        <v>0.31764705882352939</v>
      </c>
      <c r="M175" s="159" t="s">
        <v>555</v>
      </c>
      <c r="N175" s="165">
        <v>43018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33</v>
      </c>
      <c r="B176" s="157">
        <v>42191</v>
      </c>
      <c r="C176" s="157"/>
      <c r="D176" s="158" t="s">
        <v>636</v>
      </c>
      <c r="E176" s="159" t="s">
        <v>585</v>
      </c>
      <c r="F176" s="160">
        <v>390</v>
      </c>
      <c r="G176" s="159"/>
      <c r="H176" s="159">
        <v>460</v>
      </c>
      <c r="I176" s="161">
        <v>460</v>
      </c>
      <c r="J176" s="162" t="s">
        <v>587</v>
      </c>
      <c r="K176" s="163">
        <f t="shared" si="134"/>
        <v>70</v>
      </c>
      <c r="L176" s="164">
        <f t="shared" si="135"/>
        <v>0.17948717948717949</v>
      </c>
      <c r="M176" s="159" t="s">
        <v>555</v>
      </c>
      <c r="N176" s="165">
        <v>42478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34</v>
      </c>
      <c r="B177" s="167">
        <v>42195</v>
      </c>
      <c r="C177" s="167"/>
      <c r="D177" s="168" t="s">
        <v>637</v>
      </c>
      <c r="E177" s="169" t="s">
        <v>585</v>
      </c>
      <c r="F177" s="170">
        <v>122.5</v>
      </c>
      <c r="G177" s="170"/>
      <c r="H177" s="171">
        <v>61</v>
      </c>
      <c r="I177" s="171">
        <v>172</v>
      </c>
      <c r="J177" s="172" t="s">
        <v>638</v>
      </c>
      <c r="K177" s="173">
        <f t="shared" si="134"/>
        <v>-61.5</v>
      </c>
      <c r="L177" s="174">
        <f t="shared" si="135"/>
        <v>-0.50204081632653064</v>
      </c>
      <c r="M177" s="170" t="s">
        <v>567</v>
      </c>
      <c r="N177" s="167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35</v>
      </c>
      <c r="B178" s="157">
        <v>42219</v>
      </c>
      <c r="C178" s="157"/>
      <c r="D178" s="158" t="s">
        <v>639</v>
      </c>
      <c r="E178" s="159" t="s">
        <v>585</v>
      </c>
      <c r="F178" s="160">
        <v>297.5</v>
      </c>
      <c r="G178" s="159"/>
      <c r="H178" s="159">
        <v>350</v>
      </c>
      <c r="I178" s="161">
        <v>360</v>
      </c>
      <c r="J178" s="162" t="s">
        <v>640</v>
      </c>
      <c r="K178" s="163">
        <f t="shared" si="134"/>
        <v>52.5</v>
      </c>
      <c r="L178" s="164">
        <f t="shared" si="135"/>
        <v>0.17647058823529413</v>
      </c>
      <c r="M178" s="159" t="s">
        <v>555</v>
      </c>
      <c r="N178" s="165">
        <v>42232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36</v>
      </c>
      <c r="B179" s="157">
        <v>42219</v>
      </c>
      <c r="C179" s="157"/>
      <c r="D179" s="158" t="s">
        <v>641</v>
      </c>
      <c r="E179" s="159" t="s">
        <v>585</v>
      </c>
      <c r="F179" s="160">
        <v>115.5</v>
      </c>
      <c r="G179" s="159"/>
      <c r="H179" s="159">
        <v>149</v>
      </c>
      <c r="I179" s="161">
        <v>140</v>
      </c>
      <c r="J179" s="162" t="s">
        <v>642</v>
      </c>
      <c r="K179" s="163">
        <f t="shared" si="134"/>
        <v>33.5</v>
      </c>
      <c r="L179" s="164">
        <f t="shared" si="135"/>
        <v>0.29004329004329005</v>
      </c>
      <c r="M179" s="159" t="s">
        <v>555</v>
      </c>
      <c r="N179" s="165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37</v>
      </c>
      <c r="B180" s="157">
        <v>42251</v>
      </c>
      <c r="C180" s="157"/>
      <c r="D180" s="158" t="s">
        <v>635</v>
      </c>
      <c r="E180" s="159" t="s">
        <v>585</v>
      </c>
      <c r="F180" s="160">
        <v>226</v>
      </c>
      <c r="G180" s="159"/>
      <c r="H180" s="159">
        <v>292</v>
      </c>
      <c r="I180" s="161">
        <v>292</v>
      </c>
      <c r="J180" s="162" t="s">
        <v>643</v>
      </c>
      <c r="K180" s="163">
        <f t="shared" si="134"/>
        <v>66</v>
      </c>
      <c r="L180" s="164">
        <f t="shared" si="135"/>
        <v>0.29203539823008851</v>
      </c>
      <c r="M180" s="159" t="s">
        <v>555</v>
      </c>
      <c r="N180" s="165">
        <v>42286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38</v>
      </c>
      <c r="B181" s="157">
        <v>42254</v>
      </c>
      <c r="C181" s="157"/>
      <c r="D181" s="158" t="s">
        <v>630</v>
      </c>
      <c r="E181" s="159" t="s">
        <v>585</v>
      </c>
      <c r="F181" s="160">
        <v>232.5</v>
      </c>
      <c r="G181" s="159"/>
      <c r="H181" s="159">
        <v>312.5</v>
      </c>
      <c r="I181" s="161">
        <v>310</v>
      </c>
      <c r="J181" s="162" t="s">
        <v>587</v>
      </c>
      <c r="K181" s="163">
        <f t="shared" si="134"/>
        <v>80</v>
      </c>
      <c r="L181" s="164">
        <f t="shared" si="135"/>
        <v>0.34408602150537637</v>
      </c>
      <c r="M181" s="159" t="s">
        <v>555</v>
      </c>
      <c r="N181" s="165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39</v>
      </c>
      <c r="B182" s="157">
        <v>42268</v>
      </c>
      <c r="C182" s="157"/>
      <c r="D182" s="158" t="s">
        <v>644</v>
      </c>
      <c r="E182" s="159" t="s">
        <v>585</v>
      </c>
      <c r="F182" s="160">
        <v>196.5</v>
      </c>
      <c r="G182" s="159"/>
      <c r="H182" s="159">
        <v>238</v>
      </c>
      <c r="I182" s="161">
        <v>238</v>
      </c>
      <c r="J182" s="162" t="s">
        <v>643</v>
      </c>
      <c r="K182" s="163">
        <f t="shared" si="134"/>
        <v>41.5</v>
      </c>
      <c r="L182" s="164">
        <f t="shared" si="135"/>
        <v>0.21119592875318066</v>
      </c>
      <c r="M182" s="159" t="s">
        <v>555</v>
      </c>
      <c r="N182" s="165">
        <v>42291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40</v>
      </c>
      <c r="B183" s="157">
        <v>42271</v>
      </c>
      <c r="C183" s="157"/>
      <c r="D183" s="158" t="s">
        <v>584</v>
      </c>
      <c r="E183" s="159" t="s">
        <v>585</v>
      </c>
      <c r="F183" s="160">
        <v>65</v>
      </c>
      <c r="G183" s="159"/>
      <c r="H183" s="159">
        <v>82</v>
      </c>
      <c r="I183" s="161">
        <v>82</v>
      </c>
      <c r="J183" s="162" t="s">
        <v>643</v>
      </c>
      <c r="K183" s="163">
        <f t="shared" si="134"/>
        <v>17</v>
      </c>
      <c r="L183" s="164">
        <f t="shared" si="135"/>
        <v>0.26153846153846155</v>
      </c>
      <c r="M183" s="159" t="s">
        <v>555</v>
      </c>
      <c r="N183" s="165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41</v>
      </c>
      <c r="B184" s="157">
        <v>42291</v>
      </c>
      <c r="C184" s="157"/>
      <c r="D184" s="158" t="s">
        <v>645</v>
      </c>
      <c r="E184" s="159" t="s">
        <v>585</v>
      </c>
      <c r="F184" s="160">
        <v>144</v>
      </c>
      <c r="G184" s="159"/>
      <c r="H184" s="159">
        <v>182.5</v>
      </c>
      <c r="I184" s="161">
        <v>181</v>
      </c>
      <c r="J184" s="162" t="s">
        <v>643</v>
      </c>
      <c r="K184" s="163">
        <f t="shared" si="134"/>
        <v>38.5</v>
      </c>
      <c r="L184" s="164">
        <f t="shared" si="135"/>
        <v>0.2673611111111111</v>
      </c>
      <c r="M184" s="159" t="s">
        <v>555</v>
      </c>
      <c r="N184" s="165">
        <v>42817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42</v>
      </c>
      <c r="B185" s="157">
        <v>42291</v>
      </c>
      <c r="C185" s="157"/>
      <c r="D185" s="158" t="s">
        <v>646</v>
      </c>
      <c r="E185" s="159" t="s">
        <v>585</v>
      </c>
      <c r="F185" s="160">
        <v>264</v>
      </c>
      <c r="G185" s="159"/>
      <c r="H185" s="159">
        <v>311</v>
      </c>
      <c r="I185" s="161">
        <v>311</v>
      </c>
      <c r="J185" s="162" t="s">
        <v>643</v>
      </c>
      <c r="K185" s="163">
        <f t="shared" si="134"/>
        <v>47</v>
      </c>
      <c r="L185" s="164">
        <f t="shared" si="135"/>
        <v>0.17803030303030304</v>
      </c>
      <c r="M185" s="159" t="s">
        <v>555</v>
      </c>
      <c r="N185" s="165">
        <v>42604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43</v>
      </c>
      <c r="B186" s="157">
        <v>42318</v>
      </c>
      <c r="C186" s="157"/>
      <c r="D186" s="158" t="s">
        <v>647</v>
      </c>
      <c r="E186" s="159" t="s">
        <v>557</v>
      </c>
      <c r="F186" s="160">
        <v>549.5</v>
      </c>
      <c r="G186" s="159"/>
      <c r="H186" s="159">
        <v>630</v>
      </c>
      <c r="I186" s="161">
        <v>630</v>
      </c>
      <c r="J186" s="162" t="s">
        <v>643</v>
      </c>
      <c r="K186" s="163">
        <f t="shared" si="134"/>
        <v>80.5</v>
      </c>
      <c r="L186" s="164">
        <f t="shared" si="135"/>
        <v>0.1464968152866242</v>
      </c>
      <c r="M186" s="159" t="s">
        <v>555</v>
      </c>
      <c r="N186" s="165">
        <v>42419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44</v>
      </c>
      <c r="B187" s="157">
        <v>42342</v>
      </c>
      <c r="C187" s="157"/>
      <c r="D187" s="158" t="s">
        <v>648</v>
      </c>
      <c r="E187" s="159" t="s">
        <v>585</v>
      </c>
      <c r="F187" s="160">
        <v>1027.5</v>
      </c>
      <c r="G187" s="159"/>
      <c r="H187" s="159">
        <v>1315</v>
      </c>
      <c r="I187" s="161">
        <v>1250</v>
      </c>
      <c r="J187" s="162" t="s">
        <v>643</v>
      </c>
      <c r="K187" s="163">
        <f t="shared" si="134"/>
        <v>287.5</v>
      </c>
      <c r="L187" s="164">
        <f t="shared" si="135"/>
        <v>0.27980535279805352</v>
      </c>
      <c r="M187" s="159" t="s">
        <v>555</v>
      </c>
      <c r="N187" s="165">
        <v>43244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45</v>
      </c>
      <c r="B188" s="157">
        <v>42367</v>
      </c>
      <c r="C188" s="157"/>
      <c r="D188" s="158" t="s">
        <v>649</v>
      </c>
      <c r="E188" s="159" t="s">
        <v>585</v>
      </c>
      <c r="F188" s="160">
        <v>465</v>
      </c>
      <c r="G188" s="159"/>
      <c r="H188" s="159">
        <v>540</v>
      </c>
      <c r="I188" s="161">
        <v>540</v>
      </c>
      <c r="J188" s="162" t="s">
        <v>643</v>
      </c>
      <c r="K188" s="163">
        <f t="shared" si="134"/>
        <v>75</v>
      </c>
      <c r="L188" s="164">
        <f t="shared" si="135"/>
        <v>0.16129032258064516</v>
      </c>
      <c r="M188" s="159" t="s">
        <v>555</v>
      </c>
      <c r="N188" s="165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46</v>
      </c>
      <c r="B189" s="157">
        <v>42380</v>
      </c>
      <c r="C189" s="157"/>
      <c r="D189" s="158" t="s">
        <v>371</v>
      </c>
      <c r="E189" s="159" t="s">
        <v>557</v>
      </c>
      <c r="F189" s="160">
        <v>81</v>
      </c>
      <c r="G189" s="159"/>
      <c r="H189" s="159">
        <v>110</v>
      </c>
      <c r="I189" s="161">
        <v>110</v>
      </c>
      <c r="J189" s="162" t="s">
        <v>643</v>
      </c>
      <c r="K189" s="163">
        <f t="shared" si="134"/>
        <v>29</v>
      </c>
      <c r="L189" s="164">
        <f t="shared" si="135"/>
        <v>0.35802469135802467</v>
      </c>
      <c r="M189" s="159" t="s">
        <v>555</v>
      </c>
      <c r="N189" s="165">
        <v>42745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47</v>
      </c>
      <c r="B190" s="157">
        <v>42382</v>
      </c>
      <c r="C190" s="157"/>
      <c r="D190" s="158" t="s">
        <v>650</v>
      </c>
      <c r="E190" s="159" t="s">
        <v>557</v>
      </c>
      <c r="F190" s="160">
        <v>417.5</v>
      </c>
      <c r="G190" s="159"/>
      <c r="H190" s="159">
        <v>547</v>
      </c>
      <c r="I190" s="161">
        <v>535</v>
      </c>
      <c r="J190" s="162" t="s">
        <v>643</v>
      </c>
      <c r="K190" s="163">
        <f t="shared" si="134"/>
        <v>129.5</v>
      </c>
      <c r="L190" s="164">
        <f t="shared" si="135"/>
        <v>0.31017964071856285</v>
      </c>
      <c r="M190" s="159" t="s">
        <v>555</v>
      </c>
      <c r="N190" s="165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48</v>
      </c>
      <c r="B191" s="157">
        <v>42408</v>
      </c>
      <c r="C191" s="157"/>
      <c r="D191" s="158" t="s">
        <v>651</v>
      </c>
      <c r="E191" s="159" t="s">
        <v>585</v>
      </c>
      <c r="F191" s="160">
        <v>650</v>
      </c>
      <c r="G191" s="159"/>
      <c r="H191" s="159">
        <v>800</v>
      </c>
      <c r="I191" s="161">
        <v>800</v>
      </c>
      <c r="J191" s="162" t="s">
        <v>643</v>
      </c>
      <c r="K191" s="163">
        <f t="shared" si="134"/>
        <v>150</v>
      </c>
      <c r="L191" s="164">
        <f t="shared" si="135"/>
        <v>0.23076923076923078</v>
      </c>
      <c r="M191" s="159" t="s">
        <v>555</v>
      </c>
      <c r="N191" s="165">
        <v>43154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49</v>
      </c>
      <c r="B192" s="157">
        <v>42433</v>
      </c>
      <c r="C192" s="157"/>
      <c r="D192" s="158" t="s">
        <v>209</v>
      </c>
      <c r="E192" s="159" t="s">
        <v>585</v>
      </c>
      <c r="F192" s="160">
        <v>437.5</v>
      </c>
      <c r="G192" s="159"/>
      <c r="H192" s="159">
        <v>504.5</v>
      </c>
      <c r="I192" s="161">
        <v>522</v>
      </c>
      <c r="J192" s="162" t="s">
        <v>652</v>
      </c>
      <c r="K192" s="163">
        <f t="shared" si="134"/>
        <v>67</v>
      </c>
      <c r="L192" s="164">
        <f t="shared" si="135"/>
        <v>0.15314285714285714</v>
      </c>
      <c r="M192" s="159" t="s">
        <v>555</v>
      </c>
      <c r="N192" s="165">
        <v>42480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50</v>
      </c>
      <c r="B193" s="157">
        <v>42438</v>
      </c>
      <c r="C193" s="157"/>
      <c r="D193" s="158" t="s">
        <v>653</v>
      </c>
      <c r="E193" s="159" t="s">
        <v>585</v>
      </c>
      <c r="F193" s="160">
        <v>189.5</v>
      </c>
      <c r="G193" s="159"/>
      <c r="H193" s="159">
        <v>218</v>
      </c>
      <c r="I193" s="161">
        <v>218</v>
      </c>
      <c r="J193" s="162" t="s">
        <v>643</v>
      </c>
      <c r="K193" s="163">
        <f t="shared" si="134"/>
        <v>28.5</v>
      </c>
      <c r="L193" s="164">
        <f t="shared" si="135"/>
        <v>0.15039577836411611</v>
      </c>
      <c r="M193" s="159" t="s">
        <v>555</v>
      </c>
      <c r="N193" s="165">
        <v>43034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51</v>
      </c>
      <c r="B194" s="167">
        <v>42471</v>
      </c>
      <c r="C194" s="167"/>
      <c r="D194" s="175" t="s">
        <v>654</v>
      </c>
      <c r="E194" s="170" t="s">
        <v>585</v>
      </c>
      <c r="F194" s="170">
        <v>36.5</v>
      </c>
      <c r="G194" s="171"/>
      <c r="H194" s="171">
        <v>15.85</v>
      </c>
      <c r="I194" s="171">
        <v>60</v>
      </c>
      <c r="J194" s="172" t="s">
        <v>655</v>
      </c>
      <c r="K194" s="173">
        <f t="shared" si="134"/>
        <v>-20.65</v>
      </c>
      <c r="L194" s="174">
        <f t="shared" si="135"/>
        <v>-0.5657534246575342</v>
      </c>
      <c r="M194" s="170" t="s">
        <v>567</v>
      </c>
      <c r="N194" s="178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52</v>
      </c>
      <c r="B195" s="157">
        <v>42472</v>
      </c>
      <c r="C195" s="157"/>
      <c r="D195" s="158" t="s">
        <v>656</v>
      </c>
      <c r="E195" s="159" t="s">
        <v>585</v>
      </c>
      <c r="F195" s="160">
        <v>93</v>
      </c>
      <c r="G195" s="159"/>
      <c r="H195" s="159">
        <v>149</v>
      </c>
      <c r="I195" s="161">
        <v>140</v>
      </c>
      <c r="J195" s="162" t="s">
        <v>657</v>
      </c>
      <c r="K195" s="163">
        <f t="shared" si="134"/>
        <v>56</v>
      </c>
      <c r="L195" s="164">
        <f t="shared" si="135"/>
        <v>0.60215053763440862</v>
      </c>
      <c r="M195" s="159" t="s">
        <v>555</v>
      </c>
      <c r="N195" s="165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53</v>
      </c>
      <c r="B196" s="157">
        <v>42472</v>
      </c>
      <c r="C196" s="157"/>
      <c r="D196" s="158" t="s">
        <v>658</v>
      </c>
      <c r="E196" s="159" t="s">
        <v>585</v>
      </c>
      <c r="F196" s="160">
        <v>130</v>
      </c>
      <c r="G196" s="159"/>
      <c r="H196" s="159">
        <v>150</v>
      </c>
      <c r="I196" s="161" t="s">
        <v>659</v>
      </c>
      <c r="J196" s="162" t="s">
        <v>643</v>
      </c>
      <c r="K196" s="163">
        <f t="shared" si="134"/>
        <v>20</v>
      </c>
      <c r="L196" s="164">
        <f t="shared" si="135"/>
        <v>0.15384615384615385</v>
      </c>
      <c r="M196" s="159" t="s">
        <v>555</v>
      </c>
      <c r="N196" s="165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54</v>
      </c>
      <c r="B197" s="157">
        <v>42473</v>
      </c>
      <c r="C197" s="157"/>
      <c r="D197" s="158" t="s">
        <v>660</v>
      </c>
      <c r="E197" s="159" t="s">
        <v>585</v>
      </c>
      <c r="F197" s="160">
        <v>196</v>
      </c>
      <c r="G197" s="159"/>
      <c r="H197" s="159">
        <v>299</v>
      </c>
      <c r="I197" s="161">
        <v>299</v>
      </c>
      <c r="J197" s="162" t="s">
        <v>643</v>
      </c>
      <c r="K197" s="163">
        <v>103</v>
      </c>
      <c r="L197" s="164">
        <v>0.52551020408163296</v>
      </c>
      <c r="M197" s="159" t="s">
        <v>555</v>
      </c>
      <c r="N197" s="165">
        <v>42620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55</v>
      </c>
      <c r="B198" s="157">
        <v>42473</v>
      </c>
      <c r="C198" s="157"/>
      <c r="D198" s="158" t="s">
        <v>661</v>
      </c>
      <c r="E198" s="159" t="s">
        <v>585</v>
      </c>
      <c r="F198" s="160">
        <v>88</v>
      </c>
      <c r="G198" s="159"/>
      <c r="H198" s="159">
        <v>103</v>
      </c>
      <c r="I198" s="161">
        <v>103</v>
      </c>
      <c r="J198" s="162" t="s">
        <v>643</v>
      </c>
      <c r="K198" s="163">
        <v>15</v>
      </c>
      <c r="L198" s="164">
        <v>0.170454545454545</v>
      </c>
      <c r="M198" s="159" t="s">
        <v>555</v>
      </c>
      <c r="N198" s="165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56</v>
      </c>
      <c r="B199" s="157">
        <v>42492</v>
      </c>
      <c r="C199" s="157"/>
      <c r="D199" s="158" t="s">
        <v>662</v>
      </c>
      <c r="E199" s="159" t="s">
        <v>585</v>
      </c>
      <c r="F199" s="160">
        <v>127.5</v>
      </c>
      <c r="G199" s="159"/>
      <c r="H199" s="159">
        <v>148</v>
      </c>
      <c r="I199" s="161" t="s">
        <v>663</v>
      </c>
      <c r="J199" s="162" t="s">
        <v>643</v>
      </c>
      <c r="K199" s="163">
        <f>H199-F199</f>
        <v>20.5</v>
      </c>
      <c r="L199" s="164">
        <f>K199/F199</f>
        <v>0.16078431372549021</v>
      </c>
      <c r="M199" s="159" t="s">
        <v>555</v>
      </c>
      <c r="N199" s="165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57</v>
      </c>
      <c r="B200" s="157">
        <v>42493</v>
      </c>
      <c r="C200" s="157"/>
      <c r="D200" s="158" t="s">
        <v>664</v>
      </c>
      <c r="E200" s="159" t="s">
        <v>585</v>
      </c>
      <c r="F200" s="160">
        <v>675</v>
      </c>
      <c r="G200" s="159"/>
      <c r="H200" s="159">
        <v>815</v>
      </c>
      <c r="I200" s="161" t="s">
        <v>665</v>
      </c>
      <c r="J200" s="162" t="s">
        <v>643</v>
      </c>
      <c r="K200" s="163">
        <f>H200-F200</f>
        <v>140</v>
      </c>
      <c r="L200" s="164">
        <f>K200/F200</f>
        <v>0.2074074074074074</v>
      </c>
      <c r="M200" s="159" t="s">
        <v>555</v>
      </c>
      <c r="N200" s="165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58</v>
      </c>
      <c r="B201" s="167">
        <v>42522</v>
      </c>
      <c r="C201" s="167"/>
      <c r="D201" s="168" t="s">
        <v>666</v>
      </c>
      <c r="E201" s="169" t="s">
        <v>585</v>
      </c>
      <c r="F201" s="170">
        <v>500</v>
      </c>
      <c r="G201" s="170"/>
      <c r="H201" s="171">
        <v>232.5</v>
      </c>
      <c r="I201" s="171" t="s">
        <v>667</v>
      </c>
      <c r="J201" s="172" t="s">
        <v>668</v>
      </c>
      <c r="K201" s="173">
        <f>H201-F201</f>
        <v>-267.5</v>
      </c>
      <c r="L201" s="174">
        <f>K201/F201</f>
        <v>-0.53500000000000003</v>
      </c>
      <c r="M201" s="170" t="s">
        <v>567</v>
      </c>
      <c r="N201" s="167">
        <v>43735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59</v>
      </c>
      <c r="B202" s="157">
        <v>42527</v>
      </c>
      <c r="C202" s="157"/>
      <c r="D202" s="158" t="s">
        <v>510</v>
      </c>
      <c r="E202" s="159" t="s">
        <v>585</v>
      </c>
      <c r="F202" s="160">
        <v>110</v>
      </c>
      <c r="G202" s="159"/>
      <c r="H202" s="159">
        <v>126.5</v>
      </c>
      <c r="I202" s="161">
        <v>125</v>
      </c>
      <c r="J202" s="162" t="s">
        <v>594</v>
      </c>
      <c r="K202" s="163">
        <f>H202-F202</f>
        <v>16.5</v>
      </c>
      <c r="L202" s="164">
        <f>K202/F202</f>
        <v>0.15</v>
      </c>
      <c r="M202" s="159" t="s">
        <v>555</v>
      </c>
      <c r="N202" s="165">
        <v>42552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60</v>
      </c>
      <c r="B203" s="157">
        <v>42538</v>
      </c>
      <c r="C203" s="157"/>
      <c r="D203" s="158" t="s">
        <v>669</v>
      </c>
      <c r="E203" s="159" t="s">
        <v>585</v>
      </c>
      <c r="F203" s="160">
        <v>44</v>
      </c>
      <c r="G203" s="159"/>
      <c r="H203" s="159">
        <v>69.5</v>
      </c>
      <c r="I203" s="161">
        <v>69.5</v>
      </c>
      <c r="J203" s="162" t="s">
        <v>670</v>
      </c>
      <c r="K203" s="163">
        <f>H203-F203</f>
        <v>25.5</v>
      </c>
      <c r="L203" s="164">
        <f>K203/F203</f>
        <v>0.57954545454545459</v>
      </c>
      <c r="M203" s="159" t="s">
        <v>555</v>
      </c>
      <c r="N203" s="165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61</v>
      </c>
      <c r="B204" s="157">
        <v>42549</v>
      </c>
      <c r="C204" s="157"/>
      <c r="D204" s="158" t="s">
        <v>671</v>
      </c>
      <c r="E204" s="159" t="s">
        <v>585</v>
      </c>
      <c r="F204" s="160">
        <v>262.5</v>
      </c>
      <c r="G204" s="159"/>
      <c r="H204" s="159">
        <v>340</v>
      </c>
      <c r="I204" s="161">
        <v>333</v>
      </c>
      <c r="J204" s="162" t="s">
        <v>672</v>
      </c>
      <c r="K204" s="163">
        <v>77.5</v>
      </c>
      <c r="L204" s="164">
        <v>0.29523809523809502</v>
      </c>
      <c r="M204" s="159" t="s">
        <v>555</v>
      </c>
      <c r="N204" s="165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62</v>
      </c>
      <c r="B205" s="157">
        <v>42549</v>
      </c>
      <c r="C205" s="157"/>
      <c r="D205" s="158" t="s">
        <v>673</v>
      </c>
      <c r="E205" s="159" t="s">
        <v>585</v>
      </c>
      <c r="F205" s="160">
        <v>840</v>
      </c>
      <c r="G205" s="159"/>
      <c r="H205" s="159">
        <v>1230</v>
      </c>
      <c r="I205" s="161">
        <v>1230</v>
      </c>
      <c r="J205" s="162" t="s">
        <v>643</v>
      </c>
      <c r="K205" s="163">
        <v>390</v>
      </c>
      <c r="L205" s="164">
        <v>0.46428571428571402</v>
      </c>
      <c r="M205" s="159" t="s">
        <v>555</v>
      </c>
      <c r="N205" s="165">
        <v>42649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9">
        <v>63</v>
      </c>
      <c r="B206" s="180">
        <v>42556</v>
      </c>
      <c r="C206" s="180"/>
      <c r="D206" s="181" t="s">
        <v>674</v>
      </c>
      <c r="E206" s="182" t="s">
        <v>585</v>
      </c>
      <c r="F206" s="182">
        <v>395</v>
      </c>
      <c r="G206" s="183"/>
      <c r="H206" s="183">
        <f>(468.5+342.5)/2</f>
        <v>405.5</v>
      </c>
      <c r="I206" s="183">
        <v>510</v>
      </c>
      <c r="J206" s="184" t="s">
        <v>675</v>
      </c>
      <c r="K206" s="185">
        <f t="shared" ref="K206:K212" si="136">H206-F206</f>
        <v>10.5</v>
      </c>
      <c r="L206" s="186">
        <f t="shared" ref="L206:L212" si="137">K206/F206</f>
        <v>2.6582278481012658E-2</v>
      </c>
      <c r="M206" s="182" t="s">
        <v>676</v>
      </c>
      <c r="N206" s="180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64</v>
      </c>
      <c r="B207" s="167">
        <v>42584</v>
      </c>
      <c r="C207" s="167"/>
      <c r="D207" s="168" t="s">
        <v>677</v>
      </c>
      <c r="E207" s="169" t="s">
        <v>557</v>
      </c>
      <c r="F207" s="170">
        <f>169.5-12.8</f>
        <v>156.69999999999999</v>
      </c>
      <c r="G207" s="170"/>
      <c r="H207" s="171">
        <v>77</v>
      </c>
      <c r="I207" s="171" t="s">
        <v>678</v>
      </c>
      <c r="J207" s="172" t="s">
        <v>679</v>
      </c>
      <c r="K207" s="173">
        <f t="shared" si="136"/>
        <v>-79.699999999999989</v>
      </c>
      <c r="L207" s="174">
        <f t="shared" si="137"/>
        <v>-0.50861518825781749</v>
      </c>
      <c r="M207" s="170" t="s">
        <v>567</v>
      </c>
      <c r="N207" s="167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65</v>
      </c>
      <c r="B208" s="167">
        <v>42586</v>
      </c>
      <c r="C208" s="167"/>
      <c r="D208" s="168" t="s">
        <v>680</v>
      </c>
      <c r="E208" s="169" t="s">
        <v>585</v>
      </c>
      <c r="F208" s="170">
        <v>400</v>
      </c>
      <c r="G208" s="170"/>
      <c r="H208" s="171">
        <v>305</v>
      </c>
      <c r="I208" s="171">
        <v>475</v>
      </c>
      <c r="J208" s="172" t="s">
        <v>681</v>
      </c>
      <c r="K208" s="173">
        <f t="shared" si="136"/>
        <v>-95</v>
      </c>
      <c r="L208" s="174">
        <f t="shared" si="137"/>
        <v>-0.23749999999999999</v>
      </c>
      <c r="M208" s="170" t="s">
        <v>567</v>
      </c>
      <c r="N208" s="167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66</v>
      </c>
      <c r="B209" s="157">
        <v>42593</v>
      </c>
      <c r="C209" s="157"/>
      <c r="D209" s="158" t="s">
        <v>682</v>
      </c>
      <c r="E209" s="159" t="s">
        <v>585</v>
      </c>
      <c r="F209" s="160">
        <v>86.5</v>
      </c>
      <c r="G209" s="159"/>
      <c r="H209" s="159">
        <v>130</v>
      </c>
      <c r="I209" s="161">
        <v>130</v>
      </c>
      <c r="J209" s="162" t="s">
        <v>683</v>
      </c>
      <c r="K209" s="163">
        <f t="shared" si="136"/>
        <v>43.5</v>
      </c>
      <c r="L209" s="164">
        <f t="shared" si="137"/>
        <v>0.50289017341040465</v>
      </c>
      <c r="M209" s="159" t="s">
        <v>555</v>
      </c>
      <c r="N209" s="165">
        <v>43091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6">
        <v>67</v>
      </c>
      <c r="B210" s="167">
        <v>42600</v>
      </c>
      <c r="C210" s="167"/>
      <c r="D210" s="168" t="s">
        <v>109</v>
      </c>
      <c r="E210" s="169" t="s">
        <v>585</v>
      </c>
      <c r="F210" s="170">
        <v>133.5</v>
      </c>
      <c r="G210" s="170"/>
      <c r="H210" s="171">
        <v>126.5</v>
      </c>
      <c r="I210" s="171">
        <v>178</v>
      </c>
      <c r="J210" s="172" t="s">
        <v>684</v>
      </c>
      <c r="K210" s="173">
        <f t="shared" si="136"/>
        <v>-7</v>
      </c>
      <c r="L210" s="174">
        <f t="shared" si="137"/>
        <v>-5.2434456928838954E-2</v>
      </c>
      <c r="M210" s="170" t="s">
        <v>567</v>
      </c>
      <c r="N210" s="167">
        <v>42615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68</v>
      </c>
      <c r="B211" s="157">
        <v>42613</v>
      </c>
      <c r="C211" s="157"/>
      <c r="D211" s="158" t="s">
        <v>685</v>
      </c>
      <c r="E211" s="159" t="s">
        <v>585</v>
      </c>
      <c r="F211" s="160">
        <v>560</v>
      </c>
      <c r="G211" s="159"/>
      <c r="H211" s="159">
        <v>725</v>
      </c>
      <c r="I211" s="161">
        <v>725</v>
      </c>
      <c r="J211" s="162" t="s">
        <v>587</v>
      </c>
      <c r="K211" s="163">
        <f t="shared" si="136"/>
        <v>165</v>
      </c>
      <c r="L211" s="164">
        <f t="shared" si="137"/>
        <v>0.29464285714285715</v>
      </c>
      <c r="M211" s="159" t="s">
        <v>555</v>
      </c>
      <c r="N211" s="165">
        <v>42456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69</v>
      </c>
      <c r="B212" s="157">
        <v>42614</v>
      </c>
      <c r="C212" s="157"/>
      <c r="D212" s="158" t="s">
        <v>686</v>
      </c>
      <c r="E212" s="159" t="s">
        <v>585</v>
      </c>
      <c r="F212" s="160">
        <v>160.5</v>
      </c>
      <c r="G212" s="159"/>
      <c r="H212" s="159">
        <v>210</v>
      </c>
      <c r="I212" s="161">
        <v>210</v>
      </c>
      <c r="J212" s="162" t="s">
        <v>587</v>
      </c>
      <c r="K212" s="163">
        <f t="shared" si="136"/>
        <v>49.5</v>
      </c>
      <c r="L212" s="164">
        <f t="shared" si="137"/>
        <v>0.30841121495327101</v>
      </c>
      <c r="M212" s="159" t="s">
        <v>555</v>
      </c>
      <c r="N212" s="165">
        <v>42871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70</v>
      </c>
      <c r="B213" s="157">
        <v>42646</v>
      </c>
      <c r="C213" s="157"/>
      <c r="D213" s="158" t="s">
        <v>385</v>
      </c>
      <c r="E213" s="159" t="s">
        <v>585</v>
      </c>
      <c r="F213" s="160">
        <v>430</v>
      </c>
      <c r="G213" s="159"/>
      <c r="H213" s="159">
        <v>596</v>
      </c>
      <c r="I213" s="161">
        <v>575</v>
      </c>
      <c r="J213" s="162" t="s">
        <v>687</v>
      </c>
      <c r="K213" s="163">
        <v>166</v>
      </c>
      <c r="L213" s="164">
        <v>0.38604651162790699</v>
      </c>
      <c r="M213" s="159" t="s">
        <v>555</v>
      </c>
      <c r="N213" s="165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71</v>
      </c>
      <c r="B214" s="157">
        <v>42657</v>
      </c>
      <c r="C214" s="157"/>
      <c r="D214" s="158" t="s">
        <v>688</v>
      </c>
      <c r="E214" s="159" t="s">
        <v>585</v>
      </c>
      <c r="F214" s="160">
        <v>280</v>
      </c>
      <c r="G214" s="159"/>
      <c r="H214" s="159">
        <v>345</v>
      </c>
      <c r="I214" s="161">
        <v>345</v>
      </c>
      <c r="J214" s="162" t="s">
        <v>587</v>
      </c>
      <c r="K214" s="163">
        <f t="shared" ref="K214:K219" si="138">H214-F214</f>
        <v>65</v>
      </c>
      <c r="L214" s="164">
        <f>K214/F214</f>
        <v>0.23214285714285715</v>
      </c>
      <c r="M214" s="159" t="s">
        <v>555</v>
      </c>
      <c r="N214" s="165">
        <v>42814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72</v>
      </c>
      <c r="B215" s="157">
        <v>42657</v>
      </c>
      <c r="C215" s="157"/>
      <c r="D215" s="158" t="s">
        <v>689</v>
      </c>
      <c r="E215" s="159" t="s">
        <v>585</v>
      </c>
      <c r="F215" s="160">
        <v>245</v>
      </c>
      <c r="G215" s="159"/>
      <c r="H215" s="159">
        <v>325.5</v>
      </c>
      <c r="I215" s="161">
        <v>330</v>
      </c>
      <c r="J215" s="162" t="s">
        <v>690</v>
      </c>
      <c r="K215" s="163">
        <f t="shared" si="138"/>
        <v>80.5</v>
      </c>
      <c r="L215" s="164">
        <f>K215/F215</f>
        <v>0.32857142857142857</v>
      </c>
      <c r="M215" s="159" t="s">
        <v>555</v>
      </c>
      <c r="N215" s="165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73</v>
      </c>
      <c r="B216" s="157">
        <v>42660</v>
      </c>
      <c r="C216" s="157"/>
      <c r="D216" s="158" t="s">
        <v>338</v>
      </c>
      <c r="E216" s="159" t="s">
        <v>585</v>
      </c>
      <c r="F216" s="160">
        <v>125</v>
      </c>
      <c r="G216" s="159"/>
      <c r="H216" s="159">
        <v>160</v>
      </c>
      <c r="I216" s="161">
        <v>160</v>
      </c>
      <c r="J216" s="162" t="s">
        <v>643</v>
      </c>
      <c r="K216" s="163">
        <f t="shared" si="138"/>
        <v>35</v>
      </c>
      <c r="L216" s="164">
        <v>0.28000000000000003</v>
      </c>
      <c r="M216" s="159" t="s">
        <v>555</v>
      </c>
      <c r="N216" s="165">
        <v>42803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74</v>
      </c>
      <c r="B217" s="157">
        <v>42660</v>
      </c>
      <c r="C217" s="157"/>
      <c r="D217" s="158" t="s">
        <v>444</v>
      </c>
      <c r="E217" s="159" t="s">
        <v>585</v>
      </c>
      <c r="F217" s="160">
        <v>114</v>
      </c>
      <c r="G217" s="159"/>
      <c r="H217" s="159">
        <v>145</v>
      </c>
      <c r="I217" s="161">
        <v>145</v>
      </c>
      <c r="J217" s="162" t="s">
        <v>643</v>
      </c>
      <c r="K217" s="163">
        <f t="shared" si="138"/>
        <v>31</v>
      </c>
      <c r="L217" s="164">
        <f>K217/F217</f>
        <v>0.27192982456140352</v>
      </c>
      <c r="M217" s="159" t="s">
        <v>555</v>
      </c>
      <c r="N217" s="165">
        <v>42859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75</v>
      </c>
      <c r="B218" s="157">
        <v>42660</v>
      </c>
      <c r="C218" s="157"/>
      <c r="D218" s="158" t="s">
        <v>691</v>
      </c>
      <c r="E218" s="159" t="s">
        <v>585</v>
      </c>
      <c r="F218" s="160">
        <v>212</v>
      </c>
      <c r="G218" s="159"/>
      <c r="H218" s="159">
        <v>280</v>
      </c>
      <c r="I218" s="161">
        <v>276</v>
      </c>
      <c r="J218" s="162" t="s">
        <v>692</v>
      </c>
      <c r="K218" s="163">
        <f t="shared" si="138"/>
        <v>68</v>
      </c>
      <c r="L218" s="164">
        <f>K218/F218</f>
        <v>0.32075471698113206</v>
      </c>
      <c r="M218" s="159" t="s">
        <v>555</v>
      </c>
      <c r="N218" s="165">
        <v>42858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76</v>
      </c>
      <c r="B219" s="157">
        <v>42678</v>
      </c>
      <c r="C219" s="157"/>
      <c r="D219" s="158" t="s">
        <v>434</v>
      </c>
      <c r="E219" s="159" t="s">
        <v>585</v>
      </c>
      <c r="F219" s="160">
        <v>155</v>
      </c>
      <c r="G219" s="159"/>
      <c r="H219" s="159">
        <v>210</v>
      </c>
      <c r="I219" s="161">
        <v>210</v>
      </c>
      <c r="J219" s="162" t="s">
        <v>693</v>
      </c>
      <c r="K219" s="163">
        <f t="shared" si="138"/>
        <v>55</v>
      </c>
      <c r="L219" s="164">
        <f>K219/F219</f>
        <v>0.35483870967741937</v>
      </c>
      <c r="M219" s="159" t="s">
        <v>555</v>
      </c>
      <c r="N219" s="165">
        <v>42944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6">
        <v>77</v>
      </c>
      <c r="B220" s="167">
        <v>42710</v>
      </c>
      <c r="C220" s="167"/>
      <c r="D220" s="168" t="s">
        <v>694</v>
      </c>
      <c r="E220" s="169" t="s">
        <v>585</v>
      </c>
      <c r="F220" s="170">
        <v>150.5</v>
      </c>
      <c r="G220" s="170"/>
      <c r="H220" s="171">
        <v>72.5</v>
      </c>
      <c r="I220" s="171">
        <v>174</v>
      </c>
      <c r="J220" s="172" t="s">
        <v>695</v>
      </c>
      <c r="K220" s="173">
        <v>-78</v>
      </c>
      <c r="L220" s="174">
        <v>-0.51827242524916906</v>
      </c>
      <c r="M220" s="170" t="s">
        <v>567</v>
      </c>
      <c r="N220" s="167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78</v>
      </c>
      <c r="B221" s="157">
        <v>42712</v>
      </c>
      <c r="C221" s="157"/>
      <c r="D221" s="158" t="s">
        <v>696</v>
      </c>
      <c r="E221" s="159" t="s">
        <v>585</v>
      </c>
      <c r="F221" s="160">
        <v>380</v>
      </c>
      <c r="G221" s="159"/>
      <c r="H221" s="159">
        <v>478</v>
      </c>
      <c r="I221" s="161">
        <v>468</v>
      </c>
      <c r="J221" s="162" t="s">
        <v>643</v>
      </c>
      <c r="K221" s="163">
        <f>H221-F221</f>
        <v>98</v>
      </c>
      <c r="L221" s="164">
        <f>K221/F221</f>
        <v>0.25789473684210529</v>
      </c>
      <c r="M221" s="159" t="s">
        <v>555</v>
      </c>
      <c r="N221" s="165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79</v>
      </c>
      <c r="B222" s="157">
        <v>42734</v>
      </c>
      <c r="C222" s="157"/>
      <c r="D222" s="158" t="s">
        <v>108</v>
      </c>
      <c r="E222" s="159" t="s">
        <v>585</v>
      </c>
      <c r="F222" s="160">
        <v>305</v>
      </c>
      <c r="G222" s="159"/>
      <c r="H222" s="159">
        <v>375</v>
      </c>
      <c r="I222" s="161">
        <v>375</v>
      </c>
      <c r="J222" s="162" t="s">
        <v>643</v>
      </c>
      <c r="K222" s="163">
        <f>H222-F222</f>
        <v>70</v>
      </c>
      <c r="L222" s="164">
        <f>K222/F222</f>
        <v>0.22950819672131148</v>
      </c>
      <c r="M222" s="159" t="s">
        <v>555</v>
      </c>
      <c r="N222" s="165">
        <v>42768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80</v>
      </c>
      <c r="B223" s="157">
        <v>42739</v>
      </c>
      <c r="C223" s="157"/>
      <c r="D223" s="158" t="s">
        <v>94</v>
      </c>
      <c r="E223" s="159" t="s">
        <v>585</v>
      </c>
      <c r="F223" s="160">
        <v>99.5</v>
      </c>
      <c r="G223" s="159"/>
      <c r="H223" s="159">
        <v>158</v>
      </c>
      <c r="I223" s="161">
        <v>158</v>
      </c>
      <c r="J223" s="162" t="s">
        <v>643</v>
      </c>
      <c r="K223" s="163">
        <f>H223-F223</f>
        <v>58.5</v>
      </c>
      <c r="L223" s="164">
        <f>K223/F223</f>
        <v>0.5879396984924623</v>
      </c>
      <c r="M223" s="159" t="s">
        <v>555</v>
      </c>
      <c r="N223" s="165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81</v>
      </c>
      <c r="B224" s="157">
        <v>42739</v>
      </c>
      <c r="C224" s="157"/>
      <c r="D224" s="158" t="s">
        <v>94</v>
      </c>
      <c r="E224" s="159" t="s">
        <v>585</v>
      </c>
      <c r="F224" s="160">
        <v>99.5</v>
      </c>
      <c r="G224" s="159"/>
      <c r="H224" s="159">
        <v>158</v>
      </c>
      <c r="I224" s="161">
        <v>158</v>
      </c>
      <c r="J224" s="162" t="s">
        <v>643</v>
      </c>
      <c r="K224" s="163">
        <v>58.5</v>
      </c>
      <c r="L224" s="164">
        <v>0.58793969849246197</v>
      </c>
      <c r="M224" s="159" t="s">
        <v>555</v>
      </c>
      <c r="N224" s="165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82</v>
      </c>
      <c r="B225" s="157">
        <v>42786</v>
      </c>
      <c r="C225" s="157"/>
      <c r="D225" s="158" t="s">
        <v>184</v>
      </c>
      <c r="E225" s="159" t="s">
        <v>585</v>
      </c>
      <c r="F225" s="160">
        <v>140.5</v>
      </c>
      <c r="G225" s="159"/>
      <c r="H225" s="159">
        <v>220</v>
      </c>
      <c r="I225" s="161">
        <v>220</v>
      </c>
      <c r="J225" s="162" t="s">
        <v>643</v>
      </c>
      <c r="K225" s="163">
        <f>H225-F225</f>
        <v>79.5</v>
      </c>
      <c r="L225" s="164">
        <f>K225/F225</f>
        <v>0.5658362989323843</v>
      </c>
      <c r="M225" s="159" t="s">
        <v>555</v>
      </c>
      <c r="N225" s="165">
        <v>42864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83</v>
      </c>
      <c r="B226" s="157">
        <v>42786</v>
      </c>
      <c r="C226" s="157"/>
      <c r="D226" s="158" t="s">
        <v>697</v>
      </c>
      <c r="E226" s="159" t="s">
        <v>585</v>
      </c>
      <c r="F226" s="160">
        <v>202.5</v>
      </c>
      <c r="G226" s="159"/>
      <c r="H226" s="159">
        <v>234</v>
      </c>
      <c r="I226" s="161">
        <v>234</v>
      </c>
      <c r="J226" s="162" t="s">
        <v>643</v>
      </c>
      <c r="K226" s="163">
        <v>31.5</v>
      </c>
      <c r="L226" s="164">
        <v>0.155555555555556</v>
      </c>
      <c r="M226" s="159" t="s">
        <v>555</v>
      </c>
      <c r="N226" s="165">
        <v>42836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84</v>
      </c>
      <c r="B227" s="157">
        <v>42818</v>
      </c>
      <c r="C227" s="157"/>
      <c r="D227" s="158" t="s">
        <v>698</v>
      </c>
      <c r="E227" s="159" t="s">
        <v>585</v>
      </c>
      <c r="F227" s="160">
        <v>300.5</v>
      </c>
      <c r="G227" s="159"/>
      <c r="H227" s="159">
        <v>417.5</v>
      </c>
      <c r="I227" s="161">
        <v>420</v>
      </c>
      <c r="J227" s="162" t="s">
        <v>699</v>
      </c>
      <c r="K227" s="163">
        <f>H227-F227</f>
        <v>117</v>
      </c>
      <c r="L227" s="164">
        <f>K227/F227</f>
        <v>0.38935108153078202</v>
      </c>
      <c r="M227" s="159" t="s">
        <v>555</v>
      </c>
      <c r="N227" s="165">
        <v>43070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85</v>
      </c>
      <c r="B228" s="157">
        <v>42818</v>
      </c>
      <c r="C228" s="157"/>
      <c r="D228" s="158" t="s">
        <v>673</v>
      </c>
      <c r="E228" s="159" t="s">
        <v>585</v>
      </c>
      <c r="F228" s="160">
        <v>850</v>
      </c>
      <c r="G228" s="159"/>
      <c r="H228" s="159">
        <v>1042.5</v>
      </c>
      <c r="I228" s="161">
        <v>1023</v>
      </c>
      <c r="J228" s="162" t="s">
        <v>700</v>
      </c>
      <c r="K228" s="163">
        <v>192.5</v>
      </c>
      <c r="L228" s="164">
        <v>0.22647058823529401</v>
      </c>
      <c r="M228" s="159" t="s">
        <v>555</v>
      </c>
      <c r="N228" s="165">
        <v>42830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86</v>
      </c>
      <c r="B229" s="157">
        <v>42830</v>
      </c>
      <c r="C229" s="157"/>
      <c r="D229" s="158" t="s">
        <v>463</v>
      </c>
      <c r="E229" s="159" t="s">
        <v>585</v>
      </c>
      <c r="F229" s="160">
        <v>785</v>
      </c>
      <c r="G229" s="159"/>
      <c r="H229" s="159">
        <v>930</v>
      </c>
      <c r="I229" s="161">
        <v>920</v>
      </c>
      <c r="J229" s="162" t="s">
        <v>701</v>
      </c>
      <c r="K229" s="163">
        <f>H229-F229</f>
        <v>145</v>
      </c>
      <c r="L229" s="164">
        <f>K229/F229</f>
        <v>0.18471337579617833</v>
      </c>
      <c r="M229" s="159" t="s">
        <v>555</v>
      </c>
      <c r="N229" s="165">
        <v>42976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87</v>
      </c>
      <c r="B230" s="167">
        <v>42831</v>
      </c>
      <c r="C230" s="167"/>
      <c r="D230" s="168" t="s">
        <v>702</v>
      </c>
      <c r="E230" s="169" t="s">
        <v>585</v>
      </c>
      <c r="F230" s="170">
        <v>40</v>
      </c>
      <c r="G230" s="170"/>
      <c r="H230" s="171">
        <v>13.1</v>
      </c>
      <c r="I230" s="171">
        <v>60</v>
      </c>
      <c r="J230" s="172" t="s">
        <v>703</v>
      </c>
      <c r="K230" s="173">
        <v>-26.9</v>
      </c>
      <c r="L230" s="174">
        <v>-0.67249999999999999</v>
      </c>
      <c r="M230" s="170" t="s">
        <v>567</v>
      </c>
      <c r="N230" s="167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88</v>
      </c>
      <c r="B231" s="157">
        <v>42837</v>
      </c>
      <c r="C231" s="157"/>
      <c r="D231" s="158" t="s">
        <v>93</v>
      </c>
      <c r="E231" s="159" t="s">
        <v>585</v>
      </c>
      <c r="F231" s="160">
        <v>289.5</v>
      </c>
      <c r="G231" s="159"/>
      <c r="H231" s="159">
        <v>354</v>
      </c>
      <c r="I231" s="161">
        <v>360</v>
      </c>
      <c r="J231" s="162" t="s">
        <v>704</v>
      </c>
      <c r="K231" s="163">
        <f t="shared" ref="K231:K239" si="139">H231-F231</f>
        <v>64.5</v>
      </c>
      <c r="L231" s="164">
        <f t="shared" ref="L231:L239" si="140">K231/F231</f>
        <v>0.22279792746113988</v>
      </c>
      <c r="M231" s="159" t="s">
        <v>555</v>
      </c>
      <c r="N231" s="165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89</v>
      </c>
      <c r="B232" s="157">
        <v>42845</v>
      </c>
      <c r="C232" s="157"/>
      <c r="D232" s="158" t="s">
        <v>410</v>
      </c>
      <c r="E232" s="159" t="s">
        <v>585</v>
      </c>
      <c r="F232" s="160">
        <v>700</v>
      </c>
      <c r="G232" s="159"/>
      <c r="H232" s="159">
        <v>840</v>
      </c>
      <c r="I232" s="161">
        <v>840</v>
      </c>
      <c r="J232" s="162" t="s">
        <v>705</v>
      </c>
      <c r="K232" s="163">
        <f t="shared" si="139"/>
        <v>140</v>
      </c>
      <c r="L232" s="164">
        <f t="shared" si="140"/>
        <v>0.2</v>
      </c>
      <c r="M232" s="159" t="s">
        <v>555</v>
      </c>
      <c r="N232" s="165">
        <v>42893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90</v>
      </c>
      <c r="B233" s="157">
        <v>42887</v>
      </c>
      <c r="C233" s="157"/>
      <c r="D233" s="158" t="s">
        <v>706</v>
      </c>
      <c r="E233" s="159" t="s">
        <v>585</v>
      </c>
      <c r="F233" s="160">
        <v>130</v>
      </c>
      <c r="G233" s="159"/>
      <c r="H233" s="159">
        <v>144.25</v>
      </c>
      <c r="I233" s="161">
        <v>170</v>
      </c>
      <c r="J233" s="162" t="s">
        <v>707</v>
      </c>
      <c r="K233" s="163">
        <f t="shared" si="139"/>
        <v>14.25</v>
      </c>
      <c r="L233" s="164">
        <f t="shared" si="140"/>
        <v>0.10961538461538461</v>
      </c>
      <c r="M233" s="159" t="s">
        <v>555</v>
      </c>
      <c r="N233" s="165">
        <v>43675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91</v>
      </c>
      <c r="B234" s="157">
        <v>42901</v>
      </c>
      <c r="C234" s="157"/>
      <c r="D234" s="158" t="s">
        <v>708</v>
      </c>
      <c r="E234" s="159" t="s">
        <v>585</v>
      </c>
      <c r="F234" s="160">
        <v>214.5</v>
      </c>
      <c r="G234" s="159"/>
      <c r="H234" s="159">
        <v>262</v>
      </c>
      <c r="I234" s="161">
        <v>262</v>
      </c>
      <c r="J234" s="162" t="s">
        <v>709</v>
      </c>
      <c r="K234" s="163">
        <f t="shared" si="139"/>
        <v>47.5</v>
      </c>
      <c r="L234" s="164">
        <f t="shared" si="140"/>
        <v>0.22144522144522144</v>
      </c>
      <c r="M234" s="159" t="s">
        <v>555</v>
      </c>
      <c r="N234" s="165">
        <v>42977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92</v>
      </c>
      <c r="B235" s="188">
        <v>42933</v>
      </c>
      <c r="C235" s="188"/>
      <c r="D235" s="189" t="s">
        <v>710</v>
      </c>
      <c r="E235" s="190" t="s">
        <v>585</v>
      </c>
      <c r="F235" s="191">
        <v>370</v>
      </c>
      <c r="G235" s="190"/>
      <c r="H235" s="190">
        <v>447.5</v>
      </c>
      <c r="I235" s="192">
        <v>450</v>
      </c>
      <c r="J235" s="193" t="s">
        <v>643</v>
      </c>
      <c r="K235" s="163">
        <f t="shared" si="139"/>
        <v>77.5</v>
      </c>
      <c r="L235" s="194">
        <f t="shared" si="140"/>
        <v>0.20945945945945946</v>
      </c>
      <c r="M235" s="190" t="s">
        <v>555</v>
      </c>
      <c r="N235" s="195">
        <v>43035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93</v>
      </c>
      <c r="B236" s="188">
        <v>42943</v>
      </c>
      <c r="C236" s="188"/>
      <c r="D236" s="189" t="s">
        <v>182</v>
      </c>
      <c r="E236" s="190" t="s">
        <v>585</v>
      </c>
      <c r="F236" s="191">
        <v>657.5</v>
      </c>
      <c r="G236" s="190"/>
      <c r="H236" s="190">
        <v>825</v>
      </c>
      <c r="I236" s="192">
        <v>820</v>
      </c>
      <c r="J236" s="193" t="s">
        <v>643</v>
      </c>
      <c r="K236" s="163">
        <f t="shared" si="139"/>
        <v>167.5</v>
      </c>
      <c r="L236" s="194">
        <f t="shared" si="140"/>
        <v>0.25475285171102663</v>
      </c>
      <c r="M236" s="190" t="s">
        <v>555</v>
      </c>
      <c r="N236" s="195">
        <v>43090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94</v>
      </c>
      <c r="B237" s="157">
        <v>42964</v>
      </c>
      <c r="C237" s="157"/>
      <c r="D237" s="158" t="s">
        <v>353</v>
      </c>
      <c r="E237" s="159" t="s">
        <v>585</v>
      </c>
      <c r="F237" s="160">
        <v>605</v>
      </c>
      <c r="G237" s="159"/>
      <c r="H237" s="159">
        <v>750</v>
      </c>
      <c r="I237" s="161">
        <v>750</v>
      </c>
      <c r="J237" s="162" t="s">
        <v>701</v>
      </c>
      <c r="K237" s="163">
        <f t="shared" si="139"/>
        <v>145</v>
      </c>
      <c r="L237" s="164">
        <f t="shared" si="140"/>
        <v>0.23966942148760331</v>
      </c>
      <c r="M237" s="159" t="s">
        <v>555</v>
      </c>
      <c r="N237" s="165">
        <v>43027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6">
        <v>95</v>
      </c>
      <c r="B238" s="167">
        <v>42979</v>
      </c>
      <c r="C238" s="167"/>
      <c r="D238" s="175" t="s">
        <v>711</v>
      </c>
      <c r="E238" s="170" t="s">
        <v>585</v>
      </c>
      <c r="F238" s="170">
        <v>255</v>
      </c>
      <c r="G238" s="171"/>
      <c r="H238" s="171">
        <v>217.25</v>
      </c>
      <c r="I238" s="171">
        <v>320</v>
      </c>
      <c r="J238" s="172" t="s">
        <v>712</v>
      </c>
      <c r="K238" s="173">
        <f t="shared" si="139"/>
        <v>-37.75</v>
      </c>
      <c r="L238" s="176">
        <f t="shared" si="140"/>
        <v>-0.14803921568627451</v>
      </c>
      <c r="M238" s="170" t="s">
        <v>567</v>
      </c>
      <c r="N238" s="167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96</v>
      </c>
      <c r="B239" s="157">
        <v>42997</v>
      </c>
      <c r="C239" s="157"/>
      <c r="D239" s="158" t="s">
        <v>713</v>
      </c>
      <c r="E239" s="159" t="s">
        <v>585</v>
      </c>
      <c r="F239" s="160">
        <v>215</v>
      </c>
      <c r="G239" s="159"/>
      <c r="H239" s="159">
        <v>258</v>
      </c>
      <c r="I239" s="161">
        <v>258</v>
      </c>
      <c r="J239" s="162" t="s">
        <v>643</v>
      </c>
      <c r="K239" s="163">
        <f t="shared" si="139"/>
        <v>43</v>
      </c>
      <c r="L239" s="164">
        <f t="shared" si="140"/>
        <v>0.2</v>
      </c>
      <c r="M239" s="159" t="s">
        <v>555</v>
      </c>
      <c r="N239" s="165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97</v>
      </c>
      <c r="B240" s="157">
        <v>42997</v>
      </c>
      <c r="C240" s="157"/>
      <c r="D240" s="158" t="s">
        <v>713</v>
      </c>
      <c r="E240" s="159" t="s">
        <v>585</v>
      </c>
      <c r="F240" s="160">
        <v>215</v>
      </c>
      <c r="G240" s="159"/>
      <c r="H240" s="159">
        <v>258</v>
      </c>
      <c r="I240" s="161">
        <v>258</v>
      </c>
      <c r="J240" s="193" t="s">
        <v>643</v>
      </c>
      <c r="K240" s="163">
        <v>43</v>
      </c>
      <c r="L240" s="164">
        <v>0.2</v>
      </c>
      <c r="M240" s="159" t="s">
        <v>555</v>
      </c>
      <c r="N240" s="165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98</v>
      </c>
      <c r="B241" s="188">
        <v>42998</v>
      </c>
      <c r="C241" s="188"/>
      <c r="D241" s="189" t="s">
        <v>714</v>
      </c>
      <c r="E241" s="190" t="s">
        <v>585</v>
      </c>
      <c r="F241" s="160">
        <v>75</v>
      </c>
      <c r="G241" s="190"/>
      <c r="H241" s="190">
        <v>90</v>
      </c>
      <c r="I241" s="192">
        <v>90</v>
      </c>
      <c r="J241" s="162" t="s">
        <v>715</v>
      </c>
      <c r="K241" s="163">
        <f t="shared" ref="K241:K246" si="141">H241-F241</f>
        <v>15</v>
      </c>
      <c r="L241" s="164">
        <f t="shared" ref="L241:L246" si="142">K241/F241</f>
        <v>0.2</v>
      </c>
      <c r="M241" s="159" t="s">
        <v>555</v>
      </c>
      <c r="N241" s="165">
        <v>43019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99</v>
      </c>
      <c r="B242" s="188">
        <v>43011</v>
      </c>
      <c r="C242" s="188"/>
      <c r="D242" s="189" t="s">
        <v>569</v>
      </c>
      <c r="E242" s="190" t="s">
        <v>585</v>
      </c>
      <c r="F242" s="191">
        <v>315</v>
      </c>
      <c r="G242" s="190"/>
      <c r="H242" s="190">
        <v>392</v>
      </c>
      <c r="I242" s="192">
        <v>384</v>
      </c>
      <c r="J242" s="193" t="s">
        <v>716</v>
      </c>
      <c r="K242" s="163">
        <f t="shared" si="141"/>
        <v>77</v>
      </c>
      <c r="L242" s="194">
        <f t="shared" si="142"/>
        <v>0.24444444444444444</v>
      </c>
      <c r="M242" s="190" t="s">
        <v>555</v>
      </c>
      <c r="N242" s="195">
        <v>43017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100</v>
      </c>
      <c r="B243" s="188">
        <v>43013</v>
      </c>
      <c r="C243" s="188"/>
      <c r="D243" s="189" t="s">
        <v>439</v>
      </c>
      <c r="E243" s="190" t="s">
        <v>585</v>
      </c>
      <c r="F243" s="191">
        <v>145</v>
      </c>
      <c r="G243" s="190"/>
      <c r="H243" s="190">
        <v>179</v>
      </c>
      <c r="I243" s="192">
        <v>180</v>
      </c>
      <c r="J243" s="193" t="s">
        <v>717</v>
      </c>
      <c r="K243" s="163">
        <f t="shared" si="141"/>
        <v>34</v>
      </c>
      <c r="L243" s="194">
        <f t="shared" si="142"/>
        <v>0.23448275862068965</v>
      </c>
      <c r="M243" s="190" t="s">
        <v>555</v>
      </c>
      <c r="N243" s="195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101</v>
      </c>
      <c r="B244" s="188">
        <v>43014</v>
      </c>
      <c r="C244" s="188"/>
      <c r="D244" s="189" t="s">
        <v>328</v>
      </c>
      <c r="E244" s="190" t="s">
        <v>585</v>
      </c>
      <c r="F244" s="191">
        <v>256</v>
      </c>
      <c r="G244" s="190"/>
      <c r="H244" s="190">
        <v>323</v>
      </c>
      <c r="I244" s="192">
        <v>320</v>
      </c>
      <c r="J244" s="193" t="s">
        <v>643</v>
      </c>
      <c r="K244" s="163">
        <f t="shared" si="141"/>
        <v>67</v>
      </c>
      <c r="L244" s="194">
        <f t="shared" si="142"/>
        <v>0.26171875</v>
      </c>
      <c r="M244" s="190" t="s">
        <v>555</v>
      </c>
      <c r="N244" s="195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102</v>
      </c>
      <c r="B245" s="188">
        <v>43017</v>
      </c>
      <c r="C245" s="188"/>
      <c r="D245" s="189" t="s">
        <v>343</v>
      </c>
      <c r="E245" s="190" t="s">
        <v>585</v>
      </c>
      <c r="F245" s="191">
        <v>137.5</v>
      </c>
      <c r="G245" s="190"/>
      <c r="H245" s="190">
        <v>184</v>
      </c>
      <c r="I245" s="192">
        <v>183</v>
      </c>
      <c r="J245" s="193" t="s">
        <v>718</v>
      </c>
      <c r="K245" s="163">
        <f t="shared" si="141"/>
        <v>46.5</v>
      </c>
      <c r="L245" s="194">
        <f t="shared" si="142"/>
        <v>0.33818181818181819</v>
      </c>
      <c r="M245" s="190" t="s">
        <v>555</v>
      </c>
      <c r="N245" s="195">
        <v>43108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103</v>
      </c>
      <c r="B246" s="188">
        <v>43018</v>
      </c>
      <c r="C246" s="188"/>
      <c r="D246" s="189" t="s">
        <v>719</v>
      </c>
      <c r="E246" s="190" t="s">
        <v>585</v>
      </c>
      <c r="F246" s="191">
        <v>125.5</v>
      </c>
      <c r="G246" s="190"/>
      <c r="H246" s="190">
        <v>158</v>
      </c>
      <c r="I246" s="192">
        <v>155</v>
      </c>
      <c r="J246" s="193" t="s">
        <v>720</v>
      </c>
      <c r="K246" s="163">
        <f t="shared" si="141"/>
        <v>32.5</v>
      </c>
      <c r="L246" s="194">
        <f t="shared" si="142"/>
        <v>0.25896414342629481</v>
      </c>
      <c r="M246" s="190" t="s">
        <v>555</v>
      </c>
      <c r="N246" s="195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104</v>
      </c>
      <c r="B247" s="188">
        <v>43018</v>
      </c>
      <c r="C247" s="188"/>
      <c r="D247" s="189" t="s">
        <v>721</v>
      </c>
      <c r="E247" s="190" t="s">
        <v>585</v>
      </c>
      <c r="F247" s="191">
        <v>895</v>
      </c>
      <c r="G247" s="190"/>
      <c r="H247" s="190">
        <v>1122.5</v>
      </c>
      <c r="I247" s="192">
        <v>1078</v>
      </c>
      <c r="J247" s="193" t="s">
        <v>722</v>
      </c>
      <c r="K247" s="163">
        <v>227.5</v>
      </c>
      <c r="L247" s="194">
        <v>0.25418994413407803</v>
      </c>
      <c r="M247" s="190" t="s">
        <v>555</v>
      </c>
      <c r="N247" s="195">
        <v>43117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105</v>
      </c>
      <c r="B248" s="188">
        <v>43020</v>
      </c>
      <c r="C248" s="188"/>
      <c r="D248" s="189" t="s">
        <v>337</v>
      </c>
      <c r="E248" s="190" t="s">
        <v>585</v>
      </c>
      <c r="F248" s="191">
        <v>525</v>
      </c>
      <c r="G248" s="190"/>
      <c r="H248" s="190">
        <v>629</v>
      </c>
      <c r="I248" s="192">
        <v>629</v>
      </c>
      <c r="J248" s="193" t="s">
        <v>643</v>
      </c>
      <c r="K248" s="163">
        <v>104</v>
      </c>
      <c r="L248" s="194">
        <v>0.19809523809523799</v>
      </c>
      <c r="M248" s="190" t="s">
        <v>555</v>
      </c>
      <c r="N248" s="195">
        <v>43119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106</v>
      </c>
      <c r="B249" s="188">
        <v>43046</v>
      </c>
      <c r="C249" s="188"/>
      <c r="D249" s="189" t="s">
        <v>376</v>
      </c>
      <c r="E249" s="190" t="s">
        <v>585</v>
      </c>
      <c r="F249" s="191">
        <v>740</v>
      </c>
      <c r="G249" s="190"/>
      <c r="H249" s="190">
        <v>892.5</v>
      </c>
      <c r="I249" s="192">
        <v>900</v>
      </c>
      <c r="J249" s="193" t="s">
        <v>723</v>
      </c>
      <c r="K249" s="163">
        <f>H249-F249</f>
        <v>152.5</v>
      </c>
      <c r="L249" s="194">
        <f>K249/F249</f>
        <v>0.20608108108108109</v>
      </c>
      <c r="M249" s="190" t="s">
        <v>555</v>
      </c>
      <c r="N249" s="195">
        <v>43052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107</v>
      </c>
      <c r="B250" s="157">
        <v>43073</v>
      </c>
      <c r="C250" s="157"/>
      <c r="D250" s="158" t="s">
        <v>724</v>
      </c>
      <c r="E250" s="159" t="s">
        <v>585</v>
      </c>
      <c r="F250" s="160">
        <v>118.5</v>
      </c>
      <c r="G250" s="159"/>
      <c r="H250" s="159">
        <v>143.5</v>
      </c>
      <c r="I250" s="161">
        <v>145</v>
      </c>
      <c r="J250" s="162" t="s">
        <v>576</v>
      </c>
      <c r="K250" s="163">
        <f>H250-F250</f>
        <v>25</v>
      </c>
      <c r="L250" s="164">
        <f>K250/F250</f>
        <v>0.2109704641350211</v>
      </c>
      <c r="M250" s="159" t="s">
        <v>555</v>
      </c>
      <c r="N250" s="165">
        <v>43097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6">
        <v>108</v>
      </c>
      <c r="B251" s="167">
        <v>43090</v>
      </c>
      <c r="C251" s="167"/>
      <c r="D251" s="168" t="s">
        <v>415</v>
      </c>
      <c r="E251" s="169" t="s">
        <v>585</v>
      </c>
      <c r="F251" s="170">
        <v>715</v>
      </c>
      <c r="G251" s="170"/>
      <c r="H251" s="171">
        <v>500</v>
      </c>
      <c r="I251" s="171">
        <v>872</v>
      </c>
      <c r="J251" s="172" t="s">
        <v>725</v>
      </c>
      <c r="K251" s="173">
        <f>H251-F251</f>
        <v>-215</v>
      </c>
      <c r="L251" s="174">
        <f>K251/F251</f>
        <v>-0.30069930069930068</v>
      </c>
      <c r="M251" s="170" t="s">
        <v>567</v>
      </c>
      <c r="N251" s="167">
        <v>43670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109</v>
      </c>
      <c r="B252" s="157">
        <v>43098</v>
      </c>
      <c r="C252" s="157"/>
      <c r="D252" s="158" t="s">
        <v>569</v>
      </c>
      <c r="E252" s="159" t="s">
        <v>585</v>
      </c>
      <c r="F252" s="160">
        <v>435</v>
      </c>
      <c r="G252" s="159"/>
      <c r="H252" s="159">
        <v>542.5</v>
      </c>
      <c r="I252" s="161">
        <v>539</v>
      </c>
      <c r="J252" s="162" t="s">
        <v>643</v>
      </c>
      <c r="K252" s="163">
        <v>107.5</v>
      </c>
      <c r="L252" s="164">
        <v>0.247126436781609</v>
      </c>
      <c r="M252" s="159" t="s">
        <v>555</v>
      </c>
      <c r="N252" s="165">
        <v>43206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110</v>
      </c>
      <c r="B253" s="157">
        <v>43098</v>
      </c>
      <c r="C253" s="157"/>
      <c r="D253" s="158" t="s">
        <v>527</v>
      </c>
      <c r="E253" s="159" t="s">
        <v>585</v>
      </c>
      <c r="F253" s="160">
        <v>885</v>
      </c>
      <c r="G253" s="159"/>
      <c r="H253" s="159">
        <v>1090</v>
      </c>
      <c r="I253" s="161">
        <v>1084</v>
      </c>
      <c r="J253" s="162" t="s">
        <v>643</v>
      </c>
      <c r="K253" s="163">
        <v>205</v>
      </c>
      <c r="L253" s="164">
        <v>0.23163841807909599</v>
      </c>
      <c r="M253" s="159" t="s">
        <v>555</v>
      </c>
      <c r="N253" s="165">
        <v>43213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6">
        <v>111</v>
      </c>
      <c r="B254" s="197">
        <v>43192</v>
      </c>
      <c r="C254" s="197"/>
      <c r="D254" s="175" t="s">
        <v>726</v>
      </c>
      <c r="E254" s="170" t="s">
        <v>585</v>
      </c>
      <c r="F254" s="198">
        <v>478.5</v>
      </c>
      <c r="G254" s="170"/>
      <c r="H254" s="170">
        <v>442</v>
      </c>
      <c r="I254" s="171">
        <v>613</v>
      </c>
      <c r="J254" s="172" t="s">
        <v>727</v>
      </c>
      <c r="K254" s="173">
        <f>H254-F254</f>
        <v>-36.5</v>
      </c>
      <c r="L254" s="174">
        <f>K254/F254</f>
        <v>-7.6280041797283177E-2</v>
      </c>
      <c r="M254" s="170" t="s">
        <v>567</v>
      </c>
      <c r="N254" s="167">
        <v>43762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6">
        <v>112</v>
      </c>
      <c r="B255" s="167">
        <v>43194</v>
      </c>
      <c r="C255" s="167"/>
      <c r="D255" s="168" t="s">
        <v>728</v>
      </c>
      <c r="E255" s="169" t="s">
        <v>585</v>
      </c>
      <c r="F255" s="170">
        <f>141.5-7.3</f>
        <v>134.19999999999999</v>
      </c>
      <c r="G255" s="170"/>
      <c r="H255" s="171">
        <v>77</v>
      </c>
      <c r="I255" s="171">
        <v>180</v>
      </c>
      <c r="J255" s="172" t="s">
        <v>729</v>
      </c>
      <c r="K255" s="173">
        <f>H255-F255</f>
        <v>-57.199999999999989</v>
      </c>
      <c r="L255" s="174">
        <f>K255/F255</f>
        <v>-0.42622950819672129</v>
      </c>
      <c r="M255" s="170" t="s">
        <v>567</v>
      </c>
      <c r="N255" s="167">
        <v>43522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6">
        <v>113</v>
      </c>
      <c r="B256" s="167">
        <v>43209</v>
      </c>
      <c r="C256" s="167"/>
      <c r="D256" s="168" t="s">
        <v>730</v>
      </c>
      <c r="E256" s="169" t="s">
        <v>585</v>
      </c>
      <c r="F256" s="170">
        <v>430</v>
      </c>
      <c r="G256" s="170"/>
      <c r="H256" s="171">
        <v>220</v>
      </c>
      <c r="I256" s="171">
        <v>537</v>
      </c>
      <c r="J256" s="172" t="s">
        <v>731</v>
      </c>
      <c r="K256" s="173">
        <f>H256-F256</f>
        <v>-210</v>
      </c>
      <c r="L256" s="174">
        <f>K256/F256</f>
        <v>-0.48837209302325579</v>
      </c>
      <c r="M256" s="170" t="s">
        <v>567</v>
      </c>
      <c r="N256" s="167">
        <v>43252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114</v>
      </c>
      <c r="B257" s="188">
        <v>43220</v>
      </c>
      <c r="C257" s="188"/>
      <c r="D257" s="189" t="s">
        <v>377</v>
      </c>
      <c r="E257" s="190" t="s">
        <v>585</v>
      </c>
      <c r="F257" s="190">
        <v>153.5</v>
      </c>
      <c r="G257" s="190"/>
      <c r="H257" s="190">
        <v>196</v>
      </c>
      <c r="I257" s="192">
        <v>196</v>
      </c>
      <c r="J257" s="162" t="s">
        <v>732</v>
      </c>
      <c r="K257" s="163">
        <f>H257-F257</f>
        <v>42.5</v>
      </c>
      <c r="L257" s="164">
        <f>K257/F257</f>
        <v>0.27687296416938112</v>
      </c>
      <c r="M257" s="159" t="s">
        <v>555</v>
      </c>
      <c r="N257" s="165">
        <v>43605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66">
        <v>115</v>
      </c>
      <c r="B258" s="167">
        <v>43306</v>
      </c>
      <c r="C258" s="167"/>
      <c r="D258" s="168" t="s">
        <v>702</v>
      </c>
      <c r="E258" s="169" t="s">
        <v>585</v>
      </c>
      <c r="F258" s="170">
        <v>27.5</v>
      </c>
      <c r="G258" s="170"/>
      <c r="H258" s="171">
        <v>13.1</v>
      </c>
      <c r="I258" s="171">
        <v>60</v>
      </c>
      <c r="J258" s="172" t="s">
        <v>733</v>
      </c>
      <c r="K258" s="173">
        <v>-14.4</v>
      </c>
      <c r="L258" s="174">
        <v>-0.52363636363636401</v>
      </c>
      <c r="M258" s="170" t="s">
        <v>567</v>
      </c>
      <c r="N258" s="167">
        <v>43138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6">
        <v>116</v>
      </c>
      <c r="B259" s="197">
        <v>43318</v>
      </c>
      <c r="C259" s="197"/>
      <c r="D259" s="175" t="s">
        <v>734</v>
      </c>
      <c r="E259" s="170" t="s">
        <v>585</v>
      </c>
      <c r="F259" s="170">
        <v>148.5</v>
      </c>
      <c r="G259" s="170"/>
      <c r="H259" s="170">
        <v>102</v>
      </c>
      <c r="I259" s="171">
        <v>182</v>
      </c>
      <c r="J259" s="172" t="s">
        <v>735</v>
      </c>
      <c r="K259" s="173">
        <f>H259-F259</f>
        <v>-46.5</v>
      </c>
      <c r="L259" s="174">
        <f>K259/F259</f>
        <v>-0.31313131313131315</v>
      </c>
      <c r="M259" s="170" t="s">
        <v>567</v>
      </c>
      <c r="N259" s="167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117</v>
      </c>
      <c r="B260" s="157">
        <v>43335</v>
      </c>
      <c r="C260" s="157"/>
      <c r="D260" s="158" t="s">
        <v>736</v>
      </c>
      <c r="E260" s="159" t="s">
        <v>585</v>
      </c>
      <c r="F260" s="190">
        <v>285</v>
      </c>
      <c r="G260" s="159"/>
      <c r="H260" s="159">
        <v>355</v>
      </c>
      <c r="I260" s="161">
        <v>364</v>
      </c>
      <c r="J260" s="162" t="s">
        <v>737</v>
      </c>
      <c r="K260" s="163">
        <v>70</v>
      </c>
      <c r="L260" s="164">
        <v>0.24561403508771901</v>
      </c>
      <c r="M260" s="159" t="s">
        <v>555</v>
      </c>
      <c r="N260" s="165">
        <v>43455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6">
        <v>118</v>
      </c>
      <c r="B261" s="157">
        <v>43341</v>
      </c>
      <c r="C261" s="157"/>
      <c r="D261" s="158" t="s">
        <v>365</v>
      </c>
      <c r="E261" s="159" t="s">
        <v>585</v>
      </c>
      <c r="F261" s="190">
        <v>525</v>
      </c>
      <c r="G261" s="159"/>
      <c r="H261" s="159">
        <v>585</v>
      </c>
      <c r="I261" s="161">
        <v>635</v>
      </c>
      <c r="J261" s="162" t="s">
        <v>738</v>
      </c>
      <c r="K261" s="163">
        <f t="shared" ref="K261:K278" si="143">H261-F261</f>
        <v>60</v>
      </c>
      <c r="L261" s="164">
        <f t="shared" ref="L261:L278" si="144">K261/F261</f>
        <v>0.11428571428571428</v>
      </c>
      <c r="M261" s="159" t="s">
        <v>555</v>
      </c>
      <c r="N261" s="165">
        <v>43662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6">
        <v>119</v>
      </c>
      <c r="B262" s="157">
        <v>43395</v>
      </c>
      <c r="C262" s="157"/>
      <c r="D262" s="158" t="s">
        <v>353</v>
      </c>
      <c r="E262" s="159" t="s">
        <v>585</v>
      </c>
      <c r="F262" s="190">
        <v>475</v>
      </c>
      <c r="G262" s="159"/>
      <c r="H262" s="159">
        <v>574</v>
      </c>
      <c r="I262" s="161">
        <v>570</v>
      </c>
      <c r="J262" s="162" t="s">
        <v>643</v>
      </c>
      <c r="K262" s="163">
        <f t="shared" si="143"/>
        <v>99</v>
      </c>
      <c r="L262" s="164">
        <f t="shared" si="144"/>
        <v>0.20842105263157895</v>
      </c>
      <c r="M262" s="159" t="s">
        <v>555</v>
      </c>
      <c r="N262" s="165">
        <v>43403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120</v>
      </c>
      <c r="B263" s="188">
        <v>43397</v>
      </c>
      <c r="C263" s="188"/>
      <c r="D263" s="189" t="s">
        <v>372</v>
      </c>
      <c r="E263" s="190" t="s">
        <v>585</v>
      </c>
      <c r="F263" s="190">
        <v>707.5</v>
      </c>
      <c r="G263" s="190"/>
      <c r="H263" s="190">
        <v>872</v>
      </c>
      <c r="I263" s="192">
        <v>872</v>
      </c>
      <c r="J263" s="193" t="s">
        <v>643</v>
      </c>
      <c r="K263" s="163">
        <f t="shared" si="143"/>
        <v>164.5</v>
      </c>
      <c r="L263" s="194">
        <f t="shared" si="144"/>
        <v>0.23250883392226149</v>
      </c>
      <c r="M263" s="190" t="s">
        <v>555</v>
      </c>
      <c r="N263" s="195">
        <v>43482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121</v>
      </c>
      <c r="B264" s="188">
        <v>43398</v>
      </c>
      <c r="C264" s="188"/>
      <c r="D264" s="189" t="s">
        <v>739</v>
      </c>
      <c r="E264" s="190" t="s">
        <v>585</v>
      </c>
      <c r="F264" s="190">
        <v>162</v>
      </c>
      <c r="G264" s="190"/>
      <c r="H264" s="190">
        <v>204</v>
      </c>
      <c r="I264" s="192">
        <v>209</v>
      </c>
      <c r="J264" s="193" t="s">
        <v>740</v>
      </c>
      <c r="K264" s="163">
        <f t="shared" si="143"/>
        <v>42</v>
      </c>
      <c r="L264" s="194">
        <f t="shared" si="144"/>
        <v>0.25925925925925924</v>
      </c>
      <c r="M264" s="190" t="s">
        <v>555</v>
      </c>
      <c r="N264" s="195">
        <v>43539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122</v>
      </c>
      <c r="B265" s="188">
        <v>43399</v>
      </c>
      <c r="C265" s="188"/>
      <c r="D265" s="189" t="s">
        <v>456</v>
      </c>
      <c r="E265" s="190" t="s">
        <v>585</v>
      </c>
      <c r="F265" s="190">
        <v>240</v>
      </c>
      <c r="G265" s="190"/>
      <c r="H265" s="190">
        <v>297</v>
      </c>
      <c r="I265" s="192">
        <v>297</v>
      </c>
      <c r="J265" s="193" t="s">
        <v>643</v>
      </c>
      <c r="K265" s="199">
        <f t="shared" si="143"/>
        <v>57</v>
      </c>
      <c r="L265" s="194">
        <f t="shared" si="144"/>
        <v>0.23749999999999999</v>
      </c>
      <c r="M265" s="190" t="s">
        <v>555</v>
      </c>
      <c r="N265" s="195">
        <v>43417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6">
        <v>123</v>
      </c>
      <c r="B266" s="157">
        <v>43439</v>
      </c>
      <c r="C266" s="157"/>
      <c r="D266" s="158" t="s">
        <v>741</v>
      </c>
      <c r="E266" s="159" t="s">
        <v>585</v>
      </c>
      <c r="F266" s="159">
        <v>202.5</v>
      </c>
      <c r="G266" s="159"/>
      <c r="H266" s="159">
        <v>255</v>
      </c>
      <c r="I266" s="161">
        <v>252</v>
      </c>
      <c r="J266" s="162" t="s">
        <v>643</v>
      </c>
      <c r="K266" s="163">
        <f t="shared" si="143"/>
        <v>52.5</v>
      </c>
      <c r="L266" s="164">
        <f t="shared" si="144"/>
        <v>0.25925925925925924</v>
      </c>
      <c r="M266" s="159" t="s">
        <v>555</v>
      </c>
      <c r="N266" s="165">
        <v>43542</v>
      </c>
      <c r="O266" s="1"/>
      <c r="P266" s="1"/>
      <c r="Q266" s="1"/>
      <c r="R266" s="6" t="s">
        <v>742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124</v>
      </c>
      <c r="B267" s="188">
        <v>43465</v>
      </c>
      <c r="C267" s="157"/>
      <c r="D267" s="189" t="s">
        <v>402</v>
      </c>
      <c r="E267" s="190" t="s">
        <v>585</v>
      </c>
      <c r="F267" s="190">
        <v>710</v>
      </c>
      <c r="G267" s="190"/>
      <c r="H267" s="190">
        <v>866</v>
      </c>
      <c r="I267" s="192">
        <v>866</v>
      </c>
      <c r="J267" s="193" t="s">
        <v>643</v>
      </c>
      <c r="K267" s="163">
        <f t="shared" si="143"/>
        <v>156</v>
      </c>
      <c r="L267" s="164">
        <f t="shared" si="144"/>
        <v>0.21971830985915494</v>
      </c>
      <c r="M267" s="159" t="s">
        <v>555</v>
      </c>
      <c r="N267" s="165">
        <v>43553</v>
      </c>
      <c r="O267" s="1"/>
      <c r="P267" s="1"/>
      <c r="Q267" s="1"/>
      <c r="R267" s="6" t="s">
        <v>742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125</v>
      </c>
      <c r="B268" s="188">
        <v>43522</v>
      </c>
      <c r="C268" s="188"/>
      <c r="D268" s="189" t="s">
        <v>152</v>
      </c>
      <c r="E268" s="190" t="s">
        <v>585</v>
      </c>
      <c r="F268" s="190">
        <v>337.25</v>
      </c>
      <c r="G268" s="190"/>
      <c r="H268" s="190">
        <v>398.5</v>
      </c>
      <c r="I268" s="192">
        <v>411</v>
      </c>
      <c r="J268" s="162" t="s">
        <v>743</v>
      </c>
      <c r="K268" s="163">
        <f t="shared" si="143"/>
        <v>61.25</v>
      </c>
      <c r="L268" s="164">
        <f t="shared" si="144"/>
        <v>0.1816160118606375</v>
      </c>
      <c r="M268" s="159" t="s">
        <v>555</v>
      </c>
      <c r="N268" s="165">
        <v>43760</v>
      </c>
      <c r="O268" s="1"/>
      <c r="P268" s="1"/>
      <c r="Q268" s="1"/>
      <c r="R268" s="6" t="s">
        <v>742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0">
        <v>126</v>
      </c>
      <c r="B269" s="201">
        <v>43559</v>
      </c>
      <c r="C269" s="201"/>
      <c r="D269" s="202" t="s">
        <v>744</v>
      </c>
      <c r="E269" s="203" t="s">
        <v>585</v>
      </c>
      <c r="F269" s="203">
        <v>130</v>
      </c>
      <c r="G269" s="203"/>
      <c r="H269" s="203">
        <v>65</v>
      </c>
      <c r="I269" s="204">
        <v>158</v>
      </c>
      <c r="J269" s="172" t="s">
        <v>745</v>
      </c>
      <c r="K269" s="173">
        <f t="shared" si="143"/>
        <v>-65</v>
      </c>
      <c r="L269" s="174">
        <f t="shared" si="144"/>
        <v>-0.5</v>
      </c>
      <c r="M269" s="170" t="s">
        <v>567</v>
      </c>
      <c r="N269" s="167">
        <v>43726</v>
      </c>
      <c r="O269" s="1"/>
      <c r="P269" s="1"/>
      <c r="Q269" s="1"/>
      <c r="R269" s="6" t="s">
        <v>746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127</v>
      </c>
      <c r="B270" s="188">
        <v>43017</v>
      </c>
      <c r="C270" s="188"/>
      <c r="D270" s="189" t="s">
        <v>184</v>
      </c>
      <c r="E270" s="190" t="s">
        <v>585</v>
      </c>
      <c r="F270" s="190">
        <v>141.5</v>
      </c>
      <c r="G270" s="190"/>
      <c r="H270" s="190">
        <v>183.5</v>
      </c>
      <c r="I270" s="192">
        <v>210</v>
      </c>
      <c r="J270" s="162" t="s">
        <v>740</v>
      </c>
      <c r="K270" s="163">
        <f t="shared" si="143"/>
        <v>42</v>
      </c>
      <c r="L270" s="164">
        <f t="shared" si="144"/>
        <v>0.29681978798586572</v>
      </c>
      <c r="M270" s="159" t="s">
        <v>555</v>
      </c>
      <c r="N270" s="165">
        <v>43042</v>
      </c>
      <c r="O270" s="1"/>
      <c r="P270" s="1"/>
      <c r="Q270" s="1"/>
      <c r="R270" s="6" t="s">
        <v>746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0">
        <v>128</v>
      </c>
      <c r="B271" s="201">
        <v>43074</v>
      </c>
      <c r="C271" s="201"/>
      <c r="D271" s="202" t="s">
        <v>747</v>
      </c>
      <c r="E271" s="203" t="s">
        <v>585</v>
      </c>
      <c r="F271" s="198">
        <v>172</v>
      </c>
      <c r="G271" s="203"/>
      <c r="H271" s="203">
        <v>155.25</v>
      </c>
      <c r="I271" s="204">
        <v>230</v>
      </c>
      <c r="J271" s="172" t="s">
        <v>748</v>
      </c>
      <c r="K271" s="173">
        <f t="shared" si="143"/>
        <v>-16.75</v>
      </c>
      <c r="L271" s="174">
        <f t="shared" si="144"/>
        <v>-9.7383720930232565E-2</v>
      </c>
      <c r="M271" s="170" t="s">
        <v>567</v>
      </c>
      <c r="N271" s="167">
        <v>43787</v>
      </c>
      <c r="O271" s="1"/>
      <c r="P271" s="1"/>
      <c r="Q271" s="1"/>
      <c r="R271" s="6" t="s">
        <v>746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129</v>
      </c>
      <c r="B272" s="188">
        <v>43398</v>
      </c>
      <c r="C272" s="188"/>
      <c r="D272" s="189" t="s">
        <v>107</v>
      </c>
      <c r="E272" s="190" t="s">
        <v>585</v>
      </c>
      <c r="F272" s="190">
        <v>698.5</v>
      </c>
      <c r="G272" s="190"/>
      <c r="H272" s="190">
        <v>890</v>
      </c>
      <c r="I272" s="192">
        <v>890</v>
      </c>
      <c r="J272" s="162" t="s">
        <v>814</v>
      </c>
      <c r="K272" s="163">
        <f t="shared" si="143"/>
        <v>191.5</v>
      </c>
      <c r="L272" s="164">
        <f t="shared" si="144"/>
        <v>0.27415891195418757</v>
      </c>
      <c r="M272" s="159" t="s">
        <v>555</v>
      </c>
      <c r="N272" s="165">
        <v>44328</v>
      </c>
      <c r="O272" s="1"/>
      <c r="P272" s="1"/>
      <c r="Q272" s="1"/>
      <c r="R272" s="6" t="s">
        <v>742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130</v>
      </c>
      <c r="B273" s="188">
        <v>42877</v>
      </c>
      <c r="C273" s="188"/>
      <c r="D273" s="189" t="s">
        <v>364</v>
      </c>
      <c r="E273" s="190" t="s">
        <v>585</v>
      </c>
      <c r="F273" s="190">
        <v>127.6</v>
      </c>
      <c r="G273" s="190"/>
      <c r="H273" s="190">
        <v>138</v>
      </c>
      <c r="I273" s="192">
        <v>190</v>
      </c>
      <c r="J273" s="162" t="s">
        <v>749</v>
      </c>
      <c r="K273" s="163">
        <f t="shared" si="143"/>
        <v>10.400000000000006</v>
      </c>
      <c r="L273" s="164">
        <f t="shared" si="144"/>
        <v>8.1504702194357417E-2</v>
      </c>
      <c r="M273" s="159" t="s">
        <v>555</v>
      </c>
      <c r="N273" s="165">
        <v>43774</v>
      </c>
      <c r="O273" s="1"/>
      <c r="P273" s="1"/>
      <c r="Q273" s="1"/>
      <c r="R273" s="6" t="s">
        <v>746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131</v>
      </c>
      <c r="B274" s="188">
        <v>43158</v>
      </c>
      <c r="C274" s="188"/>
      <c r="D274" s="189" t="s">
        <v>750</v>
      </c>
      <c r="E274" s="190" t="s">
        <v>585</v>
      </c>
      <c r="F274" s="190">
        <v>317</v>
      </c>
      <c r="G274" s="190"/>
      <c r="H274" s="190">
        <v>382.5</v>
      </c>
      <c r="I274" s="192">
        <v>398</v>
      </c>
      <c r="J274" s="162" t="s">
        <v>751</v>
      </c>
      <c r="K274" s="163">
        <f t="shared" si="143"/>
        <v>65.5</v>
      </c>
      <c r="L274" s="164">
        <f t="shared" si="144"/>
        <v>0.20662460567823343</v>
      </c>
      <c r="M274" s="159" t="s">
        <v>555</v>
      </c>
      <c r="N274" s="165">
        <v>44238</v>
      </c>
      <c r="O274" s="1"/>
      <c r="P274" s="1"/>
      <c r="Q274" s="1"/>
      <c r="R274" s="6" t="s">
        <v>746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0">
        <v>132</v>
      </c>
      <c r="B275" s="201">
        <v>43164</v>
      </c>
      <c r="C275" s="201"/>
      <c r="D275" s="202" t="s">
        <v>144</v>
      </c>
      <c r="E275" s="203" t="s">
        <v>585</v>
      </c>
      <c r="F275" s="198">
        <f>510-14.4</f>
        <v>495.6</v>
      </c>
      <c r="G275" s="203"/>
      <c r="H275" s="203">
        <v>350</v>
      </c>
      <c r="I275" s="204">
        <v>672</v>
      </c>
      <c r="J275" s="172" t="s">
        <v>752</v>
      </c>
      <c r="K275" s="173">
        <f t="shared" si="143"/>
        <v>-145.60000000000002</v>
      </c>
      <c r="L275" s="174">
        <f t="shared" si="144"/>
        <v>-0.29378531073446329</v>
      </c>
      <c r="M275" s="170" t="s">
        <v>567</v>
      </c>
      <c r="N275" s="167">
        <v>43887</v>
      </c>
      <c r="O275" s="1"/>
      <c r="P275" s="1"/>
      <c r="Q275" s="1"/>
      <c r="R275" s="6" t="s">
        <v>742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0">
        <v>133</v>
      </c>
      <c r="B276" s="201">
        <v>43237</v>
      </c>
      <c r="C276" s="201"/>
      <c r="D276" s="202" t="s">
        <v>448</v>
      </c>
      <c r="E276" s="203" t="s">
        <v>585</v>
      </c>
      <c r="F276" s="198">
        <v>230.3</v>
      </c>
      <c r="G276" s="203"/>
      <c r="H276" s="203">
        <v>102.5</v>
      </c>
      <c r="I276" s="204">
        <v>348</v>
      </c>
      <c r="J276" s="172" t="s">
        <v>753</v>
      </c>
      <c r="K276" s="173">
        <f t="shared" si="143"/>
        <v>-127.80000000000001</v>
      </c>
      <c r="L276" s="174">
        <f t="shared" si="144"/>
        <v>-0.55492835432045162</v>
      </c>
      <c r="M276" s="170" t="s">
        <v>567</v>
      </c>
      <c r="N276" s="167">
        <v>43896</v>
      </c>
      <c r="O276" s="1"/>
      <c r="P276" s="1"/>
      <c r="Q276" s="1"/>
      <c r="R276" s="6" t="s">
        <v>742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134</v>
      </c>
      <c r="B277" s="188">
        <v>43258</v>
      </c>
      <c r="C277" s="188"/>
      <c r="D277" s="189" t="s">
        <v>419</v>
      </c>
      <c r="E277" s="190" t="s">
        <v>585</v>
      </c>
      <c r="F277" s="190">
        <f>342.5-5.1</f>
        <v>337.4</v>
      </c>
      <c r="G277" s="190"/>
      <c r="H277" s="190">
        <v>412.5</v>
      </c>
      <c r="I277" s="192">
        <v>439</v>
      </c>
      <c r="J277" s="162" t="s">
        <v>754</v>
      </c>
      <c r="K277" s="163">
        <f t="shared" si="143"/>
        <v>75.100000000000023</v>
      </c>
      <c r="L277" s="164">
        <f t="shared" si="144"/>
        <v>0.22258446947243635</v>
      </c>
      <c r="M277" s="159" t="s">
        <v>555</v>
      </c>
      <c r="N277" s="165">
        <v>44230</v>
      </c>
      <c r="O277" s="1"/>
      <c r="P277" s="1"/>
      <c r="Q277" s="1"/>
      <c r="R277" s="6" t="s">
        <v>746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1">
        <v>135</v>
      </c>
      <c r="B278" s="180">
        <v>43285</v>
      </c>
      <c r="C278" s="180"/>
      <c r="D278" s="181" t="s">
        <v>55</v>
      </c>
      <c r="E278" s="182" t="s">
        <v>585</v>
      </c>
      <c r="F278" s="182">
        <f>127.5-5.53</f>
        <v>121.97</v>
      </c>
      <c r="G278" s="183"/>
      <c r="H278" s="183">
        <v>122.5</v>
      </c>
      <c r="I278" s="183">
        <v>170</v>
      </c>
      <c r="J278" s="184" t="s">
        <v>782</v>
      </c>
      <c r="K278" s="185">
        <f t="shared" si="143"/>
        <v>0.53000000000000114</v>
      </c>
      <c r="L278" s="186">
        <f t="shared" si="144"/>
        <v>4.3453308190538747E-3</v>
      </c>
      <c r="M278" s="182" t="s">
        <v>676</v>
      </c>
      <c r="N278" s="180">
        <v>44431</v>
      </c>
      <c r="O278" s="1"/>
      <c r="P278" s="1"/>
      <c r="Q278" s="1"/>
      <c r="R278" s="6" t="s">
        <v>742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0">
        <v>136</v>
      </c>
      <c r="B279" s="201">
        <v>43294</v>
      </c>
      <c r="C279" s="201"/>
      <c r="D279" s="202" t="s">
        <v>355</v>
      </c>
      <c r="E279" s="203" t="s">
        <v>585</v>
      </c>
      <c r="F279" s="198">
        <v>46.5</v>
      </c>
      <c r="G279" s="203"/>
      <c r="H279" s="203">
        <v>17</v>
      </c>
      <c r="I279" s="204">
        <v>59</v>
      </c>
      <c r="J279" s="172" t="s">
        <v>755</v>
      </c>
      <c r="K279" s="173">
        <f t="shared" ref="K279:K287" si="145">H279-F279</f>
        <v>-29.5</v>
      </c>
      <c r="L279" s="174">
        <f t="shared" ref="L279:L287" si="146">K279/F279</f>
        <v>-0.63440860215053763</v>
      </c>
      <c r="M279" s="170" t="s">
        <v>567</v>
      </c>
      <c r="N279" s="167">
        <v>43887</v>
      </c>
      <c r="O279" s="1"/>
      <c r="P279" s="1"/>
      <c r="Q279" s="1"/>
      <c r="R279" s="6" t="s">
        <v>742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137</v>
      </c>
      <c r="B280" s="188">
        <v>43396</v>
      </c>
      <c r="C280" s="188"/>
      <c r="D280" s="189" t="s">
        <v>404</v>
      </c>
      <c r="E280" s="190" t="s">
        <v>585</v>
      </c>
      <c r="F280" s="190">
        <v>156.5</v>
      </c>
      <c r="G280" s="190"/>
      <c r="H280" s="190">
        <v>207.5</v>
      </c>
      <c r="I280" s="192">
        <v>191</v>
      </c>
      <c r="J280" s="162" t="s">
        <v>643</v>
      </c>
      <c r="K280" s="163">
        <f t="shared" si="145"/>
        <v>51</v>
      </c>
      <c r="L280" s="164">
        <f t="shared" si="146"/>
        <v>0.32587859424920129</v>
      </c>
      <c r="M280" s="159" t="s">
        <v>555</v>
      </c>
      <c r="N280" s="165">
        <v>44369</v>
      </c>
      <c r="O280" s="1"/>
      <c r="P280" s="1"/>
      <c r="Q280" s="1"/>
      <c r="R280" s="6" t="s">
        <v>742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138</v>
      </c>
      <c r="B281" s="188">
        <v>43439</v>
      </c>
      <c r="C281" s="188"/>
      <c r="D281" s="189" t="s">
        <v>318</v>
      </c>
      <c r="E281" s="190" t="s">
        <v>585</v>
      </c>
      <c r="F281" s="190">
        <v>259.5</v>
      </c>
      <c r="G281" s="190"/>
      <c r="H281" s="190">
        <v>320</v>
      </c>
      <c r="I281" s="192">
        <v>320</v>
      </c>
      <c r="J281" s="162" t="s">
        <v>643</v>
      </c>
      <c r="K281" s="163">
        <f t="shared" si="145"/>
        <v>60.5</v>
      </c>
      <c r="L281" s="164">
        <f t="shared" si="146"/>
        <v>0.23314065510597304</v>
      </c>
      <c r="M281" s="159" t="s">
        <v>555</v>
      </c>
      <c r="N281" s="165">
        <v>44323</v>
      </c>
      <c r="O281" s="1"/>
      <c r="P281" s="1"/>
      <c r="Q281" s="1"/>
      <c r="R281" s="6" t="s">
        <v>742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0">
        <v>139</v>
      </c>
      <c r="B282" s="201">
        <v>43439</v>
      </c>
      <c r="C282" s="201"/>
      <c r="D282" s="202" t="s">
        <v>756</v>
      </c>
      <c r="E282" s="203" t="s">
        <v>585</v>
      </c>
      <c r="F282" s="203">
        <v>715</v>
      </c>
      <c r="G282" s="203"/>
      <c r="H282" s="203">
        <v>445</v>
      </c>
      <c r="I282" s="204">
        <v>840</v>
      </c>
      <c r="J282" s="172" t="s">
        <v>757</v>
      </c>
      <c r="K282" s="173">
        <f t="shared" si="145"/>
        <v>-270</v>
      </c>
      <c r="L282" s="174">
        <f t="shared" si="146"/>
        <v>-0.3776223776223776</v>
      </c>
      <c r="M282" s="170" t="s">
        <v>567</v>
      </c>
      <c r="N282" s="167">
        <v>43800</v>
      </c>
      <c r="O282" s="1"/>
      <c r="P282" s="1"/>
      <c r="Q282" s="1"/>
      <c r="R282" s="6" t="s">
        <v>742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140</v>
      </c>
      <c r="B283" s="188">
        <v>43469</v>
      </c>
      <c r="C283" s="188"/>
      <c r="D283" s="189" t="s">
        <v>157</v>
      </c>
      <c r="E283" s="190" t="s">
        <v>585</v>
      </c>
      <c r="F283" s="190">
        <v>875</v>
      </c>
      <c r="G283" s="190"/>
      <c r="H283" s="190">
        <v>1165</v>
      </c>
      <c r="I283" s="192">
        <v>1185</v>
      </c>
      <c r="J283" s="162" t="s">
        <v>758</v>
      </c>
      <c r="K283" s="163">
        <f t="shared" si="145"/>
        <v>290</v>
      </c>
      <c r="L283" s="164">
        <f t="shared" si="146"/>
        <v>0.33142857142857141</v>
      </c>
      <c r="M283" s="159" t="s">
        <v>555</v>
      </c>
      <c r="N283" s="165">
        <v>43847</v>
      </c>
      <c r="O283" s="1"/>
      <c r="P283" s="1"/>
      <c r="Q283" s="1"/>
      <c r="R283" s="6" t="s">
        <v>742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141</v>
      </c>
      <c r="B284" s="188">
        <v>43559</v>
      </c>
      <c r="C284" s="188"/>
      <c r="D284" s="189" t="s">
        <v>334</v>
      </c>
      <c r="E284" s="190" t="s">
        <v>585</v>
      </c>
      <c r="F284" s="190">
        <f>387-14.63</f>
        <v>372.37</v>
      </c>
      <c r="G284" s="190"/>
      <c r="H284" s="190">
        <v>490</v>
      </c>
      <c r="I284" s="192">
        <v>490</v>
      </c>
      <c r="J284" s="162" t="s">
        <v>643</v>
      </c>
      <c r="K284" s="163">
        <f t="shared" si="145"/>
        <v>117.63</v>
      </c>
      <c r="L284" s="164">
        <f t="shared" si="146"/>
        <v>0.31589548030185027</v>
      </c>
      <c r="M284" s="159" t="s">
        <v>555</v>
      </c>
      <c r="N284" s="165">
        <v>43850</v>
      </c>
      <c r="O284" s="1"/>
      <c r="P284" s="1"/>
      <c r="Q284" s="1"/>
      <c r="R284" s="6" t="s">
        <v>742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0">
        <v>142</v>
      </c>
      <c r="B285" s="201">
        <v>43578</v>
      </c>
      <c r="C285" s="201"/>
      <c r="D285" s="202" t="s">
        <v>759</v>
      </c>
      <c r="E285" s="203" t="s">
        <v>557</v>
      </c>
      <c r="F285" s="203">
        <v>220</v>
      </c>
      <c r="G285" s="203"/>
      <c r="H285" s="203">
        <v>127.5</v>
      </c>
      <c r="I285" s="204">
        <v>284</v>
      </c>
      <c r="J285" s="172" t="s">
        <v>760</v>
      </c>
      <c r="K285" s="173">
        <f t="shared" si="145"/>
        <v>-92.5</v>
      </c>
      <c r="L285" s="174">
        <f t="shared" si="146"/>
        <v>-0.42045454545454547</v>
      </c>
      <c r="M285" s="170" t="s">
        <v>567</v>
      </c>
      <c r="N285" s="167">
        <v>43896</v>
      </c>
      <c r="O285" s="1"/>
      <c r="P285" s="1"/>
      <c r="Q285" s="1"/>
      <c r="R285" s="6" t="s">
        <v>742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143</v>
      </c>
      <c r="B286" s="188">
        <v>43622</v>
      </c>
      <c r="C286" s="188"/>
      <c r="D286" s="189" t="s">
        <v>457</v>
      </c>
      <c r="E286" s="190" t="s">
        <v>557</v>
      </c>
      <c r="F286" s="190">
        <v>332.8</v>
      </c>
      <c r="G286" s="190"/>
      <c r="H286" s="190">
        <v>405</v>
      </c>
      <c r="I286" s="192">
        <v>419</v>
      </c>
      <c r="J286" s="162" t="s">
        <v>761</v>
      </c>
      <c r="K286" s="163">
        <f t="shared" si="145"/>
        <v>72.199999999999989</v>
      </c>
      <c r="L286" s="164">
        <f t="shared" si="146"/>
        <v>0.21694711538461534</v>
      </c>
      <c r="M286" s="159" t="s">
        <v>555</v>
      </c>
      <c r="N286" s="165">
        <v>43860</v>
      </c>
      <c r="O286" s="1"/>
      <c r="P286" s="1"/>
      <c r="Q286" s="1"/>
      <c r="R286" s="6" t="s">
        <v>746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1">
        <v>144</v>
      </c>
      <c r="B287" s="180">
        <v>43641</v>
      </c>
      <c r="C287" s="180"/>
      <c r="D287" s="181" t="s">
        <v>150</v>
      </c>
      <c r="E287" s="182" t="s">
        <v>585</v>
      </c>
      <c r="F287" s="182">
        <v>386</v>
      </c>
      <c r="G287" s="183"/>
      <c r="H287" s="183">
        <v>395</v>
      </c>
      <c r="I287" s="183">
        <v>452</v>
      </c>
      <c r="J287" s="184" t="s">
        <v>762</v>
      </c>
      <c r="K287" s="185">
        <f t="shared" si="145"/>
        <v>9</v>
      </c>
      <c r="L287" s="186">
        <f t="shared" si="146"/>
        <v>2.3316062176165803E-2</v>
      </c>
      <c r="M287" s="182" t="s">
        <v>676</v>
      </c>
      <c r="N287" s="180">
        <v>43868</v>
      </c>
      <c r="O287" s="1"/>
      <c r="P287" s="1"/>
      <c r="Q287" s="1"/>
      <c r="R287" s="6" t="s">
        <v>746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1">
        <v>145</v>
      </c>
      <c r="B288" s="180">
        <v>43707</v>
      </c>
      <c r="C288" s="180"/>
      <c r="D288" s="181" t="s">
        <v>130</v>
      </c>
      <c r="E288" s="182" t="s">
        <v>585</v>
      </c>
      <c r="F288" s="182">
        <v>137.5</v>
      </c>
      <c r="G288" s="183"/>
      <c r="H288" s="183">
        <v>138.5</v>
      </c>
      <c r="I288" s="183">
        <v>190</v>
      </c>
      <c r="J288" s="184" t="s">
        <v>781</v>
      </c>
      <c r="K288" s="185">
        <f>H288-F288</f>
        <v>1</v>
      </c>
      <c r="L288" s="186">
        <f>K288/F288</f>
        <v>7.2727272727272727E-3</v>
      </c>
      <c r="M288" s="182" t="s">
        <v>676</v>
      </c>
      <c r="N288" s="180">
        <v>44432</v>
      </c>
      <c r="O288" s="1"/>
      <c r="P288" s="1"/>
      <c r="Q288" s="1"/>
      <c r="R288" s="6" t="s">
        <v>742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146</v>
      </c>
      <c r="B289" s="188">
        <v>43731</v>
      </c>
      <c r="C289" s="188"/>
      <c r="D289" s="189" t="s">
        <v>412</v>
      </c>
      <c r="E289" s="190" t="s">
        <v>585</v>
      </c>
      <c r="F289" s="190">
        <v>235</v>
      </c>
      <c r="G289" s="190"/>
      <c r="H289" s="190">
        <v>295</v>
      </c>
      <c r="I289" s="192">
        <v>296</v>
      </c>
      <c r="J289" s="162" t="s">
        <v>763</v>
      </c>
      <c r="K289" s="163">
        <f t="shared" ref="K289:K295" si="147">H289-F289</f>
        <v>60</v>
      </c>
      <c r="L289" s="164">
        <f t="shared" ref="L289:L295" si="148">K289/F289</f>
        <v>0.25531914893617019</v>
      </c>
      <c r="M289" s="159" t="s">
        <v>555</v>
      </c>
      <c r="N289" s="165">
        <v>43844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147</v>
      </c>
      <c r="B290" s="188">
        <v>43752</v>
      </c>
      <c r="C290" s="188"/>
      <c r="D290" s="189" t="s">
        <v>764</v>
      </c>
      <c r="E290" s="190" t="s">
        <v>585</v>
      </c>
      <c r="F290" s="190">
        <v>277.5</v>
      </c>
      <c r="G290" s="190"/>
      <c r="H290" s="190">
        <v>333</v>
      </c>
      <c r="I290" s="192">
        <v>333</v>
      </c>
      <c r="J290" s="162" t="s">
        <v>765</v>
      </c>
      <c r="K290" s="163">
        <f t="shared" si="147"/>
        <v>55.5</v>
      </c>
      <c r="L290" s="164">
        <f t="shared" si="148"/>
        <v>0.2</v>
      </c>
      <c r="M290" s="159" t="s">
        <v>555</v>
      </c>
      <c r="N290" s="165">
        <v>43846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148</v>
      </c>
      <c r="B291" s="188">
        <v>43752</v>
      </c>
      <c r="C291" s="188"/>
      <c r="D291" s="189" t="s">
        <v>766</v>
      </c>
      <c r="E291" s="190" t="s">
        <v>585</v>
      </c>
      <c r="F291" s="190">
        <v>930</v>
      </c>
      <c r="G291" s="190"/>
      <c r="H291" s="190">
        <v>1165</v>
      </c>
      <c r="I291" s="192">
        <v>1200</v>
      </c>
      <c r="J291" s="162" t="s">
        <v>767</v>
      </c>
      <c r="K291" s="163">
        <f t="shared" si="147"/>
        <v>235</v>
      </c>
      <c r="L291" s="164">
        <f t="shared" si="148"/>
        <v>0.25268817204301075</v>
      </c>
      <c r="M291" s="159" t="s">
        <v>555</v>
      </c>
      <c r="N291" s="165">
        <v>43847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149</v>
      </c>
      <c r="B292" s="188">
        <v>43753</v>
      </c>
      <c r="C292" s="188"/>
      <c r="D292" s="189" t="s">
        <v>768</v>
      </c>
      <c r="E292" s="190" t="s">
        <v>585</v>
      </c>
      <c r="F292" s="160">
        <v>111</v>
      </c>
      <c r="G292" s="190"/>
      <c r="H292" s="190">
        <v>141</v>
      </c>
      <c r="I292" s="192">
        <v>141</v>
      </c>
      <c r="J292" s="162" t="s">
        <v>570</v>
      </c>
      <c r="K292" s="163">
        <f t="shared" si="147"/>
        <v>30</v>
      </c>
      <c r="L292" s="164">
        <f t="shared" si="148"/>
        <v>0.27027027027027029</v>
      </c>
      <c r="M292" s="159" t="s">
        <v>555</v>
      </c>
      <c r="N292" s="165">
        <v>44328</v>
      </c>
      <c r="O292" s="1"/>
      <c r="P292" s="1"/>
      <c r="Q292" s="1"/>
      <c r="R292" s="6" t="s">
        <v>746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150</v>
      </c>
      <c r="B293" s="188">
        <v>43753</v>
      </c>
      <c r="C293" s="188"/>
      <c r="D293" s="189" t="s">
        <v>769</v>
      </c>
      <c r="E293" s="190" t="s">
        <v>585</v>
      </c>
      <c r="F293" s="160">
        <v>296</v>
      </c>
      <c r="G293" s="190"/>
      <c r="H293" s="190">
        <v>370</v>
      </c>
      <c r="I293" s="192">
        <v>370</v>
      </c>
      <c r="J293" s="162" t="s">
        <v>643</v>
      </c>
      <c r="K293" s="163">
        <f t="shared" si="147"/>
        <v>74</v>
      </c>
      <c r="L293" s="164">
        <f t="shared" si="148"/>
        <v>0.25</v>
      </c>
      <c r="M293" s="159" t="s">
        <v>555</v>
      </c>
      <c r="N293" s="165">
        <v>43853</v>
      </c>
      <c r="O293" s="1"/>
      <c r="P293" s="1"/>
      <c r="Q293" s="1"/>
      <c r="R293" s="6" t="s">
        <v>746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151</v>
      </c>
      <c r="B294" s="188">
        <v>43754</v>
      </c>
      <c r="C294" s="188"/>
      <c r="D294" s="189" t="s">
        <v>770</v>
      </c>
      <c r="E294" s="190" t="s">
        <v>585</v>
      </c>
      <c r="F294" s="160">
        <v>300</v>
      </c>
      <c r="G294" s="190"/>
      <c r="H294" s="190">
        <v>382.5</v>
      </c>
      <c r="I294" s="192">
        <v>344</v>
      </c>
      <c r="J294" s="162" t="s">
        <v>818</v>
      </c>
      <c r="K294" s="163">
        <f t="shared" si="147"/>
        <v>82.5</v>
      </c>
      <c r="L294" s="164">
        <f t="shared" si="148"/>
        <v>0.27500000000000002</v>
      </c>
      <c r="M294" s="159" t="s">
        <v>555</v>
      </c>
      <c r="N294" s="165">
        <v>44238</v>
      </c>
      <c r="O294" s="1"/>
      <c r="P294" s="1"/>
      <c r="Q294" s="1"/>
      <c r="R294" s="6" t="s">
        <v>746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152</v>
      </c>
      <c r="B295" s="188">
        <v>43832</v>
      </c>
      <c r="C295" s="188"/>
      <c r="D295" s="189" t="s">
        <v>771</v>
      </c>
      <c r="E295" s="190" t="s">
        <v>585</v>
      </c>
      <c r="F295" s="160">
        <v>495</v>
      </c>
      <c r="G295" s="190"/>
      <c r="H295" s="190">
        <v>595</v>
      </c>
      <c r="I295" s="192">
        <v>590</v>
      </c>
      <c r="J295" s="162" t="s">
        <v>817</v>
      </c>
      <c r="K295" s="163">
        <f t="shared" si="147"/>
        <v>100</v>
      </c>
      <c r="L295" s="164">
        <f t="shared" si="148"/>
        <v>0.20202020202020202</v>
      </c>
      <c r="M295" s="159" t="s">
        <v>555</v>
      </c>
      <c r="N295" s="165">
        <v>44589</v>
      </c>
      <c r="O295" s="1"/>
      <c r="P295" s="1"/>
      <c r="Q295" s="1"/>
      <c r="R295" s="6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153</v>
      </c>
      <c r="B296" s="188">
        <v>43966</v>
      </c>
      <c r="C296" s="188"/>
      <c r="D296" s="189" t="s">
        <v>71</v>
      </c>
      <c r="E296" s="190" t="s">
        <v>585</v>
      </c>
      <c r="F296" s="160">
        <v>67.5</v>
      </c>
      <c r="G296" s="190"/>
      <c r="H296" s="190">
        <v>86</v>
      </c>
      <c r="I296" s="192">
        <v>86</v>
      </c>
      <c r="J296" s="162" t="s">
        <v>772</v>
      </c>
      <c r="K296" s="163">
        <f t="shared" ref="K296:K303" si="149">H296-F296</f>
        <v>18.5</v>
      </c>
      <c r="L296" s="164">
        <f t="shared" ref="L296:L303" si="150">K296/F296</f>
        <v>0.27407407407407408</v>
      </c>
      <c r="M296" s="159" t="s">
        <v>555</v>
      </c>
      <c r="N296" s="165">
        <v>44008</v>
      </c>
      <c r="O296" s="1"/>
      <c r="P296" s="1"/>
      <c r="Q296" s="1"/>
      <c r="R296" s="6" t="s">
        <v>746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154</v>
      </c>
      <c r="B297" s="188">
        <v>44035</v>
      </c>
      <c r="C297" s="188"/>
      <c r="D297" s="189" t="s">
        <v>456</v>
      </c>
      <c r="E297" s="190" t="s">
        <v>585</v>
      </c>
      <c r="F297" s="160">
        <v>231</v>
      </c>
      <c r="G297" s="190"/>
      <c r="H297" s="190">
        <v>281</v>
      </c>
      <c r="I297" s="192">
        <v>281</v>
      </c>
      <c r="J297" s="162" t="s">
        <v>643</v>
      </c>
      <c r="K297" s="163">
        <f t="shared" si="149"/>
        <v>50</v>
      </c>
      <c r="L297" s="164">
        <f t="shared" si="150"/>
        <v>0.21645021645021645</v>
      </c>
      <c r="M297" s="159" t="s">
        <v>555</v>
      </c>
      <c r="N297" s="165">
        <v>44358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155</v>
      </c>
      <c r="B298" s="188">
        <v>44092</v>
      </c>
      <c r="C298" s="188"/>
      <c r="D298" s="189" t="s">
        <v>394</v>
      </c>
      <c r="E298" s="190" t="s">
        <v>585</v>
      </c>
      <c r="F298" s="190">
        <v>206</v>
      </c>
      <c r="G298" s="190"/>
      <c r="H298" s="190">
        <v>248</v>
      </c>
      <c r="I298" s="192">
        <v>248</v>
      </c>
      <c r="J298" s="162" t="s">
        <v>643</v>
      </c>
      <c r="K298" s="163">
        <f t="shared" si="149"/>
        <v>42</v>
      </c>
      <c r="L298" s="164">
        <f t="shared" si="150"/>
        <v>0.20388349514563106</v>
      </c>
      <c r="M298" s="159" t="s">
        <v>555</v>
      </c>
      <c r="N298" s="165">
        <v>44214</v>
      </c>
      <c r="O298" s="1"/>
      <c r="P298" s="1"/>
      <c r="Q298" s="1"/>
      <c r="R298" s="6" t="s">
        <v>746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156</v>
      </c>
      <c r="B299" s="188">
        <v>44140</v>
      </c>
      <c r="C299" s="188"/>
      <c r="D299" s="189" t="s">
        <v>394</v>
      </c>
      <c r="E299" s="190" t="s">
        <v>585</v>
      </c>
      <c r="F299" s="190">
        <v>182.5</v>
      </c>
      <c r="G299" s="190"/>
      <c r="H299" s="190">
        <v>248</v>
      </c>
      <c r="I299" s="192">
        <v>248</v>
      </c>
      <c r="J299" s="162" t="s">
        <v>643</v>
      </c>
      <c r="K299" s="163">
        <f t="shared" si="149"/>
        <v>65.5</v>
      </c>
      <c r="L299" s="164">
        <f t="shared" si="150"/>
        <v>0.35890410958904112</v>
      </c>
      <c r="M299" s="159" t="s">
        <v>555</v>
      </c>
      <c r="N299" s="165">
        <v>44214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157</v>
      </c>
      <c r="B300" s="188">
        <v>44140</v>
      </c>
      <c r="C300" s="188"/>
      <c r="D300" s="189" t="s">
        <v>318</v>
      </c>
      <c r="E300" s="190" t="s">
        <v>585</v>
      </c>
      <c r="F300" s="190">
        <v>247.5</v>
      </c>
      <c r="G300" s="190"/>
      <c r="H300" s="190">
        <v>320</v>
      </c>
      <c r="I300" s="192">
        <v>320</v>
      </c>
      <c r="J300" s="162" t="s">
        <v>643</v>
      </c>
      <c r="K300" s="163">
        <f t="shared" si="149"/>
        <v>72.5</v>
      </c>
      <c r="L300" s="164">
        <f t="shared" si="150"/>
        <v>0.29292929292929293</v>
      </c>
      <c r="M300" s="159" t="s">
        <v>555</v>
      </c>
      <c r="N300" s="165">
        <v>44323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158</v>
      </c>
      <c r="B301" s="188">
        <v>44140</v>
      </c>
      <c r="C301" s="188"/>
      <c r="D301" s="189" t="s">
        <v>270</v>
      </c>
      <c r="E301" s="190" t="s">
        <v>585</v>
      </c>
      <c r="F301" s="160">
        <v>925</v>
      </c>
      <c r="G301" s="190"/>
      <c r="H301" s="190">
        <v>1095</v>
      </c>
      <c r="I301" s="192">
        <v>1093</v>
      </c>
      <c r="J301" s="162" t="s">
        <v>773</v>
      </c>
      <c r="K301" s="163">
        <f t="shared" si="149"/>
        <v>170</v>
      </c>
      <c r="L301" s="164">
        <f t="shared" si="150"/>
        <v>0.18378378378378379</v>
      </c>
      <c r="M301" s="159" t="s">
        <v>555</v>
      </c>
      <c r="N301" s="165">
        <v>44201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159</v>
      </c>
      <c r="B302" s="188">
        <v>44140</v>
      </c>
      <c r="C302" s="188"/>
      <c r="D302" s="189" t="s">
        <v>334</v>
      </c>
      <c r="E302" s="190" t="s">
        <v>585</v>
      </c>
      <c r="F302" s="160">
        <v>332.5</v>
      </c>
      <c r="G302" s="190"/>
      <c r="H302" s="190">
        <v>393</v>
      </c>
      <c r="I302" s="192">
        <v>406</v>
      </c>
      <c r="J302" s="162" t="s">
        <v>774</v>
      </c>
      <c r="K302" s="163">
        <f t="shared" si="149"/>
        <v>60.5</v>
      </c>
      <c r="L302" s="164">
        <f t="shared" si="150"/>
        <v>0.18195488721804512</v>
      </c>
      <c r="M302" s="159" t="s">
        <v>555</v>
      </c>
      <c r="N302" s="165">
        <v>44256</v>
      </c>
      <c r="O302" s="1"/>
      <c r="P302" s="1"/>
      <c r="Q302" s="1"/>
      <c r="R302" s="6" t="s">
        <v>746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160</v>
      </c>
      <c r="B303" s="188">
        <v>44141</v>
      </c>
      <c r="C303" s="188"/>
      <c r="D303" s="189" t="s">
        <v>456</v>
      </c>
      <c r="E303" s="190" t="s">
        <v>585</v>
      </c>
      <c r="F303" s="160">
        <v>231</v>
      </c>
      <c r="G303" s="190"/>
      <c r="H303" s="190">
        <v>281</v>
      </c>
      <c r="I303" s="192">
        <v>281</v>
      </c>
      <c r="J303" s="162" t="s">
        <v>643</v>
      </c>
      <c r="K303" s="163">
        <f t="shared" si="149"/>
        <v>50</v>
      </c>
      <c r="L303" s="164">
        <f t="shared" si="150"/>
        <v>0.21645021645021645</v>
      </c>
      <c r="M303" s="159" t="s">
        <v>555</v>
      </c>
      <c r="N303" s="165">
        <v>44358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3">
        <v>161</v>
      </c>
      <c r="B304" s="206">
        <v>44187</v>
      </c>
      <c r="C304" s="206"/>
      <c r="D304" s="207" t="s">
        <v>431</v>
      </c>
      <c r="E304" s="53" t="s">
        <v>585</v>
      </c>
      <c r="F304" s="208" t="s">
        <v>775</v>
      </c>
      <c r="G304" s="53"/>
      <c r="H304" s="53"/>
      <c r="I304" s="209">
        <v>239</v>
      </c>
      <c r="J304" s="205" t="s">
        <v>558</v>
      </c>
      <c r="K304" s="205"/>
      <c r="L304" s="210"/>
      <c r="M304" s="211"/>
      <c r="N304" s="212"/>
      <c r="O304" s="1"/>
      <c r="P304" s="1"/>
      <c r="Q304" s="1"/>
      <c r="R304" s="6" t="s">
        <v>746</v>
      </c>
    </row>
    <row r="305" spans="1:26" ht="12.75" customHeight="1">
      <c r="A305" s="187">
        <v>162</v>
      </c>
      <c r="B305" s="188">
        <v>44258</v>
      </c>
      <c r="C305" s="188"/>
      <c r="D305" s="189" t="s">
        <v>771</v>
      </c>
      <c r="E305" s="190" t="s">
        <v>585</v>
      </c>
      <c r="F305" s="160">
        <v>495</v>
      </c>
      <c r="G305" s="190"/>
      <c r="H305" s="190">
        <v>595</v>
      </c>
      <c r="I305" s="192">
        <v>590</v>
      </c>
      <c r="J305" s="162" t="s">
        <v>817</v>
      </c>
      <c r="K305" s="163">
        <f t="shared" ref="K305:K312" si="151">H305-F305</f>
        <v>100</v>
      </c>
      <c r="L305" s="164">
        <f t="shared" ref="L305:L312" si="152">K305/F305</f>
        <v>0.20202020202020202</v>
      </c>
      <c r="M305" s="159" t="s">
        <v>555</v>
      </c>
      <c r="N305" s="165">
        <v>44589</v>
      </c>
      <c r="O305" s="1"/>
      <c r="P305" s="1"/>
      <c r="R305" s="6" t="s">
        <v>746</v>
      </c>
    </row>
    <row r="306" spans="1:26" ht="12.75" customHeight="1">
      <c r="A306" s="187">
        <v>163</v>
      </c>
      <c r="B306" s="188">
        <v>44274</v>
      </c>
      <c r="C306" s="188"/>
      <c r="D306" s="189" t="s">
        <v>334</v>
      </c>
      <c r="E306" s="190" t="s">
        <v>585</v>
      </c>
      <c r="F306" s="160">
        <v>355</v>
      </c>
      <c r="G306" s="190"/>
      <c r="H306" s="190">
        <v>422.5</v>
      </c>
      <c r="I306" s="192">
        <v>420</v>
      </c>
      <c r="J306" s="162" t="s">
        <v>776</v>
      </c>
      <c r="K306" s="163">
        <f t="shared" si="151"/>
        <v>67.5</v>
      </c>
      <c r="L306" s="164">
        <f t="shared" si="152"/>
        <v>0.19014084507042253</v>
      </c>
      <c r="M306" s="159" t="s">
        <v>555</v>
      </c>
      <c r="N306" s="165">
        <v>44361</v>
      </c>
      <c r="O306" s="1"/>
      <c r="R306" s="214" t="s">
        <v>746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164</v>
      </c>
      <c r="B307" s="188">
        <v>44295</v>
      </c>
      <c r="C307" s="188"/>
      <c r="D307" s="189" t="s">
        <v>777</v>
      </c>
      <c r="E307" s="190" t="s">
        <v>585</v>
      </c>
      <c r="F307" s="160">
        <v>555</v>
      </c>
      <c r="G307" s="190"/>
      <c r="H307" s="190">
        <v>663</v>
      </c>
      <c r="I307" s="192">
        <v>663</v>
      </c>
      <c r="J307" s="162" t="s">
        <v>778</v>
      </c>
      <c r="K307" s="163">
        <f t="shared" si="151"/>
        <v>108</v>
      </c>
      <c r="L307" s="164">
        <f t="shared" si="152"/>
        <v>0.19459459459459461</v>
      </c>
      <c r="M307" s="159" t="s">
        <v>555</v>
      </c>
      <c r="N307" s="165">
        <v>44321</v>
      </c>
      <c r="O307" s="1"/>
      <c r="P307" s="1"/>
      <c r="Q307" s="1"/>
      <c r="R307" s="214" t="s">
        <v>746</v>
      </c>
    </row>
    <row r="308" spans="1:26" ht="12.75" customHeight="1">
      <c r="A308" s="187">
        <v>165</v>
      </c>
      <c r="B308" s="188">
        <v>44308</v>
      </c>
      <c r="C308" s="188"/>
      <c r="D308" s="189" t="s">
        <v>364</v>
      </c>
      <c r="E308" s="190" t="s">
        <v>585</v>
      </c>
      <c r="F308" s="160">
        <v>126.5</v>
      </c>
      <c r="G308" s="190"/>
      <c r="H308" s="190">
        <v>155</v>
      </c>
      <c r="I308" s="192">
        <v>155</v>
      </c>
      <c r="J308" s="162" t="s">
        <v>643</v>
      </c>
      <c r="K308" s="163">
        <f t="shared" si="151"/>
        <v>28.5</v>
      </c>
      <c r="L308" s="164">
        <f t="shared" si="152"/>
        <v>0.22529644268774704</v>
      </c>
      <c r="M308" s="159" t="s">
        <v>555</v>
      </c>
      <c r="N308" s="165">
        <v>44362</v>
      </c>
      <c r="O308" s="1"/>
      <c r="R308" s="214" t="s">
        <v>746</v>
      </c>
    </row>
    <row r="309" spans="1:26" ht="12.75" customHeight="1">
      <c r="A309" s="243">
        <v>166</v>
      </c>
      <c r="B309" s="244">
        <v>44368</v>
      </c>
      <c r="C309" s="244"/>
      <c r="D309" s="245" t="s">
        <v>382</v>
      </c>
      <c r="E309" s="246" t="s">
        <v>585</v>
      </c>
      <c r="F309" s="247">
        <v>287.5</v>
      </c>
      <c r="G309" s="246"/>
      <c r="H309" s="246">
        <v>245</v>
      </c>
      <c r="I309" s="248">
        <v>344</v>
      </c>
      <c r="J309" s="172" t="s">
        <v>812</v>
      </c>
      <c r="K309" s="173">
        <f t="shared" si="151"/>
        <v>-42.5</v>
      </c>
      <c r="L309" s="174">
        <f t="shared" si="152"/>
        <v>-0.14782608695652175</v>
      </c>
      <c r="M309" s="170" t="s">
        <v>567</v>
      </c>
      <c r="N309" s="167">
        <v>44508</v>
      </c>
      <c r="O309" s="1"/>
      <c r="R309" s="214" t="s">
        <v>746</v>
      </c>
    </row>
    <row r="310" spans="1:26" ht="12.75" customHeight="1">
      <c r="A310" s="187">
        <v>167</v>
      </c>
      <c r="B310" s="188">
        <v>44368</v>
      </c>
      <c r="C310" s="188"/>
      <c r="D310" s="189" t="s">
        <v>456</v>
      </c>
      <c r="E310" s="190" t="s">
        <v>585</v>
      </c>
      <c r="F310" s="160">
        <v>241</v>
      </c>
      <c r="G310" s="190"/>
      <c r="H310" s="190">
        <v>298</v>
      </c>
      <c r="I310" s="192">
        <v>320</v>
      </c>
      <c r="J310" s="162" t="s">
        <v>643</v>
      </c>
      <c r="K310" s="163">
        <f t="shared" si="151"/>
        <v>57</v>
      </c>
      <c r="L310" s="164">
        <f t="shared" si="152"/>
        <v>0.23651452282157676</v>
      </c>
      <c r="M310" s="159" t="s">
        <v>555</v>
      </c>
      <c r="N310" s="165">
        <v>44802</v>
      </c>
      <c r="O310" s="41"/>
      <c r="R310" s="214" t="s">
        <v>746</v>
      </c>
    </row>
    <row r="311" spans="1:26" ht="12.75" customHeight="1">
      <c r="A311" s="187">
        <v>168</v>
      </c>
      <c r="B311" s="188">
        <v>44406</v>
      </c>
      <c r="C311" s="188"/>
      <c r="D311" s="189" t="s">
        <v>364</v>
      </c>
      <c r="E311" s="190" t="s">
        <v>585</v>
      </c>
      <c r="F311" s="160">
        <v>162.5</v>
      </c>
      <c r="G311" s="190"/>
      <c r="H311" s="190">
        <v>200</v>
      </c>
      <c r="I311" s="192">
        <v>200</v>
      </c>
      <c r="J311" s="162" t="s">
        <v>643</v>
      </c>
      <c r="K311" s="163">
        <f t="shared" si="151"/>
        <v>37.5</v>
      </c>
      <c r="L311" s="164">
        <f t="shared" si="152"/>
        <v>0.23076923076923078</v>
      </c>
      <c r="M311" s="159" t="s">
        <v>555</v>
      </c>
      <c r="N311" s="165">
        <v>44802</v>
      </c>
      <c r="O311" s="1"/>
      <c r="R311" s="214" t="s">
        <v>746</v>
      </c>
    </row>
    <row r="312" spans="1:26" ht="12.75" customHeight="1">
      <c r="A312" s="187">
        <v>169</v>
      </c>
      <c r="B312" s="188">
        <v>44462</v>
      </c>
      <c r="C312" s="188"/>
      <c r="D312" s="189" t="s">
        <v>783</v>
      </c>
      <c r="E312" s="190" t="s">
        <v>585</v>
      </c>
      <c r="F312" s="160">
        <v>1235</v>
      </c>
      <c r="G312" s="190"/>
      <c r="H312" s="190">
        <v>1505</v>
      </c>
      <c r="I312" s="192">
        <v>1500</v>
      </c>
      <c r="J312" s="162" t="s">
        <v>643</v>
      </c>
      <c r="K312" s="163">
        <f t="shared" si="151"/>
        <v>270</v>
      </c>
      <c r="L312" s="164">
        <f t="shared" si="152"/>
        <v>0.21862348178137653</v>
      </c>
      <c r="M312" s="159" t="s">
        <v>555</v>
      </c>
      <c r="N312" s="165">
        <v>44564</v>
      </c>
      <c r="O312" s="1"/>
      <c r="R312" s="214" t="s">
        <v>746</v>
      </c>
    </row>
    <row r="313" spans="1:26" ht="12.75" customHeight="1">
      <c r="A313" s="227">
        <v>170</v>
      </c>
      <c r="B313" s="228">
        <v>44480</v>
      </c>
      <c r="C313" s="228"/>
      <c r="D313" s="229" t="s">
        <v>785</v>
      </c>
      <c r="E313" s="230" t="s">
        <v>585</v>
      </c>
      <c r="F313" s="231" t="s">
        <v>789</v>
      </c>
      <c r="G313" s="230"/>
      <c r="H313" s="230"/>
      <c r="I313" s="230">
        <v>145</v>
      </c>
      <c r="J313" s="232" t="s">
        <v>558</v>
      </c>
      <c r="K313" s="227"/>
      <c r="L313" s="228"/>
      <c r="M313" s="228"/>
      <c r="N313" s="229"/>
      <c r="O313" s="41"/>
      <c r="R313" s="214" t="s">
        <v>746</v>
      </c>
    </row>
    <row r="314" spans="1:26" ht="12.75" customHeight="1">
      <c r="A314" s="233">
        <v>171</v>
      </c>
      <c r="B314" s="234">
        <v>44481</v>
      </c>
      <c r="C314" s="234"/>
      <c r="D314" s="235" t="s">
        <v>259</v>
      </c>
      <c r="E314" s="236" t="s">
        <v>585</v>
      </c>
      <c r="F314" s="237" t="s">
        <v>787</v>
      </c>
      <c r="G314" s="236"/>
      <c r="H314" s="236"/>
      <c r="I314" s="236">
        <v>380</v>
      </c>
      <c r="J314" s="238" t="s">
        <v>558</v>
      </c>
      <c r="K314" s="233"/>
      <c r="L314" s="234"/>
      <c r="M314" s="234"/>
      <c r="N314" s="235"/>
      <c r="O314" s="41"/>
      <c r="R314" s="214" t="s">
        <v>746</v>
      </c>
    </row>
    <row r="315" spans="1:26" ht="12.75" customHeight="1">
      <c r="A315" s="233">
        <v>172</v>
      </c>
      <c r="B315" s="234">
        <v>44481</v>
      </c>
      <c r="C315" s="234"/>
      <c r="D315" s="235" t="s">
        <v>389</v>
      </c>
      <c r="E315" s="236" t="s">
        <v>585</v>
      </c>
      <c r="F315" s="237" t="s">
        <v>788</v>
      </c>
      <c r="G315" s="236"/>
      <c r="H315" s="236"/>
      <c r="I315" s="236">
        <v>56</v>
      </c>
      <c r="J315" s="238" t="s">
        <v>558</v>
      </c>
      <c r="K315" s="233"/>
      <c r="L315" s="234"/>
      <c r="M315" s="234"/>
      <c r="N315" s="235"/>
      <c r="O315" s="41"/>
      <c r="R315" s="214"/>
    </row>
    <row r="316" spans="1:26" ht="12.75" customHeight="1">
      <c r="A316" s="187">
        <v>173</v>
      </c>
      <c r="B316" s="188">
        <v>44551</v>
      </c>
      <c r="C316" s="188"/>
      <c r="D316" s="189" t="s">
        <v>118</v>
      </c>
      <c r="E316" s="190" t="s">
        <v>585</v>
      </c>
      <c r="F316" s="160">
        <v>2300</v>
      </c>
      <c r="G316" s="190"/>
      <c r="H316" s="190">
        <f>(2820+2200)/2</f>
        <v>2510</v>
      </c>
      <c r="I316" s="192">
        <v>3000</v>
      </c>
      <c r="J316" s="162" t="s">
        <v>826</v>
      </c>
      <c r="K316" s="163">
        <f>H316-F316</f>
        <v>210</v>
      </c>
      <c r="L316" s="164">
        <f>K316/F316</f>
        <v>9.1304347826086957E-2</v>
      </c>
      <c r="M316" s="159" t="s">
        <v>555</v>
      </c>
      <c r="N316" s="165">
        <v>44649</v>
      </c>
      <c r="O316" s="1"/>
      <c r="R316" s="214"/>
    </row>
    <row r="317" spans="1:26" ht="12.75" customHeight="1">
      <c r="A317" s="239">
        <v>174</v>
      </c>
      <c r="B317" s="234">
        <v>44606</v>
      </c>
      <c r="C317" s="239"/>
      <c r="D317" s="239" t="s">
        <v>410</v>
      </c>
      <c r="E317" s="236" t="s">
        <v>585</v>
      </c>
      <c r="F317" s="236" t="s">
        <v>820</v>
      </c>
      <c r="G317" s="236"/>
      <c r="H317" s="236"/>
      <c r="I317" s="236">
        <v>764</v>
      </c>
      <c r="J317" s="236" t="s">
        <v>558</v>
      </c>
      <c r="K317" s="236"/>
      <c r="L317" s="236"/>
      <c r="M317" s="236"/>
      <c r="N317" s="239"/>
      <c r="O317" s="41"/>
      <c r="R317" s="214"/>
    </row>
    <row r="318" spans="1:26" ht="12.75" customHeight="1">
      <c r="A318" s="239">
        <v>175</v>
      </c>
      <c r="B318" s="234">
        <v>44613</v>
      </c>
      <c r="C318" s="239"/>
      <c r="D318" s="239" t="s">
        <v>783</v>
      </c>
      <c r="E318" s="236" t="s">
        <v>585</v>
      </c>
      <c r="F318" s="236" t="s">
        <v>821</v>
      </c>
      <c r="G318" s="236"/>
      <c r="H318" s="236"/>
      <c r="I318" s="236">
        <v>1510</v>
      </c>
      <c r="J318" s="236" t="s">
        <v>558</v>
      </c>
      <c r="K318" s="236"/>
      <c r="L318" s="236"/>
      <c r="M318" s="236"/>
      <c r="N318" s="239"/>
      <c r="O318" s="41"/>
      <c r="R318" s="214"/>
    </row>
    <row r="319" spans="1:26" ht="12.75" customHeight="1">
      <c r="A319">
        <v>176</v>
      </c>
      <c r="B319" s="234">
        <v>44670</v>
      </c>
      <c r="C319" s="234"/>
      <c r="D319" s="239" t="s">
        <v>519</v>
      </c>
      <c r="E319" s="285" t="s">
        <v>585</v>
      </c>
      <c r="F319" s="236" t="s">
        <v>828</v>
      </c>
      <c r="G319" s="236"/>
      <c r="H319" s="236"/>
      <c r="I319" s="236">
        <v>553</v>
      </c>
      <c r="J319" s="236" t="s">
        <v>558</v>
      </c>
      <c r="K319" s="236"/>
      <c r="L319" s="236"/>
      <c r="M319" s="236"/>
      <c r="N319" s="236"/>
      <c r="O319" s="41"/>
      <c r="R319" s="214"/>
    </row>
    <row r="320" spans="1:26" ht="12.75" customHeight="1">
      <c r="A320" s="187">
        <v>177</v>
      </c>
      <c r="B320" s="188">
        <v>44746</v>
      </c>
      <c r="C320" s="188"/>
      <c r="D320" s="189" t="s">
        <v>863</v>
      </c>
      <c r="E320" s="190" t="s">
        <v>585</v>
      </c>
      <c r="F320" s="160">
        <v>207.5</v>
      </c>
      <c r="G320" s="190"/>
      <c r="H320" s="190">
        <v>254</v>
      </c>
      <c r="I320" s="192">
        <v>254</v>
      </c>
      <c r="J320" s="162" t="s">
        <v>643</v>
      </c>
      <c r="K320" s="163">
        <f>H320-F320</f>
        <v>46.5</v>
      </c>
      <c r="L320" s="164">
        <f>K320/F320</f>
        <v>0.22409638554216868</v>
      </c>
      <c r="M320" s="159" t="s">
        <v>555</v>
      </c>
      <c r="N320" s="165">
        <v>44792</v>
      </c>
      <c r="O320" s="1"/>
      <c r="R320" s="214"/>
    </row>
    <row r="321" spans="1:18" ht="12.75" customHeight="1">
      <c r="A321" s="213">
        <v>178</v>
      </c>
      <c r="B321" s="234">
        <v>44775</v>
      </c>
      <c r="D321" s="324" t="s">
        <v>458</v>
      </c>
      <c r="E321" s="323" t="s">
        <v>585</v>
      </c>
      <c r="F321" s="236" t="s">
        <v>864</v>
      </c>
      <c r="G321" s="236"/>
      <c r="H321" s="236"/>
      <c r="I321" s="236">
        <v>38</v>
      </c>
      <c r="J321" s="236" t="s">
        <v>558</v>
      </c>
      <c r="K321" s="236"/>
      <c r="L321" s="236"/>
      <c r="M321" s="236"/>
      <c r="N321" s="236"/>
      <c r="O321" s="41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B323" s="215" t="s">
        <v>779</v>
      </c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216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A331" s="216"/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A332" s="53"/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</sheetData>
  <autoFilter ref="R1:R328"/>
  <mergeCells count="3">
    <mergeCell ref="J112:J113"/>
    <mergeCell ref="B112:B113"/>
    <mergeCell ref="A112:A11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04 K107 L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2022-09-19T02:38:04Z</dcterms:modified>
</cp:coreProperties>
</file>